
<file path=[Content_Types].xml><?xml version="1.0" encoding="utf-8"?>
<Types xmlns="http://schemas.openxmlformats.org/package/2006/content-type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trlProps/ctrlProp7.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8.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5.xml" ContentType="application/vnd.openxmlformats-officedocument.spreadsheetml.comments+xml"/>
  <Override PartName="/xl/drawings/drawing7.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6.xml" ContentType="application/vnd.openxmlformats-officedocument.spreadsheetml.comments+xml"/>
  <Override PartName="/xl/drawings/drawing8.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7.xml" ContentType="application/vnd.openxmlformats-officedocument.spreadsheetml.comments+xml"/>
  <Override PartName="/xl/drawings/drawing9.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omments8.xml" ContentType="application/vnd.openxmlformats-officedocument.spreadsheetml.comments+xml"/>
  <Override PartName="/xl/drawings/drawing10.xml" ContentType="application/vnd.openxmlformats-officedocument.drawing+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9.xml" ContentType="application/vnd.openxmlformats-officedocument.spreadsheetml.comments+xml"/>
  <Override PartName="/xl/drawings/drawing11.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omments10.xml" ContentType="application/vnd.openxmlformats-officedocument.spreadsheetml.comments+xml"/>
  <Override PartName="/xl/drawings/drawing12.xml" ContentType="application/vnd.openxmlformats-officedocument.drawing+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omments11.xml" ContentType="application/vnd.openxmlformats-officedocument.spreadsheetml.comments+xml"/>
  <Override PartName="/xl/drawings/drawing13.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12.xml" ContentType="application/vnd.openxmlformats-officedocument.spreadsheetml.comments+xml"/>
  <Override PartName="/xl/drawings/drawing14.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omments13.xml" ContentType="application/vnd.openxmlformats-officedocument.spreadsheetml.comments+xml"/>
  <Override PartName="/xl/drawings/drawing15.xml" ContentType="application/vnd.openxmlformats-officedocument.drawing+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omments14.xml" ContentType="application/vnd.openxmlformats-officedocument.spreadsheetml.comments+xml"/>
  <Override PartName="/xl/drawings/drawing16.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omments15.xml" ContentType="application/vnd.openxmlformats-officedocument.spreadsheetml.comments+xml"/>
  <Override PartName="/xl/drawings/drawing17.xml" ContentType="application/vnd.openxmlformats-officedocument.drawing+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omments16.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911"/>
  <workbookPr codeName="ThisWorkbook" defaultThemeVersion="124226"/>
  <mc:AlternateContent xmlns:mc="http://schemas.openxmlformats.org/markup-compatibility/2006">
    <mc:Choice Requires="x15">
      <x15ac:absPath xmlns:x15ac="http://schemas.microsoft.com/office/spreadsheetml/2010/11/ac" url="/Users/judiearl/Documents/David Hardwick/Suwanna website/Grazing tools software/"/>
    </mc:Choice>
  </mc:AlternateContent>
  <xr:revisionPtr revIDLastSave="0" documentId="13_ncr:40009_{B26287D4-D82B-0F4D-8449-3440C4A4A1BE}" xr6:coauthVersionLast="47" xr6:coauthVersionMax="47" xr10:uidLastSave="{00000000-0000-0000-0000-000000000000}"/>
  <workbookProtection lockStructure="1"/>
  <bookViews>
    <workbookView xWindow="120" yWindow="500" windowWidth="19520" windowHeight="13100"/>
  </bookViews>
  <sheets>
    <sheet name="Welcome!" sheetId="1" r:id="rId1"/>
    <sheet name="Group Name and Year" sheetId="2" r:id="rId2"/>
    <sheet name="Paddock Names" sheetId="3" r:id="rId3"/>
    <sheet name="Growth Rates" sheetId="5" r:id="rId4"/>
    <sheet name="Herbage Mass Residual" sheetId="10" r:id="rId5"/>
    <sheet name="Jan" sheetId="8" r:id="rId6"/>
    <sheet name="Feb" sheetId="23" r:id="rId7"/>
    <sheet name="Mar" sheetId="24" r:id="rId8"/>
    <sheet name="Apr" sheetId="25" r:id="rId9"/>
    <sheet name="May" sheetId="26" r:id="rId10"/>
    <sheet name="Jun" sheetId="27" r:id="rId11"/>
    <sheet name="Jul" sheetId="28" r:id="rId12"/>
    <sheet name="Aug" sheetId="29" r:id="rId13"/>
    <sheet name="Sep" sheetId="30" r:id="rId14"/>
    <sheet name="Oct" sheetId="31" r:id="rId15"/>
    <sheet name="Nov" sheetId="32" r:id="rId16"/>
    <sheet name="Dec" sheetId="33" r:id="rId17"/>
    <sheet name="Documentation" sheetId="21" r:id="rId18"/>
    <sheet name="NoMacros" sheetId="34" r:id="rId19"/>
  </sheets>
  <definedNames>
    <definedName name="_xlnm._FilterDatabase" localSheetId="8" hidden="1">Apr!$C$7:$AL$271</definedName>
    <definedName name="_xlnm._FilterDatabase" localSheetId="12" hidden="1">Aug!$C$7:$AL$271</definedName>
    <definedName name="_xlnm._FilterDatabase" localSheetId="16" hidden="1">Dec!$C$7:$AL$271</definedName>
    <definedName name="_xlnm._FilterDatabase" localSheetId="6" hidden="1">Feb!$C$7:$AK$271</definedName>
    <definedName name="_xlnm._FilterDatabase" localSheetId="5" hidden="1">Jan!$C$7:$AL$271</definedName>
    <definedName name="_xlnm._FilterDatabase" localSheetId="11" hidden="1">Jul!$C$7:$AL$271</definedName>
    <definedName name="_xlnm._FilterDatabase" localSheetId="10" hidden="1">Jun!$C$7:$AL$271</definedName>
    <definedName name="_xlnm._FilterDatabase" localSheetId="7" hidden="1">Mar!$C$7:$AL$271</definedName>
    <definedName name="_xlnm._FilterDatabase" localSheetId="9" hidden="1">May!$C$7:$AL$271</definedName>
    <definedName name="_xlnm._FilterDatabase" localSheetId="15" hidden="1">Nov!$C$7:$AL$271</definedName>
    <definedName name="_xlnm._FilterDatabase" localSheetId="14" hidden="1">Oct!$C$7:$AL$271</definedName>
    <definedName name="_xlnm._FilterDatabase" localSheetId="13" hidden="1">Sep!$C$7:$AL$271</definedName>
    <definedName name="_xlnm.Print_Area" localSheetId="8">Apr!$C$7:$AL$271</definedName>
    <definedName name="_xlnm.Print_Area" localSheetId="12">Aug!$C$7:$AM$271</definedName>
    <definedName name="_xlnm.Print_Area" localSheetId="16">Dec!$C$7:$AM$271</definedName>
    <definedName name="_xlnm.Print_Area" localSheetId="6">Feb!$C$7:$AK$271</definedName>
    <definedName name="_xlnm.Print_Area" localSheetId="5">Jan!$C$7:$AM$271</definedName>
    <definedName name="_xlnm.Print_Area" localSheetId="11">Jul!$C$7:$AM$271</definedName>
    <definedName name="_xlnm.Print_Area" localSheetId="10">Jun!$C$7:$AL$271</definedName>
    <definedName name="_xlnm.Print_Area" localSheetId="7">Mar!$C$7:$AM$271</definedName>
    <definedName name="_xlnm.Print_Area" localSheetId="9">May!$C$7:$AM$271</definedName>
    <definedName name="_xlnm.Print_Area" localSheetId="15">Nov!$C$7:$AL$271</definedName>
    <definedName name="_xlnm.Print_Area" localSheetId="14">Oct!$C$7:$AM$271</definedName>
    <definedName name="_xlnm.Print_Area" localSheetId="13">Sep!$C$7:$AL$271</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 i="8" l="1"/>
  <c r="J7" i="8" s="1"/>
  <c r="K7" i="8" s="1"/>
  <c r="L7" i="8" s="1"/>
  <c r="M7" i="8" s="1"/>
  <c r="N7" i="8" s="1"/>
  <c r="O7" i="8" s="1"/>
  <c r="P7" i="8" s="1"/>
  <c r="Q7" i="8" s="1"/>
  <c r="R7" i="8" s="1"/>
  <c r="S7" i="8" s="1"/>
  <c r="T7" i="8" s="1"/>
  <c r="U7" i="8" s="1"/>
  <c r="V7" i="8" s="1"/>
  <c r="W7" i="8" s="1"/>
  <c r="X7" i="8" s="1"/>
  <c r="Y7" i="8" s="1"/>
  <c r="Z7" i="8" s="1"/>
  <c r="AA7" i="8" s="1"/>
  <c r="AB7" i="8" s="1"/>
  <c r="AC7" i="8" s="1"/>
  <c r="AD7" i="8" s="1"/>
  <c r="AE7" i="8" s="1"/>
  <c r="AF7" i="8" s="1"/>
  <c r="AG7" i="8" s="1"/>
  <c r="AH7" i="8" s="1"/>
  <c r="AI7" i="8" s="1"/>
  <c r="AJ7" i="8" s="1"/>
  <c r="AK7" i="8" s="1"/>
  <c r="AL7" i="8" s="1"/>
  <c r="AM7" i="8" s="1"/>
  <c r="F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AD7" i="23" s="1"/>
  <c r="AE7" i="23" s="1"/>
  <c r="AF7" i="23" s="1"/>
  <c r="AG7" i="23" s="1"/>
  <c r="AH7" i="23" s="1"/>
  <c r="AI7" i="23" s="1"/>
  <c r="AJ7" i="23" s="1"/>
  <c r="AK7" i="23" s="1"/>
  <c r="F7" i="24" s="1"/>
  <c r="I7" i="24" s="1"/>
  <c r="J7" i="24" s="1"/>
  <c r="K7" i="24" s="1"/>
  <c r="L7" i="24" s="1"/>
  <c r="M7" i="24" s="1"/>
  <c r="N7" i="24" s="1"/>
  <c r="O7" i="24" s="1"/>
  <c r="P7" i="24" s="1"/>
  <c r="Q7" i="24" s="1"/>
  <c r="R7" i="24" s="1"/>
  <c r="S7" i="24" s="1"/>
  <c r="T7" i="24" s="1"/>
  <c r="U7" i="24" s="1"/>
  <c r="V7" i="24" s="1"/>
  <c r="W7" i="24" s="1"/>
  <c r="X7" i="24" s="1"/>
  <c r="Y7" i="24" s="1"/>
  <c r="Z7" i="24" s="1"/>
  <c r="AA7" i="24" s="1"/>
  <c r="AB7" i="24" s="1"/>
  <c r="AC7" i="24" s="1"/>
  <c r="AD7" i="24" s="1"/>
  <c r="AE7" i="24" s="1"/>
  <c r="AF7" i="24" s="1"/>
  <c r="AG7" i="24" s="1"/>
  <c r="AH7" i="24" s="1"/>
  <c r="AI7" i="24" s="1"/>
  <c r="AJ7" i="24" s="1"/>
  <c r="AK7" i="24" s="1"/>
  <c r="AL7" i="24" s="1"/>
  <c r="AM7" i="24" s="1"/>
  <c r="F7" i="25" s="1"/>
  <c r="F7" i="26" s="1"/>
  <c r="I7" i="26" s="1"/>
  <c r="J7" i="26" s="1"/>
  <c r="K7" i="26" s="1"/>
  <c r="L7" i="26" s="1"/>
  <c r="M7" i="26" s="1"/>
  <c r="N7" i="26" s="1"/>
  <c r="O7" i="26" s="1"/>
  <c r="P7" i="26" s="1"/>
  <c r="Q7" i="26" s="1"/>
  <c r="R7" i="26" s="1"/>
  <c r="S7" i="26" s="1"/>
  <c r="T7" i="26" s="1"/>
  <c r="U7" i="26" s="1"/>
  <c r="V7" i="26" s="1"/>
  <c r="W7" i="26" s="1"/>
  <c r="X7" i="26" s="1"/>
  <c r="Y7" i="26" s="1"/>
  <c r="Z7" i="26" s="1"/>
  <c r="AA7" i="26" s="1"/>
  <c r="AB7" i="26" s="1"/>
  <c r="AC7" i="26" s="1"/>
  <c r="AD7" i="26" s="1"/>
  <c r="AE7" i="26" s="1"/>
  <c r="AF7" i="26" s="1"/>
  <c r="AG7" i="26" s="1"/>
  <c r="AH7" i="26" s="1"/>
  <c r="AI7" i="26" s="1"/>
  <c r="AJ7" i="26" s="1"/>
  <c r="AK7" i="26" s="1"/>
  <c r="AL7" i="26" s="1"/>
  <c r="AM7" i="26" s="1"/>
  <c r="F7" i="27" s="1"/>
  <c r="I7" i="27" s="1"/>
  <c r="J7" i="27" s="1"/>
  <c r="K7" i="27" s="1"/>
  <c r="L7" i="27" s="1"/>
  <c r="M7" i="27" s="1"/>
  <c r="N7" i="27" s="1"/>
  <c r="O7" i="27" s="1"/>
  <c r="P7" i="27" s="1"/>
  <c r="Q7" i="27" s="1"/>
  <c r="R7" i="27" s="1"/>
  <c r="S7" i="27" s="1"/>
  <c r="T7" i="27" s="1"/>
  <c r="U7" i="27" s="1"/>
  <c r="V7" i="27" s="1"/>
  <c r="W7" i="27" s="1"/>
  <c r="X7" i="27" s="1"/>
  <c r="Y7" i="27" s="1"/>
  <c r="Z7" i="27" s="1"/>
  <c r="AA7" i="27" s="1"/>
  <c r="AB7" i="27" s="1"/>
  <c r="AC7" i="27" s="1"/>
  <c r="AD7" i="27" s="1"/>
  <c r="AE7" i="27" s="1"/>
  <c r="AF7" i="27" s="1"/>
  <c r="AG7" i="27" s="1"/>
  <c r="AH7" i="27" s="1"/>
  <c r="AI7" i="27" s="1"/>
  <c r="AJ7" i="27" s="1"/>
  <c r="AK7" i="27" s="1"/>
  <c r="AL7" i="27" s="1"/>
  <c r="F7" i="28" s="1"/>
  <c r="I7" i="28" s="1"/>
  <c r="J7" i="28" s="1"/>
  <c r="K7" i="28" s="1"/>
  <c r="L7" i="28" s="1"/>
  <c r="M7" i="28" s="1"/>
  <c r="N7" i="28" s="1"/>
  <c r="O7" i="28" s="1"/>
  <c r="P7" i="28" s="1"/>
  <c r="Q7" i="28" s="1"/>
  <c r="R7" i="28" s="1"/>
  <c r="S7" i="28" s="1"/>
  <c r="T7" i="28" s="1"/>
  <c r="U7" i="28" s="1"/>
  <c r="V7" i="28" s="1"/>
  <c r="W7" i="28" s="1"/>
  <c r="X7" i="28" s="1"/>
  <c r="Y7" i="28" s="1"/>
  <c r="Z7" i="28" s="1"/>
  <c r="AA7" i="28" s="1"/>
  <c r="AB7" i="28" s="1"/>
  <c r="AC7" i="28" s="1"/>
  <c r="AD7" i="28" s="1"/>
  <c r="AE7" i="28" s="1"/>
  <c r="AF7" i="28" s="1"/>
  <c r="AG7" i="28" s="1"/>
  <c r="AH7" i="28" s="1"/>
  <c r="AI7" i="28" s="1"/>
  <c r="AJ7" i="28" s="1"/>
  <c r="AK7" i="28" s="1"/>
  <c r="AL7" i="28" s="1"/>
  <c r="AM7" i="28" s="1"/>
  <c r="F7" i="29" s="1"/>
  <c r="I7" i="29" s="1"/>
  <c r="J7" i="29" s="1"/>
  <c r="K7" i="29" s="1"/>
  <c r="L7" i="29" s="1"/>
  <c r="M7" i="29" s="1"/>
  <c r="N7" i="29" s="1"/>
  <c r="O7" i="29" s="1"/>
  <c r="P7" i="29" s="1"/>
  <c r="Q7" i="29" s="1"/>
  <c r="R7" i="29" s="1"/>
  <c r="S7" i="29" s="1"/>
  <c r="T7" i="29" s="1"/>
  <c r="U7" i="29" s="1"/>
  <c r="V7" i="29" s="1"/>
  <c r="W7" i="29" s="1"/>
  <c r="X7" i="29" s="1"/>
  <c r="Y7" i="29" s="1"/>
  <c r="Z7" i="29" s="1"/>
  <c r="AA7" i="29" s="1"/>
  <c r="AB7" i="29" s="1"/>
  <c r="AC7" i="29" s="1"/>
  <c r="AD7" i="29" s="1"/>
  <c r="AE7" i="29" s="1"/>
  <c r="AF7" i="29" s="1"/>
  <c r="AG7" i="29" s="1"/>
  <c r="AH7" i="29" s="1"/>
  <c r="AI7" i="29" s="1"/>
  <c r="AJ7" i="29" s="1"/>
  <c r="AK7" i="29" s="1"/>
  <c r="AL7" i="29" s="1"/>
  <c r="AM7" i="29" s="1"/>
  <c r="F7" i="30" s="1"/>
  <c r="I7" i="30" s="1"/>
  <c r="J7" i="30" s="1"/>
  <c r="K7" i="30" s="1"/>
  <c r="L7" i="30" s="1"/>
  <c r="M7" i="30" s="1"/>
  <c r="N7" i="30" s="1"/>
  <c r="O7" i="30" s="1"/>
  <c r="P7" i="30" s="1"/>
  <c r="Q7" i="30" s="1"/>
  <c r="R7" i="30" s="1"/>
  <c r="S7" i="30" s="1"/>
  <c r="T7" i="30" s="1"/>
  <c r="U7" i="30" s="1"/>
  <c r="V7" i="30" s="1"/>
  <c r="W7" i="30" s="1"/>
  <c r="X7" i="30" s="1"/>
  <c r="Y7" i="30" s="1"/>
  <c r="Z7" i="30" s="1"/>
  <c r="AA7" i="30" s="1"/>
  <c r="AB7" i="30" s="1"/>
  <c r="AC7" i="30" s="1"/>
  <c r="AD7" i="30" s="1"/>
  <c r="AE7" i="30" s="1"/>
  <c r="AF7" i="30" s="1"/>
  <c r="AG7" i="30" s="1"/>
  <c r="AH7" i="30" s="1"/>
  <c r="AI7" i="30" s="1"/>
  <c r="AJ7" i="30" s="1"/>
  <c r="AK7" i="30" s="1"/>
  <c r="AL7" i="30" s="1"/>
  <c r="F7" i="31" s="1"/>
  <c r="B12" i="30"/>
  <c r="B13" i="30" s="1"/>
  <c r="B14" i="30" s="1"/>
  <c r="B15" i="30" s="1"/>
  <c r="B16" i="30" s="1"/>
  <c r="B17" i="30" s="1"/>
  <c r="B18" i="30" s="1"/>
  <c r="B19" i="30" s="1"/>
  <c r="B20" i="30" s="1"/>
  <c r="B21" i="30" s="1"/>
  <c r="B22" i="30" s="1"/>
  <c r="B23" i="30" s="1"/>
  <c r="B24" i="30" s="1"/>
  <c r="B25" i="30" s="1"/>
  <c r="B26" i="30" s="1"/>
  <c r="B27" i="30" s="1"/>
  <c r="B28" i="30" s="1"/>
  <c r="B29" i="30" s="1"/>
  <c r="B30" i="30" s="1"/>
  <c r="B31" i="30" s="1"/>
  <c r="B32" i="30" s="1"/>
  <c r="B33" i="30" s="1"/>
  <c r="B34" i="30" s="1"/>
  <c r="B35" i="30" s="1"/>
  <c r="B36" i="30" s="1"/>
  <c r="B37" i="30" s="1"/>
  <c r="B38" i="30" s="1"/>
  <c r="B39" i="30" s="1"/>
  <c r="B40" i="30" s="1"/>
  <c r="B41" i="30" s="1"/>
  <c r="B42" i="30" s="1"/>
  <c r="B43" i="30" s="1"/>
  <c r="B44" i="30" s="1"/>
  <c r="B45" i="30" s="1"/>
  <c r="B46" i="30" s="1"/>
  <c r="B47" i="30" s="1"/>
  <c r="B48" i="30" s="1"/>
  <c r="B49" i="30" s="1"/>
  <c r="B50" i="30" s="1"/>
  <c r="B51" i="30" s="1"/>
  <c r="B52" i="30" s="1"/>
  <c r="B53" i="30" s="1"/>
  <c r="B54" i="30" s="1"/>
  <c r="B55" i="30" s="1"/>
  <c r="B56" i="30" s="1"/>
  <c r="B57" i="30" s="1"/>
  <c r="B58" i="30" s="1"/>
  <c r="B59" i="30" s="1"/>
  <c r="B60" i="30" s="1"/>
  <c r="B61" i="30" s="1"/>
  <c r="B62" i="30" s="1"/>
  <c r="B63" i="30" s="1"/>
  <c r="B64" i="30" s="1"/>
  <c r="B65" i="30" s="1"/>
  <c r="B66" i="30" s="1"/>
  <c r="B67" i="30" s="1"/>
  <c r="B68" i="30" s="1"/>
  <c r="B69" i="30" s="1"/>
  <c r="B70" i="30" s="1"/>
  <c r="B71" i="30" s="1"/>
  <c r="B72" i="30" s="1"/>
  <c r="B73" i="30" s="1"/>
  <c r="B74" i="30" s="1"/>
  <c r="B75" i="30" s="1"/>
  <c r="B76" i="30" s="1"/>
  <c r="B77" i="30" s="1"/>
  <c r="B78" i="30" s="1"/>
  <c r="B79" i="30" s="1"/>
  <c r="B80" i="30" s="1"/>
  <c r="B81" i="30" s="1"/>
  <c r="B82" i="30" s="1"/>
  <c r="B83" i="30" s="1"/>
  <c r="B84" i="30" s="1"/>
  <c r="B85" i="30" s="1"/>
  <c r="B86" i="30" s="1"/>
  <c r="B87" i="30" s="1"/>
  <c r="B88" i="30" s="1"/>
  <c r="B89" i="30" s="1"/>
  <c r="B90" i="30" s="1"/>
  <c r="B91" i="30" s="1"/>
  <c r="B92" i="30" s="1"/>
  <c r="B93" i="30" s="1"/>
  <c r="B94" i="30" s="1"/>
  <c r="B95" i="30" s="1"/>
  <c r="B96" i="30" s="1"/>
  <c r="B97" i="30" s="1"/>
  <c r="B98" i="30" s="1"/>
  <c r="B99" i="30" s="1"/>
  <c r="B100" i="30" s="1"/>
  <c r="B101" i="30" s="1"/>
  <c r="B102" i="30" s="1"/>
  <c r="B103" i="30" s="1"/>
  <c r="B104" i="30" s="1"/>
  <c r="B105" i="30" s="1"/>
  <c r="B106" i="30" s="1"/>
  <c r="B107" i="30" s="1"/>
  <c r="B108" i="30" s="1"/>
  <c r="B109" i="30" s="1"/>
  <c r="B110" i="30" s="1"/>
  <c r="B111" i="30" s="1"/>
  <c r="B112" i="30" s="1"/>
  <c r="B113" i="30" s="1"/>
  <c r="B114" i="30" s="1"/>
  <c r="B115" i="30" s="1"/>
  <c r="B116" i="30" s="1"/>
  <c r="B117" i="30" s="1"/>
  <c r="B118" i="30" s="1"/>
  <c r="B119" i="30" s="1"/>
  <c r="B120" i="30" s="1"/>
  <c r="B121" i="30" s="1"/>
  <c r="B122" i="30" s="1"/>
  <c r="B123" i="30" s="1"/>
  <c r="B124" i="30" s="1"/>
  <c r="B125" i="30" s="1"/>
  <c r="B126" i="30" s="1"/>
  <c r="B127" i="30" s="1"/>
  <c r="B128" i="30" s="1"/>
  <c r="B129" i="30" s="1"/>
  <c r="B130" i="30" s="1"/>
  <c r="B131" i="30" s="1"/>
  <c r="B132" i="30" s="1"/>
  <c r="B133" i="30" s="1"/>
  <c r="B134" i="30" s="1"/>
  <c r="B135" i="30" s="1"/>
  <c r="B136" i="30" s="1"/>
  <c r="B137" i="30" s="1"/>
  <c r="B138" i="30" s="1"/>
  <c r="B139" i="30" s="1"/>
  <c r="B140" i="30" s="1"/>
  <c r="B141" i="30" s="1"/>
  <c r="B142" i="30" s="1"/>
  <c r="B143" i="30" s="1"/>
  <c r="B144" i="30" s="1"/>
  <c r="B145" i="30" s="1"/>
  <c r="B146" i="30" s="1"/>
  <c r="B147" i="30" s="1"/>
  <c r="B148" i="30" s="1"/>
  <c r="B149" i="30" s="1"/>
  <c r="B150" i="30" s="1"/>
  <c r="B151" i="30" s="1"/>
  <c r="B152" i="30" s="1"/>
  <c r="B153" i="30" s="1"/>
  <c r="B154" i="30" s="1"/>
  <c r="B155" i="30" s="1"/>
  <c r="B156" i="30" s="1"/>
  <c r="B157" i="30" s="1"/>
  <c r="B158" i="30" s="1"/>
  <c r="B159" i="30" s="1"/>
  <c r="B160" i="30" s="1"/>
  <c r="B161" i="30" s="1"/>
  <c r="B162" i="30" s="1"/>
  <c r="B163" i="30" s="1"/>
  <c r="B164" i="30" s="1"/>
  <c r="B165" i="30" s="1"/>
  <c r="B166" i="30" s="1"/>
  <c r="B167" i="30" s="1"/>
  <c r="B168" i="30" s="1"/>
  <c r="B169" i="30" s="1"/>
  <c r="B170" i="30" s="1"/>
  <c r="B171" i="30" s="1"/>
  <c r="B172" i="30" s="1"/>
  <c r="B173" i="30" s="1"/>
  <c r="B174" i="30" s="1"/>
  <c r="B175" i="30" s="1"/>
  <c r="B176" i="30" s="1"/>
  <c r="B177" i="30" s="1"/>
  <c r="B178" i="30" s="1"/>
  <c r="B179" i="30" s="1"/>
  <c r="B180" i="30" s="1"/>
  <c r="B181" i="30" s="1"/>
  <c r="B182" i="30" s="1"/>
  <c r="B183" i="30" s="1"/>
  <c r="B184" i="30" s="1"/>
  <c r="B185" i="30" s="1"/>
  <c r="B186" i="30" s="1"/>
  <c r="B187" i="30" s="1"/>
  <c r="B188" i="30" s="1"/>
  <c r="B189" i="30" s="1"/>
  <c r="B190" i="30" s="1"/>
  <c r="B191" i="30" s="1"/>
  <c r="B192" i="30" s="1"/>
  <c r="B193" i="30" s="1"/>
  <c r="B194" i="30" s="1"/>
  <c r="B195" i="30" s="1"/>
  <c r="B196" i="30" s="1"/>
  <c r="B197" i="30" s="1"/>
  <c r="B198" i="30" s="1"/>
  <c r="B199" i="30" s="1"/>
  <c r="B200" i="30" s="1"/>
  <c r="B201" i="30" s="1"/>
  <c r="B202" i="30" s="1"/>
  <c r="B203" i="30" s="1"/>
  <c r="B204" i="30" s="1"/>
  <c r="B205" i="30" s="1"/>
  <c r="B206" i="30" s="1"/>
  <c r="B207" i="30" s="1"/>
  <c r="B208" i="30" s="1"/>
  <c r="B209" i="30" s="1"/>
  <c r="B210" i="30" s="1"/>
  <c r="B211" i="30" s="1"/>
  <c r="B212" i="30" s="1"/>
  <c r="B213" i="30" s="1"/>
  <c r="B214" i="30" s="1"/>
  <c r="B215" i="30" s="1"/>
  <c r="B216" i="30" s="1"/>
  <c r="B217" i="30" s="1"/>
  <c r="B218" i="30" s="1"/>
  <c r="B219" i="30" s="1"/>
  <c r="B220" i="30" s="1"/>
  <c r="B221" i="30" s="1"/>
  <c r="B222" i="30" s="1"/>
  <c r="B223" i="30" s="1"/>
  <c r="B224" i="30" s="1"/>
  <c r="B225" i="30" s="1"/>
  <c r="B226" i="30" s="1"/>
  <c r="B227" i="30" s="1"/>
  <c r="B228" i="30" s="1"/>
  <c r="B229" i="30" s="1"/>
  <c r="B230" i="30" s="1"/>
  <c r="B231" i="30" s="1"/>
  <c r="B232" i="30" s="1"/>
  <c r="B233" i="30" s="1"/>
  <c r="B234" i="30" s="1"/>
  <c r="B235" i="30" s="1"/>
  <c r="B236" i="30" s="1"/>
  <c r="B237" i="30" s="1"/>
  <c r="B238" i="30" s="1"/>
  <c r="B239" i="30" s="1"/>
  <c r="B240" i="30" s="1"/>
  <c r="B241" i="30" s="1"/>
  <c r="B242" i="30" s="1"/>
  <c r="B243" i="30" s="1"/>
  <c r="B244" i="30" s="1"/>
  <c r="B245" i="30" s="1"/>
  <c r="B246" i="30" s="1"/>
  <c r="B247" i="30" s="1"/>
  <c r="B248" i="30" s="1"/>
  <c r="B249" i="30" s="1"/>
  <c r="B250" i="30" s="1"/>
  <c r="B251" i="30" s="1"/>
  <c r="B252" i="30" s="1"/>
  <c r="B253" i="30" s="1"/>
  <c r="B254" i="30" s="1"/>
  <c r="B255" i="30" s="1"/>
  <c r="B256" i="30" s="1"/>
  <c r="B257" i="30" s="1"/>
  <c r="B258" i="30" s="1"/>
  <c r="B259" i="30" s="1"/>
  <c r="B260" i="30" s="1"/>
  <c r="B261" i="30" s="1"/>
  <c r="B262" i="30" s="1"/>
  <c r="B263" i="30" s="1"/>
  <c r="B264" i="30" s="1"/>
  <c r="B265" i="30" s="1"/>
  <c r="B266" i="30" s="1"/>
  <c r="B267" i="30" s="1"/>
  <c r="B268" i="30" s="1"/>
  <c r="B269" i="30" s="1"/>
  <c r="G269" i="30" s="1"/>
  <c r="L10" i="10"/>
  <c r="L140" i="10" s="1"/>
  <c r="O10" i="5"/>
  <c r="N10" i="5"/>
  <c r="M10" i="5"/>
  <c r="L10" i="5"/>
  <c r="K10" i="5"/>
  <c r="J10" i="5"/>
  <c r="I10" i="5"/>
  <c r="H10" i="5"/>
  <c r="G10" i="5"/>
  <c r="G15" i="5" s="1"/>
  <c r="F10" i="5"/>
  <c r="E10" i="5"/>
  <c r="E15" i="5" s="1"/>
  <c r="D10" i="5"/>
  <c r="D15" i="5" s="1"/>
  <c r="O10" i="10"/>
  <c r="N10" i="10"/>
  <c r="M10" i="10"/>
  <c r="K10" i="10"/>
  <c r="J10" i="10"/>
  <c r="I10" i="10"/>
  <c r="H10" i="10"/>
  <c r="G10" i="10"/>
  <c r="F10" i="10"/>
  <c r="E10" i="10"/>
  <c r="D10" i="10"/>
  <c r="D11" i="10" s="1"/>
  <c r="B12" i="8"/>
  <c r="B13" i="8" s="1"/>
  <c r="B12" i="23"/>
  <c r="B13" i="23" s="1"/>
  <c r="B14" i="23" s="1"/>
  <c r="B15" i="23" s="1"/>
  <c r="B16" i="23" s="1"/>
  <c r="B17" i="23" s="1"/>
  <c r="B18" i="23" s="1"/>
  <c r="B19" i="23" s="1"/>
  <c r="B12" i="24"/>
  <c r="B13" i="24" s="1"/>
  <c r="B14" i="24" s="1"/>
  <c r="B15" i="24" s="1"/>
  <c r="B16" i="24" s="1"/>
  <c r="B17" i="24" s="1"/>
  <c r="B18" i="24" s="1"/>
  <c r="B19" i="24" s="1"/>
  <c r="F15" i="5"/>
  <c r="B12" i="25"/>
  <c r="B13" i="25" s="1"/>
  <c r="B14" i="25" s="1"/>
  <c r="B15" i="25" s="1"/>
  <c r="B16" i="25"/>
  <c r="B17" i="25" s="1"/>
  <c r="B18" i="25" s="1"/>
  <c r="B19" i="25" s="1"/>
  <c r="B20" i="25" s="1"/>
  <c r="B21" i="25" s="1"/>
  <c r="I7" i="25"/>
  <c r="J7" i="25" s="1"/>
  <c r="K7" i="25" s="1"/>
  <c r="L7" i="25" s="1"/>
  <c r="M7" i="25" s="1"/>
  <c r="N7" i="25" s="1"/>
  <c r="O7" i="25" s="1"/>
  <c r="P7" i="25"/>
  <c r="Q7" i="25" s="1"/>
  <c r="R7" i="25" s="1"/>
  <c r="S7" i="25" s="1"/>
  <c r="T7" i="25" s="1"/>
  <c r="U7" i="25" s="1"/>
  <c r="V7" i="25" s="1"/>
  <c r="W7" i="25" s="1"/>
  <c r="X7" i="25" s="1"/>
  <c r="Y7" i="25" s="1"/>
  <c r="Z7" i="25" s="1"/>
  <c r="AA7" i="25" s="1"/>
  <c r="AB7" i="25" s="1"/>
  <c r="AC7" i="25" s="1"/>
  <c r="AD7" i="25" s="1"/>
  <c r="AE7" i="25" s="1"/>
  <c r="AF7" i="25" s="1"/>
  <c r="AG7" i="25" s="1"/>
  <c r="AH7" i="25" s="1"/>
  <c r="AI7" i="25" s="1"/>
  <c r="AJ7" i="25" s="1"/>
  <c r="AK7" i="25" s="1"/>
  <c r="AL7" i="25" s="1"/>
  <c r="D14" i="5"/>
  <c r="E14" i="5"/>
  <c r="F14" i="5"/>
  <c r="G14" i="5"/>
  <c r="D13" i="5"/>
  <c r="F13" i="5"/>
  <c r="E12" i="5"/>
  <c r="F12" i="5"/>
  <c r="G12" i="5"/>
  <c r="D11" i="5"/>
  <c r="I12" i="8" s="1"/>
  <c r="J12" i="8" s="1"/>
  <c r="K12" i="8" s="1"/>
  <c r="L12" i="8" s="1"/>
  <c r="M12" i="8" s="1"/>
  <c r="N12" i="8" s="1"/>
  <c r="O12" i="8" s="1"/>
  <c r="P12" i="8" s="1"/>
  <c r="Q12" i="8" s="1"/>
  <c r="R12" i="8" s="1"/>
  <c r="S12" i="8" s="1"/>
  <c r="T12" i="8" s="1"/>
  <c r="U12" i="8" s="1"/>
  <c r="V12" i="8" s="1"/>
  <c r="W12" i="8" s="1"/>
  <c r="X12" i="8" s="1"/>
  <c r="Y12" i="8" s="1"/>
  <c r="Z12" i="8" s="1"/>
  <c r="AA12" i="8" s="1"/>
  <c r="AB12" i="8" s="1"/>
  <c r="AC12" i="8" s="1"/>
  <c r="AD12" i="8" s="1"/>
  <c r="AE12" i="8" s="1"/>
  <c r="AF12" i="8" s="1"/>
  <c r="AG12" i="8" s="1"/>
  <c r="AH12" i="8" s="1"/>
  <c r="AI12" i="8" s="1"/>
  <c r="AJ12" i="8" s="1"/>
  <c r="AK12" i="8" s="1"/>
  <c r="AL12" i="8" s="1"/>
  <c r="AM12" i="8" s="1"/>
  <c r="F11" i="23" s="1"/>
  <c r="I12" i="23" s="1"/>
  <c r="J12" i="23" s="1"/>
  <c r="K12" i="23" s="1"/>
  <c r="L12" i="23" s="1"/>
  <c r="M12" i="23" s="1"/>
  <c r="N12" i="23" s="1"/>
  <c r="O12" i="23" s="1"/>
  <c r="P12" i="23" s="1"/>
  <c r="Q12" i="23" s="1"/>
  <c r="R12" i="23" s="1"/>
  <c r="S12" i="23" s="1"/>
  <c r="T12" i="23" s="1"/>
  <c r="U12" i="23" s="1"/>
  <c r="V12" i="23" s="1"/>
  <c r="W12" i="23" s="1"/>
  <c r="X12" i="23" s="1"/>
  <c r="Y12" i="23" s="1"/>
  <c r="Z12" i="23" s="1"/>
  <c r="AA12" i="23" s="1"/>
  <c r="AB12" i="23" s="1"/>
  <c r="AC12" i="23" s="1"/>
  <c r="AD12" i="23" s="1"/>
  <c r="AE12" i="23" s="1"/>
  <c r="AF12" i="23" s="1"/>
  <c r="AG12" i="23" s="1"/>
  <c r="AH12" i="23" s="1"/>
  <c r="AI12" i="23" s="1"/>
  <c r="AJ12" i="23" s="1"/>
  <c r="AK12" i="23" s="1"/>
  <c r="F11" i="24" s="1"/>
  <c r="I12" i="24" s="1"/>
  <c r="J12" i="24" s="1"/>
  <c r="K12" i="24" s="1"/>
  <c r="L12" i="24" s="1"/>
  <c r="M12" i="24" s="1"/>
  <c r="N12" i="24" s="1"/>
  <c r="O12" i="24" s="1"/>
  <c r="P12" i="24" s="1"/>
  <c r="Q12" i="24" s="1"/>
  <c r="R12" i="24" s="1"/>
  <c r="S12" i="24" s="1"/>
  <c r="T12" i="24" s="1"/>
  <c r="U12" i="24" s="1"/>
  <c r="V12" i="24" s="1"/>
  <c r="W12" i="24" s="1"/>
  <c r="X12" i="24" s="1"/>
  <c r="Y12" i="24" s="1"/>
  <c r="Z12" i="24" s="1"/>
  <c r="AA12" i="24" s="1"/>
  <c r="AB12" i="24" s="1"/>
  <c r="AC12" i="24" s="1"/>
  <c r="AD12" i="24" s="1"/>
  <c r="AE12" i="24" s="1"/>
  <c r="AF12" i="24" s="1"/>
  <c r="AG12" i="24" s="1"/>
  <c r="AH12" i="24" s="1"/>
  <c r="AI12" i="24" s="1"/>
  <c r="AJ12" i="24" s="1"/>
  <c r="AK12" i="24" s="1"/>
  <c r="AL12" i="24" s="1"/>
  <c r="AM12" i="24" s="1"/>
  <c r="F11" i="25" s="1"/>
  <c r="I12" i="25" s="1"/>
  <c r="J12" i="25" s="1"/>
  <c r="K12" i="25" s="1"/>
  <c r="L12" i="25" s="1"/>
  <c r="M12" i="25" s="1"/>
  <c r="N12" i="25" s="1"/>
  <c r="O12" i="25" s="1"/>
  <c r="P12" i="25" s="1"/>
  <c r="Q12" i="25" s="1"/>
  <c r="R12" i="25" s="1"/>
  <c r="S12" i="25" s="1"/>
  <c r="T12" i="25" s="1"/>
  <c r="U12" i="25" s="1"/>
  <c r="V12" i="25" s="1"/>
  <c r="W12" i="25" s="1"/>
  <c r="X12" i="25" s="1"/>
  <c r="Y12" i="25" s="1"/>
  <c r="Z12" i="25" s="1"/>
  <c r="AA12" i="25" s="1"/>
  <c r="AB12" i="25" s="1"/>
  <c r="AC12" i="25" s="1"/>
  <c r="AD12" i="25" s="1"/>
  <c r="AE12" i="25" s="1"/>
  <c r="AF12" i="25" s="1"/>
  <c r="AG12" i="25" s="1"/>
  <c r="AH12" i="25" s="1"/>
  <c r="AI12" i="25" s="1"/>
  <c r="AJ12" i="25" s="1"/>
  <c r="AK12" i="25" s="1"/>
  <c r="AL12" i="25" s="1"/>
  <c r="F11" i="26" s="1"/>
  <c r="I12" i="26" s="1"/>
  <c r="J12" i="26" s="1"/>
  <c r="K12" i="26" s="1"/>
  <c r="L12" i="26" s="1"/>
  <c r="M12" i="26" s="1"/>
  <c r="N12" i="26" s="1"/>
  <c r="O12" i="26" s="1"/>
  <c r="P12" i="26" s="1"/>
  <c r="Q12" i="26" s="1"/>
  <c r="R12" i="26" s="1"/>
  <c r="S12" i="26" s="1"/>
  <c r="T12" i="26" s="1"/>
  <c r="U12" i="26" s="1"/>
  <c r="V12" i="26" s="1"/>
  <c r="W12" i="26" s="1"/>
  <c r="X12" i="26" s="1"/>
  <c r="Y12" i="26" s="1"/>
  <c r="Z12" i="26" s="1"/>
  <c r="AA12" i="26" s="1"/>
  <c r="AB12" i="26" s="1"/>
  <c r="AC12" i="26" s="1"/>
  <c r="AD12" i="26" s="1"/>
  <c r="AE12" i="26" s="1"/>
  <c r="AF12" i="26" s="1"/>
  <c r="AG12" i="26" s="1"/>
  <c r="AH12" i="26" s="1"/>
  <c r="AI12" i="26" s="1"/>
  <c r="AJ12" i="26" s="1"/>
  <c r="AK12" i="26" s="1"/>
  <c r="AL12" i="26" s="1"/>
  <c r="AM12" i="26" s="1"/>
  <c r="F11" i="27" s="1"/>
  <c r="I12" i="27" s="1"/>
  <c r="J12" i="27" s="1"/>
  <c r="K12" i="27" s="1"/>
  <c r="L12" i="27" s="1"/>
  <c r="M12" i="27" s="1"/>
  <c r="N12" i="27" s="1"/>
  <c r="O12" i="27" s="1"/>
  <c r="P12" i="27" s="1"/>
  <c r="Q12" i="27" s="1"/>
  <c r="R12" i="27" s="1"/>
  <c r="S12" i="27" s="1"/>
  <c r="T12" i="27" s="1"/>
  <c r="U12" i="27" s="1"/>
  <c r="V12" i="27" s="1"/>
  <c r="W12" i="27" s="1"/>
  <c r="X12" i="27" s="1"/>
  <c r="Y12" i="27" s="1"/>
  <c r="Z12" i="27" s="1"/>
  <c r="AA12" i="27" s="1"/>
  <c r="AB12" i="27" s="1"/>
  <c r="AC12" i="27" s="1"/>
  <c r="AD12" i="27" s="1"/>
  <c r="AE12" i="27" s="1"/>
  <c r="AF12" i="27" s="1"/>
  <c r="AG12" i="27" s="1"/>
  <c r="AH12" i="27" s="1"/>
  <c r="AI12" i="27" s="1"/>
  <c r="AJ12" i="27" s="1"/>
  <c r="AK12" i="27" s="1"/>
  <c r="AL12" i="27" s="1"/>
  <c r="F11" i="28" s="1"/>
  <c r="I12" i="28" s="1"/>
  <c r="J12" i="28" s="1"/>
  <c r="K12" i="28" s="1"/>
  <c r="L12" i="28" s="1"/>
  <c r="M12" i="28" s="1"/>
  <c r="N12" i="28" s="1"/>
  <c r="O12" i="28" s="1"/>
  <c r="P12" i="28" s="1"/>
  <c r="Q12" i="28" s="1"/>
  <c r="R12" i="28" s="1"/>
  <c r="S12" i="28" s="1"/>
  <c r="T12" i="28" s="1"/>
  <c r="U12" i="28" s="1"/>
  <c r="V12" i="28" s="1"/>
  <c r="W12" i="28" s="1"/>
  <c r="X12" i="28" s="1"/>
  <c r="Y12" i="28" s="1"/>
  <c r="Z12" i="28" s="1"/>
  <c r="AA12" i="28" s="1"/>
  <c r="AB12" i="28" s="1"/>
  <c r="AC12" i="28" s="1"/>
  <c r="AD12" i="28" s="1"/>
  <c r="AE12" i="28" s="1"/>
  <c r="AF12" i="28" s="1"/>
  <c r="AG12" i="28" s="1"/>
  <c r="AH12" i="28" s="1"/>
  <c r="AI12" i="28" s="1"/>
  <c r="AJ12" i="28" s="1"/>
  <c r="AK12" i="28" s="1"/>
  <c r="AL12" i="28" s="1"/>
  <c r="AM12" i="28" s="1"/>
  <c r="F11" i="29" s="1"/>
  <c r="I12" i="29" s="1"/>
  <c r="J12" i="29" s="1"/>
  <c r="K12" i="29" s="1"/>
  <c r="L12" i="29" s="1"/>
  <c r="M12" i="29" s="1"/>
  <c r="N12" i="29" s="1"/>
  <c r="O12" i="29" s="1"/>
  <c r="P12" i="29" s="1"/>
  <c r="Q12" i="29" s="1"/>
  <c r="R12" i="29" s="1"/>
  <c r="S12" i="29" s="1"/>
  <c r="T12" i="29" s="1"/>
  <c r="U12" i="29" s="1"/>
  <c r="V12" i="29" s="1"/>
  <c r="W12" i="29" s="1"/>
  <c r="X12" i="29" s="1"/>
  <c r="Y12" i="29" s="1"/>
  <c r="Z12" i="29" s="1"/>
  <c r="AA12" i="29" s="1"/>
  <c r="AB12" i="29" s="1"/>
  <c r="AC12" i="29" s="1"/>
  <c r="AD12" i="29" s="1"/>
  <c r="AE12" i="29" s="1"/>
  <c r="AF12" i="29" s="1"/>
  <c r="AG12" i="29" s="1"/>
  <c r="AH12" i="29" s="1"/>
  <c r="AI12" i="29" s="1"/>
  <c r="AJ12" i="29" s="1"/>
  <c r="AK12" i="29" s="1"/>
  <c r="AL12" i="29" s="1"/>
  <c r="AM12" i="29" s="1"/>
  <c r="F11" i="30" s="1"/>
  <c r="I12" i="30" s="1"/>
  <c r="J12" i="30" s="1"/>
  <c r="K12" i="30" s="1"/>
  <c r="L12" i="30" s="1"/>
  <c r="M12" i="30" s="1"/>
  <c r="N12" i="30" s="1"/>
  <c r="O12" i="30" s="1"/>
  <c r="P12" i="30" s="1"/>
  <c r="Q12" i="30" s="1"/>
  <c r="R12" i="30" s="1"/>
  <c r="S12" i="30" s="1"/>
  <c r="T12" i="30" s="1"/>
  <c r="U12" i="30" s="1"/>
  <c r="V12" i="30" s="1"/>
  <c r="W12" i="30" s="1"/>
  <c r="X12" i="30" s="1"/>
  <c r="Y12" i="30" s="1"/>
  <c r="Z12" i="30" s="1"/>
  <c r="AA12" i="30" s="1"/>
  <c r="AB12" i="30" s="1"/>
  <c r="AC12" i="30" s="1"/>
  <c r="AD12" i="30" s="1"/>
  <c r="AE12" i="30" s="1"/>
  <c r="AF12" i="30" s="1"/>
  <c r="AG12" i="30" s="1"/>
  <c r="AH12" i="30" s="1"/>
  <c r="AI12" i="30" s="1"/>
  <c r="AJ12" i="30" s="1"/>
  <c r="AK12" i="30" s="1"/>
  <c r="AL12" i="30" s="1"/>
  <c r="F11" i="31" s="1"/>
  <c r="I12" i="31" s="1"/>
  <c r="J12" i="31" s="1"/>
  <c r="K12" i="31" s="1"/>
  <c r="L12" i="31" s="1"/>
  <c r="M12" i="31" s="1"/>
  <c r="N12" i="31" s="1"/>
  <c r="O12" i="31" s="1"/>
  <c r="P12" i="31" s="1"/>
  <c r="Q12" i="31" s="1"/>
  <c r="R12" i="31" s="1"/>
  <c r="S12" i="31" s="1"/>
  <c r="T12" i="31" s="1"/>
  <c r="U12" i="31" s="1"/>
  <c r="V12" i="31" s="1"/>
  <c r="W12" i="31" s="1"/>
  <c r="X12" i="31" s="1"/>
  <c r="Y12" i="31" s="1"/>
  <c r="Z12" i="31" s="1"/>
  <c r="AA12" i="31" s="1"/>
  <c r="AB12" i="31" s="1"/>
  <c r="AC12" i="31" s="1"/>
  <c r="AD12" i="31" s="1"/>
  <c r="AE12" i="31" s="1"/>
  <c r="AF12" i="31" s="1"/>
  <c r="AG12" i="31" s="1"/>
  <c r="AH12" i="31" s="1"/>
  <c r="AI12" i="31" s="1"/>
  <c r="AJ12" i="31" s="1"/>
  <c r="AK12" i="31" s="1"/>
  <c r="AL12" i="31" s="1"/>
  <c r="AM12" i="31" s="1"/>
  <c r="F11" i="32" s="1"/>
  <c r="E11" i="5"/>
  <c r="F11" i="5"/>
  <c r="G11" i="5"/>
  <c r="I7" i="31"/>
  <c r="J7" i="31" s="1"/>
  <c r="K7" i="31" s="1"/>
  <c r="L7" i="31" s="1"/>
  <c r="M7" i="31" s="1"/>
  <c r="N7" i="31" s="1"/>
  <c r="O7" i="31" s="1"/>
  <c r="P7" i="31" s="1"/>
  <c r="Q7" i="31" s="1"/>
  <c r="R7" i="31" s="1"/>
  <c r="S7" i="31" s="1"/>
  <c r="T7" i="31" s="1"/>
  <c r="U7" i="31" s="1"/>
  <c r="V7" i="31" s="1"/>
  <c r="W7" i="31" s="1"/>
  <c r="X7" i="31" s="1"/>
  <c r="Y7" i="31" s="1"/>
  <c r="Z7" i="31" s="1"/>
  <c r="AA7" i="31" s="1"/>
  <c r="AB7" i="31" s="1"/>
  <c r="AC7" i="31" s="1"/>
  <c r="AD7" i="31" s="1"/>
  <c r="AE7" i="31" s="1"/>
  <c r="AF7" i="31" s="1"/>
  <c r="AG7" i="31" s="1"/>
  <c r="AH7" i="31" s="1"/>
  <c r="AI7" i="31" s="1"/>
  <c r="AJ7" i="31" s="1"/>
  <c r="AK7" i="31" s="1"/>
  <c r="AL7" i="31" s="1"/>
  <c r="AM7" i="31" s="1"/>
  <c r="F7" i="32" s="1"/>
  <c r="O11" i="5"/>
  <c r="O12" i="5"/>
  <c r="H11" i="5"/>
  <c r="I11" i="5"/>
  <c r="J11" i="5"/>
  <c r="K11" i="5"/>
  <c r="L11" i="5"/>
  <c r="M11" i="5"/>
  <c r="N11" i="5"/>
  <c r="O11" i="10"/>
  <c r="G11" i="33" s="1"/>
  <c r="B12" i="26"/>
  <c r="B13" i="26"/>
  <c r="H12" i="5"/>
  <c r="B12" i="27"/>
  <c r="B13" i="27"/>
  <c r="I12" i="5"/>
  <c r="B12" i="28"/>
  <c r="B13" i="28" s="1"/>
  <c r="B14" i="28" s="1"/>
  <c r="B15" i="28" s="1"/>
  <c r="B16" i="28" s="1"/>
  <c r="B17" i="28" s="1"/>
  <c r="B18" i="28" s="1"/>
  <c r="B19" i="28" s="1"/>
  <c r="B20" i="28" s="1"/>
  <c r="B21" i="28" s="1"/>
  <c r="B22" i="28" s="1"/>
  <c r="B23" i="28" s="1"/>
  <c r="B24" i="28" s="1"/>
  <c r="B25" i="28" s="1"/>
  <c r="B26" i="28" s="1"/>
  <c r="B27" i="28" s="1"/>
  <c r="B28" i="28" s="1"/>
  <c r="B29" i="28" s="1"/>
  <c r="B30" i="28" s="1"/>
  <c r="B31" i="28" s="1"/>
  <c r="B32" i="28" s="1"/>
  <c r="B33" i="28" s="1"/>
  <c r="B34" i="28" s="1"/>
  <c r="B35" i="28" s="1"/>
  <c r="J12" i="5"/>
  <c r="B12" i="29"/>
  <c r="B13" i="29" s="1"/>
  <c r="K12" i="5"/>
  <c r="L12" i="5"/>
  <c r="B12" i="31"/>
  <c r="B13" i="31" s="1"/>
  <c r="B14" i="31" s="1"/>
  <c r="B15" i="31" s="1"/>
  <c r="B16" i="31" s="1"/>
  <c r="B17" i="31" s="1"/>
  <c r="B18" i="31" s="1"/>
  <c r="B19" i="31" s="1"/>
  <c r="M12" i="5"/>
  <c r="B12" i="32"/>
  <c r="B13" i="32" s="1"/>
  <c r="N12" i="10"/>
  <c r="N12" i="5"/>
  <c r="H13" i="5"/>
  <c r="B14" i="27"/>
  <c r="B15" i="27" s="1"/>
  <c r="I13" i="5"/>
  <c r="J13" i="5"/>
  <c r="B14" i="29"/>
  <c r="B15" i="29" s="1"/>
  <c r="B16" i="29" s="1"/>
  <c r="B17" i="29" s="1"/>
  <c r="B18" i="29" s="1"/>
  <c r="B19" i="29" s="1"/>
  <c r="K13" i="5"/>
  <c r="L13" i="5"/>
  <c r="M13" i="5"/>
  <c r="N13" i="10"/>
  <c r="N13" i="5"/>
  <c r="H14" i="5"/>
  <c r="I14" i="5"/>
  <c r="J14" i="5"/>
  <c r="K14" i="5"/>
  <c r="L14" i="5"/>
  <c r="M14" i="5"/>
  <c r="N14" i="10"/>
  <c r="N14" i="5"/>
  <c r="H15" i="5"/>
  <c r="I15" i="5"/>
  <c r="J15" i="5"/>
  <c r="K15" i="5"/>
  <c r="L15" i="5"/>
  <c r="M15" i="5"/>
  <c r="N15" i="10"/>
  <c r="N15" i="5"/>
  <c r="D16" i="5"/>
  <c r="B20" i="23"/>
  <c r="B21" i="23" s="1"/>
  <c r="E16" i="5"/>
  <c r="B20" i="24"/>
  <c r="B21" i="24"/>
  <c r="F16" i="5"/>
  <c r="G16" i="5"/>
  <c r="H16" i="5"/>
  <c r="I16" i="5"/>
  <c r="J16" i="5"/>
  <c r="K16" i="5"/>
  <c r="L16" i="5"/>
  <c r="B20" i="31"/>
  <c r="B21" i="31" s="1"/>
  <c r="B22" i="31" s="1"/>
  <c r="M16" i="5"/>
  <c r="N16" i="10"/>
  <c r="N16" i="5"/>
  <c r="D17" i="5"/>
  <c r="B22" i="23"/>
  <c r="B23" i="23" s="1"/>
  <c r="B24" i="23" s="1"/>
  <c r="B25" i="23" s="1"/>
  <c r="B26" i="23" s="1"/>
  <c r="B27" i="23" s="1"/>
  <c r="B28" i="23" s="1"/>
  <c r="B29" i="23" s="1"/>
  <c r="B30" i="23" s="1"/>
  <c r="B31" i="23" s="1"/>
  <c r="B32" i="23" s="1"/>
  <c r="B33" i="23" s="1"/>
  <c r="B34" i="23" s="1"/>
  <c r="B35" i="23" s="1"/>
  <c r="B36" i="23" s="1"/>
  <c r="B37" i="23" s="1"/>
  <c r="B38" i="23" s="1"/>
  <c r="B39" i="23" s="1"/>
  <c r="E17" i="5"/>
  <c r="B22" i="24"/>
  <c r="B23" i="24"/>
  <c r="F17" i="5"/>
  <c r="G17" i="5"/>
  <c r="H17" i="5"/>
  <c r="I17" i="5"/>
  <c r="J17" i="5"/>
  <c r="K17" i="5"/>
  <c r="L17" i="5"/>
  <c r="B23" i="31"/>
  <c r="B24" i="31" s="1"/>
  <c r="B25" i="31" s="1"/>
  <c r="B26" i="31" s="1"/>
  <c r="B27" i="31" s="1"/>
  <c r="B28" i="31" s="1"/>
  <c r="B29" i="31" s="1"/>
  <c r="M17" i="5"/>
  <c r="N17" i="10"/>
  <c r="N17" i="5"/>
  <c r="D18" i="5"/>
  <c r="E18" i="5"/>
  <c r="B24" i="24"/>
  <c r="B25" i="24" s="1"/>
  <c r="B26" i="24" s="1"/>
  <c r="B27" i="24" s="1"/>
  <c r="B28" i="24" s="1"/>
  <c r="F18" i="5"/>
  <c r="G18" i="5"/>
  <c r="H18" i="5"/>
  <c r="I18" i="5"/>
  <c r="J18" i="5"/>
  <c r="K18" i="5"/>
  <c r="L18" i="5"/>
  <c r="M18" i="5"/>
  <c r="N18" i="10"/>
  <c r="N18" i="5"/>
  <c r="D19" i="5"/>
  <c r="E19" i="5"/>
  <c r="F19" i="5"/>
  <c r="G19" i="5"/>
  <c r="H19" i="5"/>
  <c r="I19" i="5"/>
  <c r="J19" i="5"/>
  <c r="K19" i="5"/>
  <c r="L19" i="5"/>
  <c r="M19" i="5"/>
  <c r="N19" i="10"/>
  <c r="N19" i="5"/>
  <c r="D20" i="5"/>
  <c r="E20" i="5"/>
  <c r="B29" i="24"/>
  <c r="F20" i="5"/>
  <c r="G20" i="5"/>
  <c r="H20" i="5"/>
  <c r="I20" i="5"/>
  <c r="J20" i="5"/>
  <c r="K20" i="5"/>
  <c r="L20" i="5"/>
  <c r="M20" i="5"/>
  <c r="N20" i="10"/>
  <c r="N20" i="5"/>
  <c r="D21" i="5"/>
  <c r="E21" i="5"/>
  <c r="B30" i="24"/>
  <c r="B31" i="24" s="1"/>
  <c r="B32" i="24" s="1"/>
  <c r="B33" i="24" s="1"/>
  <c r="B34" i="24" s="1"/>
  <c r="B35" i="24" s="1"/>
  <c r="B36" i="24" s="1"/>
  <c r="B37" i="24" s="1"/>
  <c r="B38" i="24" s="1"/>
  <c r="B39" i="24" s="1"/>
  <c r="B40" i="24" s="1"/>
  <c r="B41" i="24" s="1"/>
  <c r="B42" i="24" s="1"/>
  <c r="B43" i="24" s="1"/>
  <c r="B44" i="24" s="1"/>
  <c r="B45" i="24" s="1"/>
  <c r="B46" i="24" s="1"/>
  <c r="B47" i="24" s="1"/>
  <c r="B48" i="24" s="1"/>
  <c r="F21" i="5"/>
  <c r="G21" i="5"/>
  <c r="H21" i="5"/>
  <c r="I21" i="5"/>
  <c r="J21" i="5"/>
  <c r="K21" i="5"/>
  <c r="L21" i="5"/>
  <c r="M21" i="5"/>
  <c r="N21" i="10"/>
  <c r="N21" i="5"/>
  <c r="D22" i="5"/>
  <c r="E22" i="5"/>
  <c r="F22" i="5"/>
  <c r="G22" i="5"/>
  <c r="H22" i="5"/>
  <c r="I22" i="5"/>
  <c r="J22" i="5"/>
  <c r="K22" i="5"/>
  <c r="L22" i="5"/>
  <c r="M22" i="5"/>
  <c r="N22" i="10"/>
  <c r="N22" i="5"/>
  <c r="D23" i="5"/>
  <c r="E23" i="5"/>
  <c r="F23" i="5"/>
  <c r="G23" i="5"/>
  <c r="H23" i="5"/>
  <c r="I23" i="5"/>
  <c r="J23" i="5"/>
  <c r="K23" i="5"/>
  <c r="L23" i="5"/>
  <c r="M23" i="5"/>
  <c r="N23" i="10"/>
  <c r="N23" i="5"/>
  <c r="D24" i="5"/>
  <c r="E24" i="5"/>
  <c r="F24" i="5"/>
  <c r="G24" i="5"/>
  <c r="H24" i="5"/>
  <c r="I24" i="5"/>
  <c r="J24" i="5"/>
  <c r="K24" i="5"/>
  <c r="L24" i="5"/>
  <c r="M24" i="5"/>
  <c r="N24" i="10"/>
  <c r="N24" i="5"/>
  <c r="D25" i="5"/>
  <c r="E25" i="5"/>
  <c r="F25" i="5"/>
  <c r="G25" i="5"/>
  <c r="H25" i="5"/>
  <c r="I25" i="5"/>
  <c r="J25" i="5"/>
  <c r="K25" i="5"/>
  <c r="L25" i="5"/>
  <c r="M25" i="5"/>
  <c r="N25" i="10"/>
  <c r="N25" i="5"/>
  <c r="D26" i="5"/>
  <c r="B40" i="23"/>
  <c r="B41" i="23"/>
  <c r="E26" i="5"/>
  <c r="F26" i="5"/>
  <c r="G26" i="5"/>
  <c r="H26" i="5"/>
  <c r="I26" i="5"/>
  <c r="J26" i="5"/>
  <c r="K26" i="5"/>
  <c r="L26" i="5"/>
  <c r="M26" i="5"/>
  <c r="N26" i="10"/>
  <c r="N26" i="5"/>
  <c r="D27" i="5"/>
  <c r="B42" i="23"/>
  <c r="B43" i="23" s="1"/>
  <c r="B44" i="23" s="1"/>
  <c r="B45" i="23" s="1"/>
  <c r="B46" i="23" s="1"/>
  <c r="B47" i="23" s="1"/>
  <c r="B48" i="23" s="1"/>
  <c r="B49" i="23" s="1"/>
  <c r="E27" i="5"/>
  <c r="F27" i="5"/>
  <c r="G27" i="5"/>
  <c r="H27" i="5"/>
  <c r="I27" i="5"/>
  <c r="J27" i="5"/>
  <c r="K27" i="5"/>
  <c r="L27" i="5"/>
  <c r="M27" i="5"/>
  <c r="N27" i="10"/>
  <c r="N27" i="5"/>
  <c r="D28" i="5"/>
  <c r="E28" i="5"/>
  <c r="F28" i="5"/>
  <c r="G28" i="5"/>
  <c r="H28" i="5"/>
  <c r="I28" i="5"/>
  <c r="J28" i="5"/>
  <c r="K28" i="5"/>
  <c r="L28" i="5"/>
  <c r="M28" i="5"/>
  <c r="N28" i="10"/>
  <c r="N28" i="5"/>
  <c r="D29" i="5"/>
  <c r="E29" i="5"/>
  <c r="F29" i="5"/>
  <c r="G29" i="5"/>
  <c r="H29" i="5"/>
  <c r="I29" i="5"/>
  <c r="J29" i="5"/>
  <c r="K29" i="5"/>
  <c r="L29" i="5"/>
  <c r="M29" i="5"/>
  <c r="N29" i="10"/>
  <c r="N29" i="5"/>
  <c r="D30" i="5"/>
  <c r="E30" i="5"/>
  <c r="B49" i="24"/>
  <c r="B50" i="24" s="1"/>
  <c r="B51" i="24" s="1"/>
  <c r="B52" i="24" s="1"/>
  <c r="B53" i="24" s="1"/>
  <c r="B54" i="24" s="1"/>
  <c r="B55" i="24" s="1"/>
  <c r="F30" i="5"/>
  <c r="G30" i="5"/>
  <c r="H30" i="5"/>
  <c r="I30" i="5"/>
  <c r="J30" i="5"/>
  <c r="K30" i="5"/>
  <c r="L30" i="5"/>
  <c r="M30" i="5"/>
  <c r="N30" i="10"/>
  <c r="N30" i="5"/>
  <c r="D31" i="5"/>
  <c r="B50" i="23"/>
  <c r="B51" i="23"/>
  <c r="E31" i="5"/>
  <c r="F31" i="5"/>
  <c r="G31" i="5"/>
  <c r="H31" i="5"/>
  <c r="I31" i="5"/>
  <c r="J31" i="5"/>
  <c r="K31" i="5"/>
  <c r="L31" i="5"/>
  <c r="M31" i="5"/>
  <c r="N31" i="10"/>
  <c r="N31" i="5"/>
  <c r="D32" i="5"/>
  <c r="B52" i="23"/>
  <c r="B53" i="23"/>
  <c r="E32" i="5"/>
  <c r="F32" i="5"/>
  <c r="G32" i="5"/>
  <c r="H32" i="5"/>
  <c r="I32" i="5"/>
  <c r="J32" i="5"/>
  <c r="K32" i="5"/>
  <c r="L32" i="5"/>
  <c r="M32" i="5"/>
  <c r="N32" i="10"/>
  <c r="N32" i="5"/>
  <c r="D33" i="5"/>
  <c r="B54" i="23"/>
  <c r="B55" i="23" s="1"/>
  <c r="B56" i="23" s="1"/>
  <c r="B57" i="23" s="1"/>
  <c r="B58" i="23" s="1"/>
  <c r="B59" i="23" s="1"/>
  <c r="B60" i="23" s="1"/>
  <c r="B61" i="23" s="1"/>
  <c r="B62" i="23" s="1"/>
  <c r="B63" i="23" s="1"/>
  <c r="B64" i="23" s="1"/>
  <c r="B65" i="23" s="1"/>
  <c r="B66" i="23" s="1"/>
  <c r="B67" i="23" s="1"/>
  <c r="B68" i="23" s="1"/>
  <c r="B69" i="23" s="1"/>
  <c r="B70" i="23" s="1"/>
  <c r="B71" i="23" s="1"/>
  <c r="B72" i="23" s="1"/>
  <c r="B73" i="23" s="1"/>
  <c r="B74" i="23" s="1"/>
  <c r="B75" i="23" s="1"/>
  <c r="B76" i="23" s="1"/>
  <c r="B77" i="23" s="1"/>
  <c r="B78" i="23" s="1"/>
  <c r="B79" i="23" s="1"/>
  <c r="E33" i="5"/>
  <c r="F33" i="5"/>
  <c r="G33" i="5"/>
  <c r="H33" i="5"/>
  <c r="I33" i="5"/>
  <c r="J33" i="5"/>
  <c r="K33" i="5"/>
  <c r="L33" i="5"/>
  <c r="M33" i="5"/>
  <c r="N33" i="10"/>
  <c r="N33" i="5"/>
  <c r="D34" i="5"/>
  <c r="E34" i="5"/>
  <c r="B56" i="24"/>
  <c r="B57" i="24" s="1"/>
  <c r="F34" i="5"/>
  <c r="G34" i="5"/>
  <c r="H34" i="5"/>
  <c r="I34" i="5"/>
  <c r="J34" i="5"/>
  <c r="K34" i="5"/>
  <c r="L34" i="5"/>
  <c r="M34" i="5"/>
  <c r="N34" i="10"/>
  <c r="N34" i="5"/>
  <c r="D35" i="5"/>
  <c r="E35" i="5"/>
  <c r="B58" i="24"/>
  <c r="B59" i="24"/>
  <c r="F35" i="5"/>
  <c r="G35" i="5"/>
  <c r="H35" i="5"/>
  <c r="I35" i="5"/>
  <c r="J35" i="5"/>
  <c r="K35" i="5"/>
  <c r="L35" i="5"/>
  <c r="M35" i="5"/>
  <c r="N35" i="10"/>
  <c r="N35" i="5"/>
  <c r="D36" i="5"/>
  <c r="E36" i="5"/>
  <c r="B60" i="24"/>
  <c r="B61" i="24" s="1"/>
  <c r="B62" i="24" s="1"/>
  <c r="B63" i="24" s="1"/>
  <c r="F36" i="5"/>
  <c r="G36" i="5"/>
  <c r="H36" i="5"/>
  <c r="I36" i="5"/>
  <c r="J36" i="5"/>
  <c r="K36" i="5"/>
  <c r="L36" i="5"/>
  <c r="M36" i="5"/>
  <c r="N36" i="10"/>
  <c r="N36" i="5"/>
  <c r="D37" i="5"/>
  <c r="E37" i="5"/>
  <c r="F37" i="5"/>
  <c r="G37" i="5"/>
  <c r="H37" i="5"/>
  <c r="I37" i="5"/>
  <c r="J37" i="5"/>
  <c r="K37" i="5"/>
  <c r="L37" i="5"/>
  <c r="M37" i="5"/>
  <c r="N37" i="10"/>
  <c r="N37" i="5"/>
  <c r="D38" i="5"/>
  <c r="E38" i="5"/>
  <c r="B64" i="24"/>
  <c r="B65" i="24" s="1"/>
  <c r="B66" i="24" s="1"/>
  <c r="F38" i="5"/>
  <c r="G38" i="5"/>
  <c r="H38" i="5"/>
  <c r="I38" i="5"/>
  <c r="J38" i="5"/>
  <c r="K38" i="5"/>
  <c r="L38" i="5"/>
  <c r="M38" i="5"/>
  <c r="N38" i="10"/>
  <c r="N38" i="5"/>
  <c r="D39" i="5"/>
  <c r="E39" i="5"/>
  <c r="B67" i="24"/>
  <c r="B68" i="24" s="1"/>
  <c r="B69" i="24" s="1"/>
  <c r="B70" i="24" s="1"/>
  <c r="B71" i="24" s="1"/>
  <c r="B72" i="24" s="1"/>
  <c r="B73" i="24" s="1"/>
  <c r="F39" i="5"/>
  <c r="G39" i="5"/>
  <c r="H39" i="5"/>
  <c r="I39" i="5"/>
  <c r="J39" i="5"/>
  <c r="K39" i="5"/>
  <c r="L39" i="5"/>
  <c r="M39" i="5"/>
  <c r="N39" i="10"/>
  <c r="N39" i="5"/>
  <c r="D40" i="5"/>
  <c r="E40" i="5"/>
  <c r="F40" i="5"/>
  <c r="G40" i="5"/>
  <c r="H40" i="5"/>
  <c r="I40" i="5"/>
  <c r="J40" i="5"/>
  <c r="K40" i="5"/>
  <c r="L40" i="5"/>
  <c r="M40" i="5"/>
  <c r="N40" i="10"/>
  <c r="N40" i="5"/>
  <c r="D41" i="5"/>
  <c r="E41" i="5"/>
  <c r="F41" i="5"/>
  <c r="G41" i="5"/>
  <c r="H41" i="5"/>
  <c r="I41" i="5"/>
  <c r="J41" i="5"/>
  <c r="K41" i="5"/>
  <c r="L41" i="5"/>
  <c r="M41" i="5"/>
  <c r="N41" i="10"/>
  <c r="N41" i="5"/>
  <c r="D42" i="5"/>
  <c r="E42" i="5"/>
  <c r="F42" i="5"/>
  <c r="G42" i="5"/>
  <c r="H42" i="5"/>
  <c r="I42" i="5"/>
  <c r="J42" i="5"/>
  <c r="K42" i="5"/>
  <c r="L42" i="5"/>
  <c r="M42" i="5"/>
  <c r="N42" i="10"/>
  <c r="N42" i="5"/>
  <c r="D43" i="5"/>
  <c r="E43" i="5"/>
  <c r="B74" i="24"/>
  <c r="B75" i="24" s="1"/>
  <c r="B76" i="24" s="1"/>
  <c r="B77" i="24" s="1"/>
  <c r="B78" i="24" s="1"/>
  <c r="B79" i="24" s="1"/>
  <c r="F43" i="5"/>
  <c r="G43" i="5"/>
  <c r="H43" i="5"/>
  <c r="I43" i="5"/>
  <c r="J43" i="5"/>
  <c r="K43" i="5"/>
  <c r="L43" i="5"/>
  <c r="M43" i="5"/>
  <c r="N43" i="10"/>
  <c r="N43" i="5"/>
  <c r="D44" i="5"/>
  <c r="E44" i="5"/>
  <c r="F44" i="5"/>
  <c r="G44" i="5"/>
  <c r="H44" i="5"/>
  <c r="I44" i="5"/>
  <c r="J44" i="5"/>
  <c r="K44" i="5"/>
  <c r="L44" i="5"/>
  <c r="M44" i="5"/>
  <c r="N44" i="10"/>
  <c r="N44" i="5"/>
  <c r="D45" i="5"/>
  <c r="E45" i="5"/>
  <c r="F45" i="5"/>
  <c r="G45" i="5"/>
  <c r="H45" i="5"/>
  <c r="I45" i="5"/>
  <c r="J45" i="5"/>
  <c r="K45" i="5"/>
  <c r="L45" i="5"/>
  <c r="M45" i="5"/>
  <c r="N45" i="10"/>
  <c r="N45" i="5"/>
  <c r="D46" i="5"/>
  <c r="B80" i="23"/>
  <c r="B81" i="23" s="1"/>
  <c r="B82" i="23" s="1"/>
  <c r="B83" i="23" s="1"/>
  <c r="B84" i="23" s="1"/>
  <c r="B85" i="23" s="1"/>
  <c r="B86" i="23" s="1"/>
  <c r="B87" i="23" s="1"/>
  <c r="B88" i="23" s="1"/>
  <c r="B89" i="23" s="1"/>
  <c r="B90" i="23" s="1"/>
  <c r="B91" i="23" s="1"/>
  <c r="B92" i="23" s="1"/>
  <c r="B93" i="23" s="1"/>
  <c r="B94" i="23" s="1"/>
  <c r="B95" i="23" s="1"/>
  <c r="E46" i="5"/>
  <c r="B80" i="24"/>
  <c r="B81" i="24"/>
  <c r="B82" i="24" s="1"/>
  <c r="B83" i="24" s="1"/>
  <c r="B84" i="24" s="1"/>
  <c r="B85" i="24" s="1"/>
  <c r="F46" i="5"/>
  <c r="G46" i="5"/>
  <c r="H46" i="5"/>
  <c r="I46" i="5"/>
  <c r="J46" i="5"/>
  <c r="K46" i="5"/>
  <c r="L46" i="5"/>
  <c r="M46" i="5"/>
  <c r="N46" i="10"/>
  <c r="N46" i="5"/>
  <c r="D47" i="5"/>
  <c r="E47" i="5"/>
  <c r="F47" i="5"/>
  <c r="G47" i="5"/>
  <c r="H47" i="5"/>
  <c r="I47" i="5"/>
  <c r="J47" i="5"/>
  <c r="K47" i="5"/>
  <c r="L47" i="5"/>
  <c r="M47" i="5"/>
  <c r="N47" i="10"/>
  <c r="N47" i="5"/>
  <c r="D48" i="5"/>
  <c r="E48" i="5"/>
  <c r="F48" i="5"/>
  <c r="G48" i="5"/>
  <c r="H48" i="5"/>
  <c r="I48" i="5"/>
  <c r="J48" i="5"/>
  <c r="K48" i="5"/>
  <c r="L48" i="5"/>
  <c r="M48" i="5"/>
  <c r="N48" i="10"/>
  <c r="N48" i="5"/>
  <c r="D49" i="5"/>
  <c r="E49" i="5"/>
  <c r="B86" i="24"/>
  <c r="B87" i="24" s="1"/>
  <c r="B88" i="24" s="1"/>
  <c r="B89" i="24" s="1"/>
  <c r="B90" i="24" s="1"/>
  <c r="B91" i="24" s="1"/>
  <c r="B92" i="24" s="1"/>
  <c r="B93" i="24" s="1"/>
  <c r="F49" i="5"/>
  <c r="G49" i="5"/>
  <c r="H49" i="5"/>
  <c r="I49" i="5"/>
  <c r="J49" i="5"/>
  <c r="K49" i="5"/>
  <c r="L49" i="5"/>
  <c r="M49" i="5"/>
  <c r="N49" i="10"/>
  <c r="N49" i="5"/>
  <c r="D50" i="5"/>
  <c r="E50" i="5"/>
  <c r="F50" i="5"/>
  <c r="G50" i="5"/>
  <c r="H50" i="5"/>
  <c r="I50" i="5"/>
  <c r="J50" i="5"/>
  <c r="K50" i="5"/>
  <c r="L50" i="5"/>
  <c r="M50" i="5"/>
  <c r="N50" i="10"/>
  <c r="N50" i="5"/>
  <c r="D51" i="5"/>
  <c r="E51" i="5"/>
  <c r="F51" i="5"/>
  <c r="G51" i="5"/>
  <c r="H51" i="5"/>
  <c r="I51" i="5"/>
  <c r="J51" i="5"/>
  <c r="K51" i="5"/>
  <c r="L51" i="5"/>
  <c r="M51" i="5"/>
  <c r="N51" i="10"/>
  <c r="N51" i="5"/>
  <c r="D52" i="5"/>
  <c r="E52" i="5"/>
  <c r="F52" i="5"/>
  <c r="G52" i="5"/>
  <c r="H52" i="5"/>
  <c r="I52" i="5"/>
  <c r="J52" i="5"/>
  <c r="K52" i="5"/>
  <c r="L52" i="5"/>
  <c r="M52" i="5"/>
  <c r="N52" i="10"/>
  <c r="N52" i="5"/>
  <c r="D53" i="5"/>
  <c r="E53" i="5"/>
  <c r="B94" i="24"/>
  <c r="B95" i="24" s="1"/>
  <c r="B96" i="24" s="1"/>
  <c r="B97" i="24" s="1"/>
  <c r="B98" i="24" s="1"/>
  <c r="B99" i="24" s="1"/>
  <c r="B100" i="24" s="1"/>
  <c r="B101" i="24" s="1"/>
  <c r="B102" i="24" s="1"/>
  <c r="B103" i="24" s="1"/>
  <c r="F53" i="5"/>
  <c r="G53" i="5"/>
  <c r="H53" i="5"/>
  <c r="I53" i="5"/>
  <c r="J53" i="5"/>
  <c r="K53" i="5"/>
  <c r="L53" i="5"/>
  <c r="M53" i="5"/>
  <c r="N53" i="10"/>
  <c r="N53" i="5"/>
  <c r="D54" i="5"/>
  <c r="B96" i="23"/>
  <c r="B97" i="23" s="1"/>
  <c r="B98" i="23" s="1"/>
  <c r="B99" i="23" s="1"/>
  <c r="B100" i="23" s="1"/>
  <c r="B101" i="23" s="1"/>
  <c r="B102" i="23" s="1"/>
  <c r="B103" i="23" s="1"/>
  <c r="E54" i="5"/>
  <c r="F54" i="5"/>
  <c r="G54" i="5"/>
  <c r="H54" i="5"/>
  <c r="I54" i="5"/>
  <c r="J54" i="5"/>
  <c r="K54" i="5"/>
  <c r="L54" i="5"/>
  <c r="M54" i="5"/>
  <c r="N54" i="10"/>
  <c r="N54" i="5"/>
  <c r="D55" i="5"/>
  <c r="E55" i="5"/>
  <c r="F55" i="5"/>
  <c r="G55" i="5"/>
  <c r="H55" i="5"/>
  <c r="I55" i="5"/>
  <c r="J55" i="5"/>
  <c r="K55" i="5"/>
  <c r="L55" i="5"/>
  <c r="M55" i="5"/>
  <c r="N55" i="10"/>
  <c r="N55" i="5"/>
  <c r="D56" i="5"/>
  <c r="E56" i="5"/>
  <c r="F56" i="5"/>
  <c r="G56" i="5"/>
  <c r="H56" i="5"/>
  <c r="I56" i="5"/>
  <c r="J56" i="5"/>
  <c r="K56" i="5"/>
  <c r="L56" i="5"/>
  <c r="M56" i="5"/>
  <c r="N56" i="10"/>
  <c r="N56" i="5"/>
  <c r="D57" i="5"/>
  <c r="E57" i="5"/>
  <c r="F57" i="5"/>
  <c r="G57" i="5"/>
  <c r="H57" i="5"/>
  <c r="I57" i="5"/>
  <c r="J57" i="5"/>
  <c r="K57" i="5"/>
  <c r="L57" i="5"/>
  <c r="M57" i="5"/>
  <c r="N57" i="10"/>
  <c r="N57" i="5"/>
  <c r="D58" i="5"/>
  <c r="B104" i="23"/>
  <c r="B105" i="23" s="1"/>
  <c r="B106" i="23" s="1"/>
  <c r="E58" i="5"/>
  <c r="B104" i="24"/>
  <c r="B105" i="24"/>
  <c r="F58" i="5"/>
  <c r="G58" i="5"/>
  <c r="H58" i="5"/>
  <c r="I58" i="5"/>
  <c r="J58" i="5"/>
  <c r="K58" i="5"/>
  <c r="L58" i="5"/>
  <c r="M58" i="5"/>
  <c r="N58" i="10"/>
  <c r="N58" i="5"/>
  <c r="D59" i="5"/>
  <c r="B107" i="23"/>
  <c r="B108" i="23" s="1"/>
  <c r="B109" i="23" s="1"/>
  <c r="B110" i="23" s="1"/>
  <c r="B111" i="23" s="1"/>
  <c r="B112" i="23" s="1"/>
  <c r="B113" i="23" s="1"/>
  <c r="B114" i="23" s="1"/>
  <c r="B115" i="23" s="1"/>
  <c r="E59" i="5"/>
  <c r="B106" i="24"/>
  <c r="B107" i="24" s="1"/>
  <c r="B108" i="24" s="1"/>
  <c r="B109" i="24" s="1"/>
  <c r="B110" i="24" s="1"/>
  <c r="B111" i="24" s="1"/>
  <c r="B112" i="24" s="1"/>
  <c r="B113" i="24" s="1"/>
  <c r="B114" i="24" s="1"/>
  <c r="B115" i="24" s="1"/>
  <c r="B116" i="24" s="1"/>
  <c r="B117" i="24" s="1"/>
  <c r="B118" i="24" s="1"/>
  <c r="B119" i="24" s="1"/>
  <c r="B120" i="24" s="1"/>
  <c r="B121" i="24" s="1"/>
  <c r="B122" i="24" s="1"/>
  <c r="B123" i="24" s="1"/>
  <c r="B124" i="24" s="1"/>
  <c r="B125" i="24" s="1"/>
  <c r="F59" i="5"/>
  <c r="G59" i="5"/>
  <c r="H59" i="5"/>
  <c r="I59" i="5"/>
  <c r="J59" i="5"/>
  <c r="K59" i="5"/>
  <c r="L59" i="5"/>
  <c r="M59" i="5"/>
  <c r="N59" i="10"/>
  <c r="N59" i="5"/>
  <c r="D60" i="5"/>
  <c r="E60" i="5"/>
  <c r="F60" i="5"/>
  <c r="G60" i="5"/>
  <c r="H60" i="5"/>
  <c r="I60" i="5"/>
  <c r="J60" i="5"/>
  <c r="K60" i="5"/>
  <c r="L60" i="5"/>
  <c r="M60" i="5"/>
  <c r="N60" i="10"/>
  <c r="N60" i="5"/>
  <c r="D61" i="5"/>
  <c r="E61" i="5"/>
  <c r="F61" i="5"/>
  <c r="G61" i="5"/>
  <c r="H61" i="5"/>
  <c r="I61" i="5"/>
  <c r="J61" i="5"/>
  <c r="K61" i="5"/>
  <c r="L61" i="5"/>
  <c r="M61" i="5"/>
  <c r="N61" i="10"/>
  <c r="N61" i="5"/>
  <c r="D62" i="5"/>
  <c r="E62" i="5"/>
  <c r="F62" i="5"/>
  <c r="G62" i="5"/>
  <c r="H62" i="5"/>
  <c r="I62" i="5"/>
  <c r="J62" i="5"/>
  <c r="K62" i="5"/>
  <c r="L62" i="5"/>
  <c r="M62" i="5"/>
  <c r="N62" i="10"/>
  <c r="N62" i="5"/>
  <c r="D63" i="5"/>
  <c r="E63" i="5"/>
  <c r="F63" i="5"/>
  <c r="G63" i="5"/>
  <c r="H63" i="5"/>
  <c r="I63" i="5"/>
  <c r="J63" i="5"/>
  <c r="K63" i="5"/>
  <c r="L63" i="5"/>
  <c r="M63" i="5"/>
  <c r="N63" i="10"/>
  <c r="N63" i="5"/>
  <c r="D64" i="5"/>
  <c r="B116" i="23"/>
  <c r="B117" i="23" s="1"/>
  <c r="B118" i="23" s="1"/>
  <c r="B119" i="23" s="1"/>
  <c r="B120" i="23" s="1"/>
  <c r="B121" i="23" s="1"/>
  <c r="B122" i="23" s="1"/>
  <c r="B123" i="23" s="1"/>
  <c r="B124" i="23" s="1"/>
  <c r="B125" i="23" s="1"/>
  <c r="B126" i="23" s="1"/>
  <c r="B127" i="23" s="1"/>
  <c r="B128" i="23" s="1"/>
  <c r="B129" i="23" s="1"/>
  <c r="E64" i="5"/>
  <c r="F64" i="5"/>
  <c r="G64" i="5"/>
  <c r="H64" i="5"/>
  <c r="I64" i="5"/>
  <c r="J64" i="5"/>
  <c r="K64" i="5"/>
  <c r="L64" i="5"/>
  <c r="M64" i="5"/>
  <c r="N64" i="10"/>
  <c r="N64" i="5"/>
  <c r="D65" i="5"/>
  <c r="E65" i="5"/>
  <c r="F65" i="5"/>
  <c r="G65" i="5"/>
  <c r="H65" i="5"/>
  <c r="I65" i="5"/>
  <c r="J65" i="5"/>
  <c r="K65" i="5"/>
  <c r="L65" i="5"/>
  <c r="M65" i="5"/>
  <c r="N65" i="10"/>
  <c r="N65" i="5"/>
  <c r="D66" i="5"/>
  <c r="E66" i="5"/>
  <c r="F66" i="5"/>
  <c r="G66" i="5"/>
  <c r="H66" i="5"/>
  <c r="I66" i="5"/>
  <c r="J66" i="5"/>
  <c r="K66" i="5"/>
  <c r="L66" i="5"/>
  <c r="M66" i="5"/>
  <c r="N66" i="10"/>
  <c r="N66" i="5"/>
  <c r="D67" i="5"/>
  <c r="E67" i="5"/>
  <c r="F67" i="5"/>
  <c r="G67" i="5"/>
  <c r="H67" i="5"/>
  <c r="I67" i="5"/>
  <c r="J67" i="5"/>
  <c r="K67" i="5"/>
  <c r="L67" i="5"/>
  <c r="M67" i="5"/>
  <c r="N67" i="10"/>
  <c r="N67" i="5"/>
  <c r="D68" i="5"/>
  <c r="E68" i="5"/>
  <c r="F68" i="5"/>
  <c r="G68" i="5"/>
  <c r="H68" i="5"/>
  <c r="I68" i="5"/>
  <c r="J68" i="5"/>
  <c r="K68" i="5"/>
  <c r="L68" i="5"/>
  <c r="M68" i="5"/>
  <c r="N68" i="10"/>
  <c r="N68" i="5"/>
  <c r="D69" i="5"/>
  <c r="E69" i="5"/>
  <c r="B126" i="24"/>
  <c r="B127" i="24"/>
  <c r="F69" i="5"/>
  <c r="G69" i="5"/>
  <c r="H69" i="5"/>
  <c r="I69" i="5"/>
  <c r="J69" i="5"/>
  <c r="K69" i="5"/>
  <c r="L69" i="5"/>
  <c r="M69" i="5"/>
  <c r="N69" i="10"/>
  <c r="N69" i="5"/>
  <c r="D70" i="5"/>
  <c r="E70" i="5"/>
  <c r="B128" i="24"/>
  <c r="B129" i="24" s="1"/>
  <c r="B130" i="24" s="1"/>
  <c r="B131" i="24" s="1"/>
  <c r="B132" i="24" s="1"/>
  <c r="B133" i="24" s="1"/>
  <c r="B134" i="24" s="1"/>
  <c r="B135" i="24" s="1"/>
  <c r="B136" i="24" s="1"/>
  <c r="B137" i="24" s="1"/>
  <c r="B138" i="24" s="1"/>
  <c r="B139" i="24" s="1"/>
  <c r="F70" i="5"/>
  <c r="G70" i="5"/>
  <c r="H70" i="5"/>
  <c r="I70" i="5"/>
  <c r="J70" i="5"/>
  <c r="K70" i="5"/>
  <c r="L70" i="5"/>
  <c r="M70" i="5"/>
  <c r="N70" i="10"/>
  <c r="N70" i="5"/>
  <c r="D71" i="5"/>
  <c r="B130" i="23"/>
  <c r="B131" i="23" s="1"/>
  <c r="B132" i="23" s="1"/>
  <c r="B133" i="23" s="1"/>
  <c r="B134" i="23" s="1"/>
  <c r="B135" i="23" s="1"/>
  <c r="B136" i="23" s="1"/>
  <c r="B137" i="23" s="1"/>
  <c r="B138" i="23" s="1"/>
  <c r="B139" i="23" s="1"/>
  <c r="B140" i="23" s="1"/>
  <c r="B141" i="23" s="1"/>
  <c r="B142" i="23" s="1"/>
  <c r="B143" i="23" s="1"/>
  <c r="B144" i="23" s="1"/>
  <c r="B145" i="23" s="1"/>
  <c r="B146" i="23" s="1"/>
  <c r="B147" i="23" s="1"/>
  <c r="B148" i="23" s="1"/>
  <c r="B149" i="23" s="1"/>
  <c r="B150" i="23" s="1"/>
  <c r="B151" i="23" s="1"/>
  <c r="B152" i="23" s="1"/>
  <c r="B153" i="23" s="1"/>
  <c r="E71" i="5"/>
  <c r="F71" i="5"/>
  <c r="G71" i="5"/>
  <c r="H71" i="5"/>
  <c r="I71" i="5"/>
  <c r="J71" i="5"/>
  <c r="K71" i="5"/>
  <c r="L71" i="5"/>
  <c r="M71" i="5"/>
  <c r="N71" i="10"/>
  <c r="N71" i="5"/>
  <c r="D72" i="5"/>
  <c r="E72" i="5"/>
  <c r="F72" i="5"/>
  <c r="G72" i="5"/>
  <c r="H72" i="5"/>
  <c r="I72" i="5"/>
  <c r="J72" i="5"/>
  <c r="K72" i="5"/>
  <c r="L72" i="5"/>
  <c r="M72" i="5"/>
  <c r="N72" i="10"/>
  <c r="N72" i="5"/>
  <c r="D73" i="5"/>
  <c r="E73" i="5"/>
  <c r="F73" i="5"/>
  <c r="G73" i="5"/>
  <c r="H73" i="5"/>
  <c r="I73" i="5"/>
  <c r="J73" i="5"/>
  <c r="K73" i="5"/>
  <c r="L73" i="5"/>
  <c r="M73" i="5"/>
  <c r="N73" i="10"/>
  <c r="N73" i="5"/>
  <c r="D74" i="5"/>
  <c r="E74" i="5"/>
  <c r="F74" i="5"/>
  <c r="G74" i="5"/>
  <c r="H74" i="5"/>
  <c r="I74" i="5"/>
  <c r="J74" i="5"/>
  <c r="K74" i="5"/>
  <c r="L74" i="5"/>
  <c r="M74" i="5"/>
  <c r="N74" i="10"/>
  <c r="N74" i="5"/>
  <c r="D75" i="5"/>
  <c r="E75" i="5"/>
  <c r="F75" i="5"/>
  <c r="G75" i="5"/>
  <c r="H75" i="5"/>
  <c r="I75" i="5"/>
  <c r="J75" i="5"/>
  <c r="K75" i="5"/>
  <c r="L75" i="5"/>
  <c r="M75" i="5"/>
  <c r="N75" i="10"/>
  <c r="N75" i="5"/>
  <c r="D76" i="5"/>
  <c r="E76" i="5"/>
  <c r="B140" i="24"/>
  <c r="B141" i="24" s="1"/>
  <c r="B142" i="24" s="1"/>
  <c r="B143" i="24" s="1"/>
  <c r="B144" i="24" s="1"/>
  <c r="B145" i="24" s="1"/>
  <c r="B146" i="24" s="1"/>
  <c r="B147" i="24" s="1"/>
  <c r="B148" i="24" s="1"/>
  <c r="B149" i="24" s="1"/>
  <c r="B150" i="24" s="1"/>
  <c r="B151" i="24" s="1"/>
  <c r="B152" i="24" s="1"/>
  <c r="B153" i="24" s="1"/>
  <c r="B154" i="24" s="1"/>
  <c r="B155" i="24" s="1"/>
  <c r="B156" i="24" s="1"/>
  <c r="B157" i="24" s="1"/>
  <c r="B158" i="24" s="1"/>
  <c r="B159" i="24" s="1"/>
  <c r="B160" i="24" s="1"/>
  <c r="B161" i="24" s="1"/>
  <c r="B162" i="24" s="1"/>
  <c r="B163" i="24" s="1"/>
  <c r="B164" i="24" s="1"/>
  <c r="B165" i="24" s="1"/>
  <c r="F76" i="5"/>
  <c r="G76" i="5"/>
  <c r="H76" i="5"/>
  <c r="I76" i="5"/>
  <c r="J76" i="5"/>
  <c r="K76" i="5"/>
  <c r="L76" i="5"/>
  <c r="M76" i="5"/>
  <c r="N76" i="10"/>
  <c r="N76" i="5"/>
  <c r="D77" i="5"/>
  <c r="E77" i="5"/>
  <c r="F77" i="5"/>
  <c r="G77" i="5"/>
  <c r="H77" i="5"/>
  <c r="I77" i="5"/>
  <c r="J77" i="5"/>
  <c r="K77" i="5"/>
  <c r="L77" i="5"/>
  <c r="M77" i="5"/>
  <c r="N77" i="10"/>
  <c r="N77" i="5"/>
  <c r="D78" i="5"/>
  <c r="E78" i="5"/>
  <c r="F78" i="5"/>
  <c r="G78" i="5"/>
  <c r="H78" i="5"/>
  <c r="I78" i="5"/>
  <c r="J78" i="5"/>
  <c r="K78" i="5"/>
  <c r="L78" i="5"/>
  <c r="M78" i="5"/>
  <c r="N78" i="10"/>
  <c r="N78" i="5"/>
  <c r="D79" i="5"/>
  <c r="E79" i="5"/>
  <c r="F79" i="5"/>
  <c r="G79" i="5"/>
  <c r="H79" i="5"/>
  <c r="I79" i="5"/>
  <c r="J79" i="5"/>
  <c r="K79" i="5"/>
  <c r="L79" i="5"/>
  <c r="M79" i="5"/>
  <c r="N79" i="10"/>
  <c r="N79" i="5"/>
  <c r="D80" i="5"/>
  <c r="E80" i="5"/>
  <c r="F80" i="5"/>
  <c r="G80" i="5"/>
  <c r="H80" i="5"/>
  <c r="I80" i="5"/>
  <c r="J80" i="5"/>
  <c r="K80" i="5"/>
  <c r="L80" i="5"/>
  <c r="M80" i="5"/>
  <c r="N80" i="10"/>
  <c r="N80" i="5"/>
  <c r="D81" i="5"/>
  <c r="E81" i="5"/>
  <c r="F81" i="5"/>
  <c r="G81" i="5"/>
  <c r="H81" i="5"/>
  <c r="I81" i="5"/>
  <c r="J81" i="5"/>
  <c r="K81" i="5"/>
  <c r="L81" i="5"/>
  <c r="M81" i="5"/>
  <c r="N81" i="10"/>
  <c r="N81" i="5"/>
  <c r="D82" i="5"/>
  <c r="E82" i="5"/>
  <c r="F82" i="5"/>
  <c r="G82" i="5"/>
  <c r="H82" i="5"/>
  <c r="I82" i="5"/>
  <c r="J82" i="5"/>
  <c r="K82" i="5"/>
  <c r="L82" i="5"/>
  <c r="M82" i="5"/>
  <c r="N82" i="10"/>
  <c r="N82" i="5"/>
  <c r="D83" i="5"/>
  <c r="B154" i="23"/>
  <c r="B155" i="23" s="1"/>
  <c r="B156" i="23" s="1"/>
  <c r="B157" i="23" s="1"/>
  <c r="B158" i="23" s="1"/>
  <c r="B159" i="23" s="1"/>
  <c r="B160" i="23" s="1"/>
  <c r="B161" i="23" s="1"/>
  <c r="B162" i="23" s="1"/>
  <c r="B163" i="23" s="1"/>
  <c r="B164" i="23" s="1"/>
  <c r="B165" i="23" s="1"/>
  <c r="B166" i="23" s="1"/>
  <c r="B167" i="23" s="1"/>
  <c r="B168" i="23" s="1"/>
  <c r="B169" i="23" s="1"/>
  <c r="B170" i="23" s="1"/>
  <c r="B171" i="23" s="1"/>
  <c r="B172" i="23" s="1"/>
  <c r="B173" i="23" s="1"/>
  <c r="B174" i="23" s="1"/>
  <c r="B175" i="23" s="1"/>
  <c r="B176" i="23" s="1"/>
  <c r="B177" i="23" s="1"/>
  <c r="B178" i="23" s="1"/>
  <c r="B179" i="23" s="1"/>
  <c r="B180" i="23" s="1"/>
  <c r="B181" i="23" s="1"/>
  <c r="B182" i="23" s="1"/>
  <c r="B183" i="23" s="1"/>
  <c r="B184" i="23" s="1"/>
  <c r="B185" i="23" s="1"/>
  <c r="B186" i="23" s="1"/>
  <c r="B187" i="23" s="1"/>
  <c r="B188" i="23" s="1"/>
  <c r="B189" i="23" s="1"/>
  <c r="B190" i="23" s="1"/>
  <c r="B191" i="23" s="1"/>
  <c r="B192" i="23" s="1"/>
  <c r="B193" i="23" s="1"/>
  <c r="B194" i="23" s="1"/>
  <c r="B195" i="23" s="1"/>
  <c r="B196" i="23" s="1"/>
  <c r="B197" i="23" s="1"/>
  <c r="B198" i="23" s="1"/>
  <c r="B199" i="23" s="1"/>
  <c r="B200" i="23" s="1"/>
  <c r="B201" i="23" s="1"/>
  <c r="B202" i="23" s="1"/>
  <c r="B203" i="23" s="1"/>
  <c r="B204" i="23" s="1"/>
  <c r="B205" i="23" s="1"/>
  <c r="B206" i="23" s="1"/>
  <c r="B207" i="23" s="1"/>
  <c r="B208" i="23" s="1"/>
  <c r="B209" i="23" s="1"/>
  <c r="B210" i="23" s="1"/>
  <c r="B211" i="23" s="1"/>
  <c r="B212" i="23" s="1"/>
  <c r="B213" i="23" s="1"/>
  <c r="B214" i="23" s="1"/>
  <c r="B215" i="23" s="1"/>
  <c r="B216" i="23" s="1"/>
  <c r="B217" i="23" s="1"/>
  <c r="B218" i="23" s="1"/>
  <c r="B219" i="23" s="1"/>
  <c r="B220" i="23" s="1"/>
  <c r="B221" i="23" s="1"/>
  <c r="B222" i="23" s="1"/>
  <c r="B223" i="23" s="1"/>
  <c r="B224" i="23" s="1"/>
  <c r="B225" i="23" s="1"/>
  <c r="B226" i="23" s="1"/>
  <c r="B227" i="23" s="1"/>
  <c r="E83" i="5"/>
  <c r="F83" i="5"/>
  <c r="G83" i="5"/>
  <c r="H83" i="5"/>
  <c r="I83" i="5"/>
  <c r="J83" i="5"/>
  <c r="K83" i="5"/>
  <c r="L83" i="5"/>
  <c r="M83" i="5"/>
  <c r="N83" i="10"/>
  <c r="N83" i="5"/>
  <c r="D84" i="5"/>
  <c r="E84" i="5"/>
  <c r="F84" i="5"/>
  <c r="G84" i="5"/>
  <c r="H84" i="5"/>
  <c r="I84" i="5"/>
  <c r="J84" i="5"/>
  <c r="K84" i="5"/>
  <c r="L84" i="5"/>
  <c r="M84" i="5"/>
  <c r="N84" i="10"/>
  <c r="N84" i="5"/>
  <c r="D85" i="5"/>
  <c r="E85" i="5"/>
  <c r="F85" i="5"/>
  <c r="G85" i="5"/>
  <c r="H85" i="5"/>
  <c r="I85" i="5"/>
  <c r="J85" i="5"/>
  <c r="K85" i="5"/>
  <c r="L85" i="5"/>
  <c r="M85" i="5"/>
  <c r="N85" i="10"/>
  <c r="N85" i="5"/>
  <c r="D86" i="5"/>
  <c r="E86" i="5"/>
  <c r="F86" i="5"/>
  <c r="G86" i="5"/>
  <c r="H86" i="5"/>
  <c r="I86" i="5"/>
  <c r="J86" i="5"/>
  <c r="K86" i="5"/>
  <c r="L86" i="5"/>
  <c r="M86" i="5"/>
  <c r="N86" i="10"/>
  <c r="N86" i="5"/>
  <c r="D87" i="5"/>
  <c r="E87" i="5"/>
  <c r="F87" i="5"/>
  <c r="G87" i="5"/>
  <c r="H87" i="5"/>
  <c r="I87" i="5"/>
  <c r="J87" i="5"/>
  <c r="K87" i="5"/>
  <c r="L87" i="5"/>
  <c r="M87" i="5"/>
  <c r="N87" i="10"/>
  <c r="N87" i="5"/>
  <c r="D88" i="5"/>
  <c r="E88" i="5"/>
  <c r="F88" i="5"/>
  <c r="G88" i="5"/>
  <c r="H88" i="5"/>
  <c r="I88" i="5"/>
  <c r="J88" i="5"/>
  <c r="K88" i="5"/>
  <c r="L88" i="5"/>
  <c r="M88" i="5"/>
  <c r="N88" i="10"/>
  <c r="N88" i="5"/>
  <c r="D89" i="5"/>
  <c r="E89" i="5"/>
  <c r="B166" i="24"/>
  <c r="B167" i="24"/>
  <c r="B168" i="24" s="1"/>
  <c r="B169" i="24" s="1"/>
  <c r="B170" i="24" s="1"/>
  <c r="B171" i="24" s="1"/>
  <c r="B172" i="24" s="1"/>
  <c r="B173" i="24" s="1"/>
  <c r="B174" i="24" s="1"/>
  <c r="B175" i="24" s="1"/>
  <c r="B176" i="24" s="1"/>
  <c r="B177" i="24" s="1"/>
  <c r="B178" i="24" s="1"/>
  <c r="B179" i="24" s="1"/>
  <c r="B180" i="24" s="1"/>
  <c r="B181" i="24" s="1"/>
  <c r="F89" i="5"/>
  <c r="G89" i="5"/>
  <c r="H89" i="5"/>
  <c r="I89" i="5"/>
  <c r="J89" i="5"/>
  <c r="K89" i="5"/>
  <c r="L89" i="5"/>
  <c r="M89" i="5"/>
  <c r="N89" i="10"/>
  <c r="N89" i="5"/>
  <c r="D90" i="5"/>
  <c r="E90" i="5"/>
  <c r="F90" i="5"/>
  <c r="G90" i="5"/>
  <c r="H90" i="5"/>
  <c r="I90" i="5"/>
  <c r="J90" i="5"/>
  <c r="K90" i="5"/>
  <c r="L90" i="5"/>
  <c r="M90" i="5"/>
  <c r="N90" i="10"/>
  <c r="N90" i="5"/>
  <c r="D91" i="5"/>
  <c r="E91" i="5"/>
  <c r="F91" i="5"/>
  <c r="G91" i="5"/>
  <c r="H91" i="5"/>
  <c r="I91" i="5"/>
  <c r="J91" i="5"/>
  <c r="K91" i="5"/>
  <c r="L91" i="5"/>
  <c r="M91" i="5"/>
  <c r="N91" i="10"/>
  <c r="N91" i="5"/>
  <c r="D92" i="5"/>
  <c r="E92" i="5"/>
  <c r="F92" i="5"/>
  <c r="G92" i="5"/>
  <c r="H92" i="5"/>
  <c r="I92" i="5"/>
  <c r="J92" i="5"/>
  <c r="K92" i="5"/>
  <c r="L92" i="5"/>
  <c r="M92" i="5"/>
  <c r="N92" i="10"/>
  <c r="N92" i="5"/>
  <c r="D93" i="5"/>
  <c r="E93" i="5"/>
  <c r="F93" i="5"/>
  <c r="G93" i="5"/>
  <c r="H93" i="5"/>
  <c r="I93" i="5"/>
  <c r="J93" i="5"/>
  <c r="K93" i="5"/>
  <c r="L93" i="5"/>
  <c r="M93" i="5"/>
  <c r="N93" i="10"/>
  <c r="N93" i="5"/>
  <c r="D94" i="5"/>
  <c r="E94" i="5"/>
  <c r="F94" i="5"/>
  <c r="G94" i="5"/>
  <c r="H94" i="5"/>
  <c r="I94" i="5"/>
  <c r="J94" i="5"/>
  <c r="K94" i="5"/>
  <c r="L94" i="5"/>
  <c r="M94" i="5"/>
  <c r="N94" i="10"/>
  <c r="N94" i="5"/>
  <c r="D95" i="5"/>
  <c r="E95" i="5"/>
  <c r="F95" i="5"/>
  <c r="G95" i="5"/>
  <c r="H95" i="5"/>
  <c r="I95" i="5"/>
  <c r="J95" i="5"/>
  <c r="K95" i="5"/>
  <c r="L95" i="5"/>
  <c r="M95" i="5"/>
  <c r="N95" i="10"/>
  <c r="N95" i="5"/>
  <c r="D96" i="5"/>
  <c r="E96" i="5"/>
  <c r="F96" i="5"/>
  <c r="G96" i="5"/>
  <c r="H96" i="5"/>
  <c r="I96" i="5"/>
  <c r="J96" i="5"/>
  <c r="K96" i="5"/>
  <c r="L96" i="5"/>
  <c r="M96" i="5"/>
  <c r="N96" i="10"/>
  <c r="N96" i="5"/>
  <c r="D97" i="5"/>
  <c r="E97" i="5"/>
  <c r="B182" i="24"/>
  <c r="B183" i="24" s="1"/>
  <c r="B184" i="24" s="1"/>
  <c r="B185" i="24" s="1"/>
  <c r="B186" i="24" s="1"/>
  <c r="B187" i="24" s="1"/>
  <c r="B188" i="24" s="1"/>
  <c r="B189" i="24" s="1"/>
  <c r="B190" i="24" s="1"/>
  <c r="B191" i="24" s="1"/>
  <c r="B192" i="24" s="1"/>
  <c r="B193" i="24" s="1"/>
  <c r="B194" i="24" s="1"/>
  <c r="B195" i="24" s="1"/>
  <c r="B196" i="24" s="1"/>
  <c r="B197" i="24" s="1"/>
  <c r="B198" i="24" s="1"/>
  <c r="B199" i="24" s="1"/>
  <c r="B200" i="24" s="1"/>
  <c r="B201" i="24" s="1"/>
  <c r="B202" i="24" s="1"/>
  <c r="B203" i="24" s="1"/>
  <c r="B204" i="24" s="1"/>
  <c r="B205" i="24" s="1"/>
  <c r="B206" i="24" s="1"/>
  <c r="B207" i="24" s="1"/>
  <c r="B208" i="24" s="1"/>
  <c r="B209" i="24" s="1"/>
  <c r="B210" i="24" s="1"/>
  <c r="B211" i="24" s="1"/>
  <c r="B212" i="24" s="1"/>
  <c r="B213" i="24" s="1"/>
  <c r="B214" i="24" s="1"/>
  <c r="B215" i="24" s="1"/>
  <c r="B216" i="24" s="1"/>
  <c r="B217" i="24" s="1"/>
  <c r="B218" i="24" s="1"/>
  <c r="B219" i="24" s="1"/>
  <c r="B220" i="24" s="1"/>
  <c r="B221" i="24" s="1"/>
  <c r="B222" i="24" s="1"/>
  <c r="B223" i="24" s="1"/>
  <c r="B224" i="24" s="1"/>
  <c r="B225" i="24" s="1"/>
  <c r="B226" i="24" s="1"/>
  <c r="B227" i="24" s="1"/>
  <c r="B228" i="24" s="1"/>
  <c r="B229" i="24" s="1"/>
  <c r="B230" i="24" s="1"/>
  <c r="B231" i="24" s="1"/>
  <c r="B232" i="24" s="1"/>
  <c r="B233" i="24" s="1"/>
  <c r="B234" i="24" s="1"/>
  <c r="B235" i="24" s="1"/>
  <c r="B236" i="24" s="1"/>
  <c r="B237" i="24" s="1"/>
  <c r="B238" i="24" s="1"/>
  <c r="B239" i="24" s="1"/>
  <c r="B240" i="24" s="1"/>
  <c r="B241" i="24" s="1"/>
  <c r="B242" i="24" s="1"/>
  <c r="B243" i="24" s="1"/>
  <c r="B244" i="24" s="1"/>
  <c r="B245" i="24" s="1"/>
  <c r="B246" i="24" s="1"/>
  <c r="B247" i="24" s="1"/>
  <c r="B248" i="24" s="1"/>
  <c r="B249" i="24" s="1"/>
  <c r="B250" i="24" s="1"/>
  <c r="B251" i="24" s="1"/>
  <c r="B252" i="24" s="1"/>
  <c r="B253" i="24" s="1"/>
  <c r="B254" i="24" s="1"/>
  <c r="B255" i="24" s="1"/>
  <c r="B256" i="24" s="1"/>
  <c r="B257" i="24" s="1"/>
  <c r="B258" i="24" s="1"/>
  <c r="B259" i="24" s="1"/>
  <c r="B260" i="24" s="1"/>
  <c r="B261" i="24" s="1"/>
  <c r="B262" i="24" s="1"/>
  <c r="B263" i="24" s="1"/>
  <c r="B264" i="24" s="1"/>
  <c r="B265" i="24" s="1"/>
  <c r="B266" i="24" s="1"/>
  <c r="B267" i="24" s="1"/>
  <c r="B268" i="24" s="1"/>
  <c r="B269" i="24" s="1"/>
  <c r="F97" i="5"/>
  <c r="G97" i="5"/>
  <c r="H97" i="5"/>
  <c r="I97" i="5"/>
  <c r="J97" i="5"/>
  <c r="K97" i="5"/>
  <c r="L97" i="5"/>
  <c r="M97" i="5"/>
  <c r="N97" i="10"/>
  <c r="N97" i="5"/>
  <c r="D98" i="5"/>
  <c r="E98" i="5"/>
  <c r="F98" i="5"/>
  <c r="G98" i="5"/>
  <c r="H98" i="5"/>
  <c r="I98" i="5"/>
  <c r="J98" i="5"/>
  <c r="K98" i="5"/>
  <c r="L98" i="5"/>
  <c r="M98" i="5"/>
  <c r="N98" i="10"/>
  <c r="N98" i="5"/>
  <c r="D99" i="5"/>
  <c r="E99" i="5"/>
  <c r="F99" i="5"/>
  <c r="G99" i="5"/>
  <c r="H99" i="5"/>
  <c r="I99" i="5"/>
  <c r="J99" i="5"/>
  <c r="K99" i="5"/>
  <c r="L99" i="5"/>
  <c r="M99" i="5"/>
  <c r="N99" i="10"/>
  <c r="N99" i="5"/>
  <c r="D100" i="5"/>
  <c r="E100" i="5"/>
  <c r="F100" i="5"/>
  <c r="G100" i="5"/>
  <c r="H100" i="5"/>
  <c r="I100" i="5"/>
  <c r="J100" i="5"/>
  <c r="K100" i="5"/>
  <c r="L100" i="5"/>
  <c r="M100" i="5"/>
  <c r="N100" i="10"/>
  <c r="N100" i="5"/>
  <c r="D101" i="5"/>
  <c r="E101" i="5"/>
  <c r="F101" i="5"/>
  <c r="G101" i="5"/>
  <c r="H101" i="5"/>
  <c r="I101" i="5"/>
  <c r="J101" i="5"/>
  <c r="K101" i="5"/>
  <c r="L101" i="5"/>
  <c r="M101" i="5"/>
  <c r="N101" i="10"/>
  <c r="N101" i="5"/>
  <c r="D102" i="5"/>
  <c r="E102" i="5"/>
  <c r="F102" i="5"/>
  <c r="G102" i="5"/>
  <c r="H102" i="5"/>
  <c r="I102" i="5"/>
  <c r="J102" i="5"/>
  <c r="K102" i="5"/>
  <c r="L102" i="5"/>
  <c r="M102" i="5"/>
  <c r="N102" i="10"/>
  <c r="N102" i="5"/>
  <c r="D103" i="5"/>
  <c r="E103" i="5"/>
  <c r="F103" i="5"/>
  <c r="G103" i="5"/>
  <c r="H103" i="5"/>
  <c r="I103" i="5"/>
  <c r="J103" i="5"/>
  <c r="K103" i="5"/>
  <c r="L103" i="5"/>
  <c r="M103" i="5"/>
  <c r="N103" i="10"/>
  <c r="N103" i="5"/>
  <c r="D104" i="5"/>
  <c r="E104" i="5"/>
  <c r="F104" i="5"/>
  <c r="G104" i="5"/>
  <c r="H104" i="5"/>
  <c r="I104" i="5"/>
  <c r="J104" i="5"/>
  <c r="K104" i="5"/>
  <c r="L104" i="5"/>
  <c r="M104" i="5"/>
  <c r="N104" i="10"/>
  <c r="N104" i="5"/>
  <c r="D105" i="5"/>
  <c r="E105" i="5"/>
  <c r="F105" i="5"/>
  <c r="G105" i="5"/>
  <c r="H105" i="5"/>
  <c r="I105" i="5"/>
  <c r="J105" i="5"/>
  <c r="K105" i="5"/>
  <c r="L105" i="5"/>
  <c r="M105" i="5"/>
  <c r="N105" i="10"/>
  <c r="N105" i="5"/>
  <c r="D106" i="5"/>
  <c r="E106" i="5"/>
  <c r="F106" i="5"/>
  <c r="G106" i="5"/>
  <c r="H106" i="5"/>
  <c r="I106" i="5"/>
  <c r="J106" i="5"/>
  <c r="K106" i="5"/>
  <c r="L106" i="5"/>
  <c r="M106" i="5"/>
  <c r="N106" i="10"/>
  <c r="N106" i="5"/>
  <c r="D107" i="5"/>
  <c r="E107" i="5"/>
  <c r="F107" i="5"/>
  <c r="G107" i="5"/>
  <c r="H107" i="5"/>
  <c r="I107" i="5"/>
  <c r="J107" i="5"/>
  <c r="K107" i="5"/>
  <c r="L107" i="5"/>
  <c r="M107" i="5"/>
  <c r="N107" i="10"/>
  <c r="N107" i="5"/>
  <c r="D108" i="5"/>
  <c r="E108" i="5"/>
  <c r="F108" i="5"/>
  <c r="G108" i="5"/>
  <c r="H108" i="5"/>
  <c r="I108" i="5"/>
  <c r="J108" i="5"/>
  <c r="K108" i="5"/>
  <c r="L108" i="5"/>
  <c r="M108" i="5"/>
  <c r="N108" i="10"/>
  <c r="N108" i="5"/>
  <c r="D109" i="5"/>
  <c r="E109" i="5"/>
  <c r="F109" i="5"/>
  <c r="G109" i="5"/>
  <c r="H109" i="5"/>
  <c r="I109" i="5"/>
  <c r="J109" i="5"/>
  <c r="K109" i="5"/>
  <c r="L109" i="5"/>
  <c r="M109" i="5"/>
  <c r="N109" i="10"/>
  <c r="N109" i="5"/>
  <c r="D110" i="5"/>
  <c r="E110" i="5"/>
  <c r="F110" i="5"/>
  <c r="G110" i="5"/>
  <c r="H110" i="5"/>
  <c r="I110" i="5"/>
  <c r="J110" i="5"/>
  <c r="K110" i="5"/>
  <c r="L110" i="5"/>
  <c r="M110" i="5"/>
  <c r="N110" i="10"/>
  <c r="N110" i="5"/>
  <c r="D111" i="5"/>
  <c r="E111" i="5"/>
  <c r="F111" i="5"/>
  <c r="G111" i="5"/>
  <c r="H111" i="5"/>
  <c r="I111" i="5"/>
  <c r="J111" i="5"/>
  <c r="K111" i="5"/>
  <c r="L111" i="5"/>
  <c r="M111" i="5"/>
  <c r="N111" i="10"/>
  <c r="N111" i="5"/>
  <c r="D112" i="5"/>
  <c r="E112" i="5"/>
  <c r="F112" i="5"/>
  <c r="G112" i="5"/>
  <c r="H112" i="5"/>
  <c r="I112" i="5"/>
  <c r="J112" i="5"/>
  <c r="K112" i="5"/>
  <c r="L112" i="5"/>
  <c r="M112" i="5"/>
  <c r="N112" i="10"/>
  <c r="N112" i="5"/>
  <c r="D113" i="5"/>
  <c r="E113" i="5"/>
  <c r="F113" i="5"/>
  <c r="G113" i="5"/>
  <c r="H113" i="5"/>
  <c r="I113" i="5"/>
  <c r="J113" i="5"/>
  <c r="K113" i="5"/>
  <c r="L113" i="5"/>
  <c r="M113" i="5"/>
  <c r="N113" i="10"/>
  <c r="N113" i="5"/>
  <c r="D114" i="5"/>
  <c r="E114" i="5"/>
  <c r="F114" i="5"/>
  <c r="G114" i="5"/>
  <c r="H114" i="5"/>
  <c r="I114" i="5"/>
  <c r="J114" i="5"/>
  <c r="K114" i="5"/>
  <c r="L114" i="5"/>
  <c r="M114" i="5"/>
  <c r="N114" i="10"/>
  <c r="N114" i="5"/>
  <c r="D115" i="5"/>
  <c r="E115" i="5"/>
  <c r="F115" i="5"/>
  <c r="G115" i="5"/>
  <c r="H115" i="5"/>
  <c r="I115" i="5"/>
  <c r="J115" i="5"/>
  <c r="K115" i="5"/>
  <c r="L115" i="5"/>
  <c r="M115" i="5"/>
  <c r="N115" i="10"/>
  <c r="N115" i="5"/>
  <c r="D116" i="5"/>
  <c r="E116" i="5"/>
  <c r="F116" i="5"/>
  <c r="G116" i="5"/>
  <c r="H116" i="5"/>
  <c r="I116" i="5"/>
  <c r="J116" i="5"/>
  <c r="K116" i="5"/>
  <c r="L116" i="5"/>
  <c r="M116" i="5"/>
  <c r="N116" i="10"/>
  <c r="N116" i="5"/>
  <c r="D117" i="5"/>
  <c r="E117" i="5"/>
  <c r="F117" i="5"/>
  <c r="G117" i="5"/>
  <c r="H117" i="5"/>
  <c r="I117" i="5"/>
  <c r="J117" i="5"/>
  <c r="K117" i="5"/>
  <c r="L117" i="5"/>
  <c r="M117" i="5"/>
  <c r="N117" i="10"/>
  <c r="N117" i="5"/>
  <c r="D118" i="5"/>
  <c r="E118" i="5"/>
  <c r="F118" i="5"/>
  <c r="G118" i="5"/>
  <c r="H118" i="5"/>
  <c r="I118" i="5"/>
  <c r="J118" i="5"/>
  <c r="K118" i="5"/>
  <c r="L118" i="5"/>
  <c r="M118" i="5"/>
  <c r="N118" i="10"/>
  <c r="N118" i="5"/>
  <c r="D119" i="5"/>
  <c r="E119" i="5"/>
  <c r="F119" i="5"/>
  <c r="G119" i="5"/>
  <c r="H119" i="5"/>
  <c r="I119" i="5"/>
  <c r="J119" i="5"/>
  <c r="K119" i="5"/>
  <c r="L119" i="5"/>
  <c r="M119" i="5"/>
  <c r="N119" i="10"/>
  <c r="N119" i="5"/>
  <c r="D120" i="5"/>
  <c r="B228" i="23"/>
  <c r="B229" i="23" s="1"/>
  <c r="B230" i="23" s="1"/>
  <c r="B231" i="23" s="1"/>
  <c r="B232" i="23" s="1"/>
  <c r="B233" i="23" s="1"/>
  <c r="B234" i="23" s="1"/>
  <c r="B235" i="23" s="1"/>
  <c r="B236" i="23" s="1"/>
  <c r="B237" i="23" s="1"/>
  <c r="B238" i="23" s="1"/>
  <c r="B239" i="23" s="1"/>
  <c r="B240" i="23" s="1"/>
  <c r="B241" i="23" s="1"/>
  <c r="B242" i="23" s="1"/>
  <c r="B243" i="23" s="1"/>
  <c r="B244" i="23" s="1"/>
  <c r="B245" i="23" s="1"/>
  <c r="B246" i="23" s="1"/>
  <c r="B247" i="23" s="1"/>
  <c r="B248" i="23" s="1"/>
  <c r="B249" i="23" s="1"/>
  <c r="B250" i="23" s="1"/>
  <c r="B251" i="23" s="1"/>
  <c r="B252" i="23" s="1"/>
  <c r="B253" i="23" s="1"/>
  <c r="B254" i="23" s="1"/>
  <c r="B255" i="23" s="1"/>
  <c r="B256" i="23" s="1"/>
  <c r="B257" i="23" s="1"/>
  <c r="E120" i="5"/>
  <c r="F120" i="5"/>
  <c r="G120" i="5"/>
  <c r="H120" i="5"/>
  <c r="I120" i="5"/>
  <c r="J120" i="5"/>
  <c r="K120" i="5"/>
  <c r="L120" i="5"/>
  <c r="M120" i="5"/>
  <c r="N120" i="10"/>
  <c r="N120" i="5"/>
  <c r="D121" i="5"/>
  <c r="E121" i="5"/>
  <c r="F121" i="5"/>
  <c r="G121" i="5"/>
  <c r="H121" i="5"/>
  <c r="I121" i="5"/>
  <c r="J121" i="5"/>
  <c r="K121" i="5"/>
  <c r="L121" i="5"/>
  <c r="M121" i="5"/>
  <c r="N121" i="10"/>
  <c r="N121" i="5"/>
  <c r="D122" i="5"/>
  <c r="E122" i="5"/>
  <c r="F122" i="5"/>
  <c r="G122" i="5"/>
  <c r="H122" i="5"/>
  <c r="I122" i="5"/>
  <c r="J122" i="5"/>
  <c r="K122" i="5"/>
  <c r="L122" i="5"/>
  <c r="M122" i="5"/>
  <c r="N122" i="10"/>
  <c r="N122" i="5"/>
  <c r="D123" i="5"/>
  <c r="E123" i="5"/>
  <c r="F123" i="5"/>
  <c r="G123" i="5"/>
  <c r="H123" i="5"/>
  <c r="I123" i="5"/>
  <c r="J123" i="5"/>
  <c r="K123" i="5"/>
  <c r="L123" i="5"/>
  <c r="M123" i="5"/>
  <c r="N123" i="10"/>
  <c r="N123" i="5"/>
  <c r="D124" i="5"/>
  <c r="E124" i="5"/>
  <c r="F124" i="5"/>
  <c r="G124" i="5"/>
  <c r="H124" i="5"/>
  <c r="I124" i="5"/>
  <c r="J124" i="5"/>
  <c r="K124" i="5"/>
  <c r="L124" i="5"/>
  <c r="M124" i="5"/>
  <c r="N124" i="10"/>
  <c r="N124" i="5"/>
  <c r="D125" i="5"/>
  <c r="E125" i="5"/>
  <c r="F125" i="5"/>
  <c r="G125" i="5"/>
  <c r="H125" i="5"/>
  <c r="I125" i="5"/>
  <c r="J125" i="5"/>
  <c r="K125" i="5"/>
  <c r="L125" i="5"/>
  <c r="M125" i="5"/>
  <c r="N125" i="10"/>
  <c r="N125" i="5"/>
  <c r="D126" i="5"/>
  <c r="E126" i="5"/>
  <c r="F126" i="5"/>
  <c r="G126" i="5"/>
  <c r="H126" i="5"/>
  <c r="I126" i="5"/>
  <c r="J126" i="5"/>
  <c r="K126" i="5"/>
  <c r="L126" i="5"/>
  <c r="M126" i="5"/>
  <c r="N126" i="10"/>
  <c r="N126" i="5"/>
  <c r="D127" i="5"/>
  <c r="E127" i="5"/>
  <c r="F127" i="5"/>
  <c r="G127" i="5"/>
  <c r="H127" i="5"/>
  <c r="I127" i="5"/>
  <c r="J127" i="5"/>
  <c r="K127" i="5"/>
  <c r="L127" i="5"/>
  <c r="M127" i="5"/>
  <c r="N127" i="10"/>
  <c r="N127" i="5"/>
  <c r="D128" i="5"/>
  <c r="E128" i="5"/>
  <c r="F128" i="5"/>
  <c r="G128" i="5"/>
  <c r="H128" i="5"/>
  <c r="I128" i="5"/>
  <c r="J128" i="5"/>
  <c r="K128" i="5"/>
  <c r="L128" i="5"/>
  <c r="M128" i="5"/>
  <c r="N128" i="10"/>
  <c r="N128" i="5"/>
  <c r="D129" i="5"/>
  <c r="E129" i="5"/>
  <c r="F129" i="5"/>
  <c r="G129" i="5"/>
  <c r="H129" i="5"/>
  <c r="I129" i="5"/>
  <c r="J129" i="5"/>
  <c r="K129" i="5"/>
  <c r="L129" i="5"/>
  <c r="M129" i="5"/>
  <c r="N129" i="10"/>
  <c r="N129" i="5"/>
  <c r="D130" i="5"/>
  <c r="E130" i="5"/>
  <c r="F130" i="5"/>
  <c r="G130" i="5"/>
  <c r="H130" i="5"/>
  <c r="I130" i="5"/>
  <c r="J130" i="5"/>
  <c r="K130" i="5"/>
  <c r="L130" i="5"/>
  <c r="M130" i="5"/>
  <c r="N130" i="10"/>
  <c r="N130" i="5"/>
  <c r="D131" i="5"/>
  <c r="E131" i="5"/>
  <c r="F131" i="5"/>
  <c r="G131" i="5"/>
  <c r="H131" i="5"/>
  <c r="I131" i="5"/>
  <c r="J131" i="5"/>
  <c r="K131" i="5"/>
  <c r="L131" i="5"/>
  <c r="M131" i="5"/>
  <c r="N131" i="10"/>
  <c r="N131" i="5"/>
  <c r="D132" i="5"/>
  <c r="E132" i="5"/>
  <c r="F132" i="5"/>
  <c r="G132" i="5"/>
  <c r="H132" i="5"/>
  <c r="I132" i="5"/>
  <c r="J132" i="5"/>
  <c r="K132" i="5"/>
  <c r="L132" i="5"/>
  <c r="M132" i="5"/>
  <c r="N132" i="10"/>
  <c r="N132" i="5"/>
  <c r="D133" i="5"/>
  <c r="E133" i="5"/>
  <c r="F133" i="5"/>
  <c r="G133" i="5"/>
  <c r="H133" i="5"/>
  <c r="I133" i="5"/>
  <c r="J133" i="5"/>
  <c r="K133" i="5"/>
  <c r="L133" i="5"/>
  <c r="M133" i="5"/>
  <c r="N133" i="10"/>
  <c r="N133" i="5"/>
  <c r="D134" i="5"/>
  <c r="E134" i="5"/>
  <c r="F134" i="5"/>
  <c r="G134" i="5"/>
  <c r="H134" i="5"/>
  <c r="I134" i="5"/>
  <c r="J134" i="5"/>
  <c r="K134" i="5"/>
  <c r="L134" i="5"/>
  <c r="M134" i="5"/>
  <c r="N134" i="10"/>
  <c r="N134" i="5"/>
  <c r="D135" i="5"/>
  <c r="B258" i="23"/>
  <c r="B259" i="23" s="1"/>
  <c r="B260" i="23" s="1"/>
  <c r="B261" i="23" s="1"/>
  <c r="B262" i="23" s="1"/>
  <c r="B263" i="23" s="1"/>
  <c r="B264" i="23" s="1"/>
  <c r="B265" i="23" s="1"/>
  <c r="B266" i="23" s="1"/>
  <c r="B267" i="23" s="1"/>
  <c r="B268" i="23" s="1"/>
  <c r="B269" i="23" s="1"/>
  <c r="E135" i="5"/>
  <c r="F135" i="5"/>
  <c r="G135" i="5"/>
  <c r="H135" i="5"/>
  <c r="I135" i="5"/>
  <c r="J135" i="5"/>
  <c r="K135" i="5"/>
  <c r="L135" i="5"/>
  <c r="M135" i="5"/>
  <c r="N135" i="10"/>
  <c r="N135" i="5"/>
  <c r="D136" i="5"/>
  <c r="E136" i="5"/>
  <c r="F136" i="5"/>
  <c r="G136" i="5"/>
  <c r="H136" i="5"/>
  <c r="I136" i="5"/>
  <c r="J136" i="5"/>
  <c r="K136" i="5"/>
  <c r="L136" i="5"/>
  <c r="M136" i="5"/>
  <c r="N136" i="10"/>
  <c r="N136" i="5"/>
  <c r="D137" i="5"/>
  <c r="E137" i="5"/>
  <c r="F137" i="5"/>
  <c r="G137" i="5"/>
  <c r="H137" i="5"/>
  <c r="I137" i="5"/>
  <c r="J137" i="5"/>
  <c r="K137" i="5"/>
  <c r="L137" i="5"/>
  <c r="M137" i="5"/>
  <c r="N137" i="10"/>
  <c r="N137" i="5"/>
  <c r="D138" i="5"/>
  <c r="E138" i="5"/>
  <c r="F138" i="5"/>
  <c r="G138" i="5"/>
  <c r="H138" i="5"/>
  <c r="I138" i="5"/>
  <c r="J138" i="5"/>
  <c r="K138" i="5"/>
  <c r="L138" i="5"/>
  <c r="M138" i="5"/>
  <c r="N138" i="10"/>
  <c r="N138" i="5"/>
  <c r="D139" i="5"/>
  <c r="E139" i="5"/>
  <c r="F139" i="5"/>
  <c r="G139" i="5"/>
  <c r="H139" i="5"/>
  <c r="I139" i="5"/>
  <c r="J139" i="5"/>
  <c r="K139" i="5"/>
  <c r="L139" i="5"/>
  <c r="M139" i="5"/>
  <c r="N139" i="10"/>
  <c r="N139" i="5"/>
  <c r="D140" i="5"/>
  <c r="E140" i="5"/>
  <c r="F140" i="5"/>
  <c r="G140" i="5"/>
  <c r="H140" i="5"/>
  <c r="I140" i="5"/>
  <c r="J140" i="5"/>
  <c r="K140" i="5"/>
  <c r="L140" i="5"/>
  <c r="M140" i="5"/>
  <c r="N140" i="10"/>
  <c r="N140" i="5"/>
  <c r="N11" i="10"/>
  <c r="G11" i="32"/>
  <c r="M12" i="10"/>
  <c r="G13" i="31"/>
  <c r="M13" i="10"/>
  <c r="G15" i="31"/>
  <c r="M14" i="10"/>
  <c r="G17" i="31" s="1"/>
  <c r="M15" i="10"/>
  <c r="G19" i="31"/>
  <c r="M16" i="10"/>
  <c r="G21" i="31"/>
  <c r="M17" i="10"/>
  <c r="G23" i="31"/>
  <c r="M18" i="10"/>
  <c r="G25" i="31"/>
  <c r="M19" i="10"/>
  <c r="G27" i="31"/>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1" i="10"/>
  <c r="G11" i="31" s="1"/>
  <c r="L12" i="10"/>
  <c r="G13" i="30" s="1"/>
  <c r="L13" i="10"/>
  <c r="G15" i="30"/>
  <c r="L14" i="10"/>
  <c r="G17" i="30" s="1"/>
  <c r="L15" i="10"/>
  <c r="G19" i="30" s="1"/>
  <c r="L16" i="10"/>
  <c r="G21" i="30" s="1"/>
  <c r="L17" i="10"/>
  <c r="G23" i="30"/>
  <c r="L18" i="10"/>
  <c r="G25" i="30" s="1"/>
  <c r="L19" i="10"/>
  <c r="G27" i="30" s="1"/>
  <c r="L20" i="10"/>
  <c r="G29" i="30"/>
  <c r="L21" i="10"/>
  <c r="G31" i="30"/>
  <c r="L22" i="10"/>
  <c r="G33" i="30" s="1"/>
  <c r="L23" i="10"/>
  <c r="G35" i="30"/>
  <c r="L24" i="10"/>
  <c r="G37" i="30"/>
  <c r="L25" i="10"/>
  <c r="G39" i="30" s="1"/>
  <c r="L26" i="10"/>
  <c r="G41" i="30" s="1"/>
  <c r="L27" i="10"/>
  <c r="G43" i="30" s="1"/>
  <c r="L28" i="10"/>
  <c r="G45" i="30" s="1"/>
  <c r="L29" i="10"/>
  <c r="G47" i="30"/>
  <c r="L30" i="10"/>
  <c r="G49" i="30" s="1"/>
  <c r="L31" i="10"/>
  <c r="G51" i="30" s="1"/>
  <c r="L32" i="10"/>
  <c r="G53" i="30"/>
  <c r="L33" i="10"/>
  <c r="G55" i="30"/>
  <c r="L34" i="10"/>
  <c r="G57" i="30" s="1"/>
  <c r="L35" i="10"/>
  <c r="G59" i="30" s="1"/>
  <c r="L36" i="10"/>
  <c r="G61" i="30"/>
  <c r="L37" i="10"/>
  <c r="G63" i="30"/>
  <c r="L38" i="10"/>
  <c r="G65" i="30" s="1"/>
  <c r="L39" i="10"/>
  <c r="G67" i="30"/>
  <c r="L40" i="10"/>
  <c r="G69" i="30"/>
  <c r="L41" i="10"/>
  <c r="G71" i="30"/>
  <c r="L42" i="10"/>
  <c r="G73" i="30" s="1"/>
  <c r="L43" i="10"/>
  <c r="G75" i="30"/>
  <c r="L44" i="10"/>
  <c r="G77" i="30" s="1"/>
  <c r="L45" i="10"/>
  <c r="G79" i="30"/>
  <c r="L46" i="10"/>
  <c r="G81" i="30" s="1"/>
  <c r="L47" i="10"/>
  <c r="G83" i="30"/>
  <c r="L48" i="10"/>
  <c r="G85" i="30" s="1"/>
  <c r="L49" i="10"/>
  <c r="G87" i="30"/>
  <c r="L50" i="10"/>
  <c r="G89" i="30" s="1"/>
  <c r="L51" i="10"/>
  <c r="G91" i="30" s="1"/>
  <c r="L52" i="10"/>
  <c r="G93" i="30"/>
  <c r="L53" i="10"/>
  <c r="G95" i="30"/>
  <c r="L54" i="10"/>
  <c r="G97" i="30" s="1"/>
  <c r="L55" i="10"/>
  <c r="G99" i="30"/>
  <c r="L56" i="10"/>
  <c r="G101" i="30"/>
  <c r="L57" i="10"/>
  <c r="G103" i="30"/>
  <c r="L58" i="10"/>
  <c r="G105" i="30" s="1"/>
  <c r="L59" i="10"/>
  <c r="G107" i="30"/>
  <c r="L60" i="10"/>
  <c r="G109" i="30" s="1"/>
  <c r="L61" i="10"/>
  <c r="G111" i="30"/>
  <c r="L62" i="10"/>
  <c r="G113" i="30" s="1"/>
  <c r="L63" i="10"/>
  <c r="G115" i="30"/>
  <c r="L64" i="10"/>
  <c r="G117" i="30"/>
  <c r="L65" i="10"/>
  <c r="G119" i="30"/>
  <c r="L66" i="10"/>
  <c r="G121" i="30" s="1"/>
  <c r="L67" i="10"/>
  <c r="G123" i="30" s="1"/>
  <c r="L68" i="10"/>
  <c r="G125" i="30"/>
  <c r="L69" i="10"/>
  <c r="G127" i="30"/>
  <c r="L70" i="10"/>
  <c r="G129" i="30" s="1"/>
  <c r="L71" i="10"/>
  <c r="G131" i="30"/>
  <c r="L72" i="10"/>
  <c r="G133" i="30"/>
  <c r="L73" i="10"/>
  <c r="G135" i="30"/>
  <c r="L74" i="10"/>
  <c r="G137" i="30" s="1"/>
  <c r="L75" i="10"/>
  <c r="G139" i="30"/>
  <c r="L76" i="10"/>
  <c r="G141" i="30" s="1"/>
  <c r="L77" i="10"/>
  <c r="G143" i="30"/>
  <c r="L78" i="10"/>
  <c r="G145" i="30" s="1"/>
  <c r="L79" i="10"/>
  <c r="G147" i="30"/>
  <c r="L80" i="10"/>
  <c r="G149" i="30"/>
  <c r="L81" i="10"/>
  <c r="G151" i="30"/>
  <c r="L82" i="10"/>
  <c r="G153" i="30" s="1"/>
  <c r="L83" i="10"/>
  <c r="G155" i="30" s="1"/>
  <c r="L84" i="10"/>
  <c r="G157" i="30"/>
  <c r="L85" i="10"/>
  <c r="G159" i="30"/>
  <c r="L86" i="10"/>
  <c r="G161" i="30" s="1"/>
  <c r="L87" i="10"/>
  <c r="G163" i="30"/>
  <c r="L88" i="10"/>
  <c r="G165" i="30"/>
  <c r="L89" i="10"/>
  <c r="G167" i="30"/>
  <c r="L90" i="10"/>
  <c r="G169" i="30" s="1"/>
  <c r="L91" i="10"/>
  <c r="G171" i="30"/>
  <c r="L92" i="10"/>
  <c r="G173" i="30" s="1"/>
  <c r="L93" i="10"/>
  <c r="G175" i="30"/>
  <c r="L94" i="10"/>
  <c r="G177" i="30" s="1"/>
  <c r="L95" i="10"/>
  <c r="G179" i="30"/>
  <c r="L96" i="10"/>
  <c r="G181" i="30"/>
  <c r="L97" i="10"/>
  <c r="G183" i="30"/>
  <c r="L98" i="10"/>
  <c r="G185" i="30"/>
  <c r="L99" i="10"/>
  <c r="G187" i="30" s="1"/>
  <c r="L100" i="10"/>
  <c r="G189" i="30"/>
  <c r="L101" i="10"/>
  <c r="G191" i="30"/>
  <c r="L102" i="10"/>
  <c r="G193" i="30" s="1"/>
  <c r="L103" i="10"/>
  <c r="G195" i="30"/>
  <c r="L104" i="10"/>
  <c r="G197" i="30"/>
  <c r="L105" i="10"/>
  <c r="G199" i="30"/>
  <c r="L106" i="10"/>
  <c r="G201" i="30" s="1"/>
  <c r="L107" i="10"/>
  <c r="G203" i="30"/>
  <c r="L108" i="10"/>
  <c r="G205" i="30" s="1"/>
  <c r="L109" i="10"/>
  <c r="G207" i="30"/>
  <c r="L110" i="10"/>
  <c r="G209" i="30" s="1"/>
  <c r="L111" i="10"/>
  <c r="G211" i="30"/>
  <c r="L112" i="10"/>
  <c r="G213" i="30"/>
  <c r="L113" i="10"/>
  <c r="G215" i="30"/>
  <c r="L114" i="10"/>
  <c r="G217" i="30"/>
  <c r="L115" i="10"/>
  <c r="G219" i="30"/>
  <c r="L116" i="10"/>
  <c r="G221" i="30"/>
  <c r="L117" i="10"/>
  <c r="G223" i="30"/>
  <c r="L118" i="10"/>
  <c r="G225" i="30" s="1"/>
  <c r="L119" i="10"/>
  <c r="G227" i="30"/>
  <c r="L120" i="10"/>
  <c r="G229" i="30"/>
  <c r="L121" i="10"/>
  <c r="G231" i="30"/>
  <c r="L122" i="10"/>
  <c r="G233" i="30" s="1"/>
  <c r="L123" i="10"/>
  <c r="G235" i="30"/>
  <c r="L124" i="10"/>
  <c r="G237" i="30" s="1"/>
  <c r="L125" i="10"/>
  <c r="G239" i="30"/>
  <c r="L126" i="10"/>
  <c r="G241" i="30"/>
  <c r="L127" i="10"/>
  <c r="G243" i="30"/>
  <c r="L128" i="10"/>
  <c r="G245" i="30"/>
  <c r="L129" i="10"/>
  <c r="G247" i="30"/>
  <c r="L130" i="10"/>
  <c r="G249" i="30"/>
  <c r="L131" i="10"/>
  <c r="G251" i="30"/>
  <c r="L132" i="10"/>
  <c r="G253" i="30"/>
  <c r="L133" i="10"/>
  <c r="G255" i="30"/>
  <c r="L134" i="10"/>
  <c r="G257" i="30"/>
  <c r="L135" i="10"/>
  <c r="G259" i="30"/>
  <c r="L136" i="10"/>
  <c r="G261" i="30"/>
  <c r="L137" i="10"/>
  <c r="G263" i="30"/>
  <c r="L138" i="10"/>
  <c r="G265" i="30" s="1"/>
  <c r="L139" i="10"/>
  <c r="G267" i="30"/>
  <c r="L11" i="10"/>
  <c r="G11" i="30"/>
  <c r="K12" i="10"/>
  <c r="G13" i="29"/>
  <c r="K13" i="10"/>
  <c r="G15" i="29"/>
  <c r="K14" i="10"/>
  <c r="G17" i="29"/>
  <c r="K15" i="10"/>
  <c r="K16" i="10"/>
  <c r="K17" i="10"/>
  <c r="K18" i="10"/>
  <c r="K19" i="10"/>
  <c r="K20" i="10"/>
  <c r="K21" i="10"/>
  <c r="K22" i="10"/>
  <c r="K23" i="10"/>
  <c r="K24" i="10"/>
  <c r="K25" i="10"/>
  <c r="K26" i="10"/>
  <c r="K27" i="10"/>
  <c r="K28" i="10"/>
  <c r="K29" i="10"/>
  <c r="K30" i="10"/>
  <c r="K31" i="10"/>
  <c r="K32" i="10"/>
  <c r="K33" i="10"/>
  <c r="K34" i="10"/>
  <c r="K35" i="10"/>
  <c r="K36" i="10"/>
  <c r="K37" i="10"/>
  <c r="K38" i="10"/>
  <c r="K39" i="10"/>
  <c r="K40" i="10"/>
  <c r="K41" i="10"/>
  <c r="K42" i="10"/>
  <c r="K43" i="10"/>
  <c r="K44" i="10"/>
  <c r="K45" i="10"/>
  <c r="K46" i="10"/>
  <c r="K47" i="10"/>
  <c r="K48" i="10"/>
  <c r="K49" i="10"/>
  <c r="K50" i="10"/>
  <c r="K51" i="10"/>
  <c r="K52" i="10"/>
  <c r="K53" i="10"/>
  <c r="K54" i="10"/>
  <c r="K55" i="10"/>
  <c r="K56" i="10"/>
  <c r="K57" i="10"/>
  <c r="K58" i="10"/>
  <c r="K59" i="10"/>
  <c r="K60" i="10"/>
  <c r="K61" i="10"/>
  <c r="K62" i="10"/>
  <c r="K63" i="10"/>
  <c r="K64" i="10"/>
  <c r="K65" i="10"/>
  <c r="K66" i="10"/>
  <c r="K67" i="10"/>
  <c r="K68" i="10"/>
  <c r="K69" i="10"/>
  <c r="K70" i="10"/>
  <c r="K71" i="10"/>
  <c r="K72" i="10"/>
  <c r="K73" i="10"/>
  <c r="K74" i="10"/>
  <c r="K75" i="10"/>
  <c r="K76" i="10"/>
  <c r="K77" i="10"/>
  <c r="K78" i="10"/>
  <c r="K79" i="10"/>
  <c r="K80" i="10"/>
  <c r="K81" i="10"/>
  <c r="K82" i="10"/>
  <c r="K83" i="10"/>
  <c r="K84" i="10"/>
  <c r="K85" i="10"/>
  <c r="K86" i="10"/>
  <c r="K87" i="10"/>
  <c r="K88" i="10"/>
  <c r="K89" i="10"/>
  <c r="K90" i="10"/>
  <c r="K91" i="10"/>
  <c r="K92" i="10"/>
  <c r="K93" i="10"/>
  <c r="K94" i="10"/>
  <c r="K95" i="10"/>
  <c r="K96" i="10"/>
  <c r="K97" i="10"/>
  <c r="K98" i="10"/>
  <c r="K99" i="10"/>
  <c r="K100" i="10"/>
  <c r="K101" i="10"/>
  <c r="K102" i="10"/>
  <c r="K103" i="10"/>
  <c r="K104" i="10"/>
  <c r="K105" i="10"/>
  <c r="K106" i="10"/>
  <c r="K107" i="10"/>
  <c r="K108" i="10"/>
  <c r="K109" i="10"/>
  <c r="K110" i="10"/>
  <c r="K111" i="10"/>
  <c r="K112" i="10"/>
  <c r="K113" i="10"/>
  <c r="K114" i="10"/>
  <c r="K115" i="10"/>
  <c r="K116" i="10"/>
  <c r="K117" i="10"/>
  <c r="K118" i="10"/>
  <c r="K119" i="10"/>
  <c r="K120" i="10"/>
  <c r="K121" i="10"/>
  <c r="K122" i="10"/>
  <c r="K123" i="10"/>
  <c r="K124" i="10"/>
  <c r="K125" i="10"/>
  <c r="K126" i="10"/>
  <c r="K127" i="10"/>
  <c r="K128" i="10"/>
  <c r="K129" i="10"/>
  <c r="K130" i="10"/>
  <c r="K131" i="10"/>
  <c r="K132" i="10"/>
  <c r="K133" i="10"/>
  <c r="K134" i="10"/>
  <c r="K135" i="10"/>
  <c r="K136" i="10"/>
  <c r="K137" i="10"/>
  <c r="K138" i="10"/>
  <c r="K139" i="10"/>
  <c r="K140" i="10"/>
  <c r="K11" i="10"/>
  <c r="G11" i="29" s="1"/>
  <c r="J12" i="10"/>
  <c r="G13" i="28" s="1"/>
  <c r="J13" i="10"/>
  <c r="G15" i="28"/>
  <c r="J14" i="10"/>
  <c r="G17" i="28" s="1"/>
  <c r="J15" i="10"/>
  <c r="G19" i="28"/>
  <c r="J16" i="10"/>
  <c r="G21" i="28"/>
  <c r="J17" i="10"/>
  <c r="G23" i="28"/>
  <c r="J18" i="10"/>
  <c r="G25" i="28"/>
  <c r="J19" i="10"/>
  <c r="G27" i="28"/>
  <c r="J20" i="10"/>
  <c r="G29" i="28"/>
  <c r="J21" i="10"/>
  <c r="G31" i="28" s="1"/>
  <c r="J22" i="10"/>
  <c r="G33" i="28" s="1"/>
  <c r="J23" i="10"/>
  <c r="J24" i="10"/>
  <c r="J25" i="10"/>
  <c r="J26" i="10"/>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J136" i="10"/>
  <c r="J137" i="10"/>
  <c r="J138" i="10"/>
  <c r="J139" i="10"/>
  <c r="J140" i="10"/>
  <c r="J11" i="10"/>
  <c r="G11" i="28" s="1"/>
  <c r="I12" i="10"/>
  <c r="G13" i="27" s="1"/>
  <c r="I13" i="10"/>
  <c r="I14" i="10"/>
  <c r="I15" i="10"/>
  <c r="I16" i="10"/>
  <c r="I17" i="10"/>
  <c r="I18" i="10"/>
  <c r="I19" i="10"/>
  <c r="I20" i="10"/>
  <c r="I21" i="10"/>
  <c r="I22" i="10"/>
  <c r="I23" i="10"/>
  <c r="I24" i="10"/>
  <c r="I25" i="10"/>
  <c r="I26" i="10"/>
  <c r="I27" i="10"/>
  <c r="I28" i="10"/>
  <c r="I29" i="10"/>
  <c r="I30" i="10"/>
  <c r="I31" i="10"/>
  <c r="I32" i="10"/>
  <c r="I33" i="10"/>
  <c r="I34" i="10"/>
  <c r="I35" i="10"/>
  <c r="I36" i="10"/>
  <c r="I37" i="10"/>
  <c r="I38" i="10"/>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68" i="10"/>
  <c r="I69" i="10"/>
  <c r="I70" i="10"/>
  <c r="I71" i="10"/>
  <c r="I72" i="10"/>
  <c r="I73" i="10"/>
  <c r="I74" i="10"/>
  <c r="I75" i="10"/>
  <c r="I76" i="10"/>
  <c r="I77" i="10"/>
  <c r="I78" i="10"/>
  <c r="I79" i="10"/>
  <c r="I80" i="10"/>
  <c r="I81" i="10"/>
  <c r="I82" i="10"/>
  <c r="I83" i="10"/>
  <c r="I84" i="10"/>
  <c r="I85" i="10"/>
  <c r="I86" i="10"/>
  <c r="I87" i="10"/>
  <c r="I88" i="10"/>
  <c r="I89" i="10"/>
  <c r="I90" i="10"/>
  <c r="I91" i="10"/>
  <c r="I92" i="10"/>
  <c r="I93" i="10"/>
  <c r="I94" i="10"/>
  <c r="I95" i="10"/>
  <c r="I96" i="10"/>
  <c r="I97" i="10"/>
  <c r="I98" i="10"/>
  <c r="I99" i="10"/>
  <c r="I100" i="10"/>
  <c r="I101" i="10"/>
  <c r="I102" i="10"/>
  <c r="I103" i="10"/>
  <c r="I104" i="10"/>
  <c r="I105" i="10"/>
  <c r="I106" i="10"/>
  <c r="I107" i="10"/>
  <c r="I108" i="10"/>
  <c r="I109" i="10"/>
  <c r="I110" i="10"/>
  <c r="I111" i="10"/>
  <c r="I112" i="10"/>
  <c r="I113" i="10"/>
  <c r="I114" i="10"/>
  <c r="I115" i="10"/>
  <c r="I116" i="10"/>
  <c r="I117" i="10"/>
  <c r="I118" i="10"/>
  <c r="I119" i="10"/>
  <c r="I120" i="10"/>
  <c r="I121" i="10"/>
  <c r="I122" i="10"/>
  <c r="I123" i="10"/>
  <c r="I124" i="10"/>
  <c r="I125" i="10"/>
  <c r="I126" i="10"/>
  <c r="I127" i="10"/>
  <c r="I128" i="10"/>
  <c r="I129" i="10"/>
  <c r="I130" i="10"/>
  <c r="I131" i="10"/>
  <c r="I132" i="10"/>
  <c r="I133" i="10"/>
  <c r="I134" i="10"/>
  <c r="I135" i="10"/>
  <c r="I136" i="10"/>
  <c r="I137" i="10"/>
  <c r="I138" i="10"/>
  <c r="I139" i="10"/>
  <c r="I140" i="10"/>
  <c r="I11" i="10"/>
  <c r="G11" i="27"/>
  <c r="H12" i="10"/>
  <c r="H13" i="10"/>
  <c r="H14" i="10"/>
  <c r="H15" i="10"/>
  <c r="H16" i="10"/>
  <c r="H17" i="10"/>
  <c r="H18" i="10"/>
  <c r="H19" i="10"/>
  <c r="H20" i="10"/>
  <c r="H21" i="10"/>
  <c r="H22" i="10"/>
  <c r="H23" i="10"/>
  <c r="H24" i="10"/>
  <c r="H25" i="10"/>
  <c r="H26" i="10"/>
  <c r="H27" i="10"/>
  <c r="H28" i="10"/>
  <c r="H29" i="10"/>
  <c r="H30" i="10"/>
  <c r="H31" i="10"/>
  <c r="H32" i="10"/>
  <c r="H33" i="10"/>
  <c r="H34" i="10"/>
  <c r="H35" i="10"/>
  <c r="H36" i="10"/>
  <c r="H37" i="10"/>
  <c r="H38" i="10"/>
  <c r="H39" i="10"/>
  <c r="H40" i="10"/>
  <c r="H41" i="10"/>
  <c r="H42" i="10"/>
  <c r="H43" i="10"/>
  <c r="H44" i="10"/>
  <c r="H45" i="10"/>
  <c r="H46" i="10"/>
  <c r="H47" i="10"/>
  <c r="H48" i="10"/>
  <c r="H49" i="10"/>
  <c r="H50" i="10"/>
  <c r="H51" i="10"/>
  <c r="H52" i="10"/>
  <c r="H53" i="10"/>
  <c r="H54" i="10"/>
  <c r="H55" i="10"/>
  <c r="H56" i="10"/>
  <c r="H57" i="10"/>
  <c r="H58" i="10"/>
  <c r="H59" i="10"/>
  <c r="H60" i="10"/>
  <c r="H61" i="10"/>
  <c r="H62" i="10"/>
  <c r="H63" i="10"/>
  <c r="H64" i="10"/>
  <c r="H65" i="10"/>
  <c r="H66" i="10"/>
  <c r="H67" i="10"/>
  <c r="H68" i="10"/>
  <c r="H69" i="10"/>
  <c r="H70" i="10"/>
  <c r="H71" i="10"/>
  <c r="H72" i="10"/>
  <c r="H73" i="10"/>
  <c r="H74" i="10"/>
  <c r="H75" i="10"/>
  <c r="H76" i="10"/>
  <c r="H77" i="10"/>
  <c r="H78" i="10"/>
  <c r="H79" i="10"/>
  <c r="H80" i="10"/>
  <c r="H81" i="10"/>
  <c r="H82" i="10"/>
  <c r="H83" i="10"/>
  <c r="H84" i="10"/>
  <c r="H85" i="10"/>
  <c r="H86" i="10"/>
  <c r="H87" i="10"/>
  <c r="H88" i="10"/>
  <c r="H89" i="10"/>
  <c r="H90" i="10"/>
  <c r="H91" i="10"/>
  <c r="H92" i="10"/>
  <c r="H93" i="10"/>
  <c r="H94" i="10"/>
  <c r="H95" i="10"/>
  <c r="H96" i="10"/>
  <c r="H97" i="10"/>
  <c r="H98" i="10"/>
  <c r="H99" i="10"/>
  <c r="H100" i="10"/>
  <c r="H101" i="10"/>
  <c r="H102" i="10"/>
  <c r="H103" i="10"/>
  <c r="H104" i="10"/>
  <c r="H105" i="10"/>
  <c r="H106" i="10"/>
  <c r="H107" i="10"/>
  <c r="H108" i="10"/>
  <c r="H109" i="10"/>
  <c r="H110" i="10"/>
  <c r="H111" i="10"/>
  <c r="H112" i="10"/>
  <c r="H113" i="10"/>
  <c r="H114" i="10"/>
  <c r="H115" i="10"/>
  <c r="H116" i="10"/>
  <c r="H117" i="10"/>
  <c r="H118" i="10"/>
  <c r="H119" i="10"/>
  <c r="H120" i="10"/>
  <c r="H121" i="10"/>
  <c r="H122" i="10"/>
  <c r="H123" i="10"/>
  <c r="H124" i="10"/>
  <c r="H125" i="10"/>
  <c r="H126" i="10"/>
  <c r="H127" i="10"/>
  <c r="H128" i="10"/>
  <c r="H129" i="10"/>
  <c r="H130" i="10"/>
  <c r="H131" i="10"/>
  <c r="H132" i="10"/>
  <c r="H133" i="10"/>
  <c r="H134" i="10"/>
  <c r="H135" i="10"/>
  <c r="H136" i="10"/>
  <c r="H137" i="10"/>
  <c r="H138" i="10"/>
  <c r="H139" i="10"/>
  <c r="H140" i="10"/>
  <c r="G12" i="10"/>
  <c r="G13" i="25"/>
  <c r="G13" i="10"/>
  <c r="G15" i="25"/>
  <c r="G14" i="10"/>
  <c r="G17" i="25"/>
  <c r="G15" i="10"/>
  <c r="G19" i="25" s="1"/>
  <c r="G16" i="10"/>
  <c r="G17" i="10"/>
  <c r="G18" i="10"/>
  <c r="G19" i="10"/>
  <c r="G20" i="10"/>
  <c r="G21" i="10"/>
  <c r="G22" i="10"/>
  <c r="G23" i="10"/>
  <c r="G24" i="10"/>
  <c r="G25" i="10"/>
  <c r="G26" i="10"/>
  <c r="G27" i="10"/>
  <c r="G28" i="10"/>
  <c r="G29" i="10"/>
  <c r="G30" i="10"/>
  <c r="G31" i="10"/>
  <c r="G32" i="10"/>
  <c r="G33" i="10"/>
  <c r="G34" i="10"/>
  <c r="G35" i="10"/>
  <c r="G36" i="10"/>
  <c r="G37" i="10"/>
  <c r="G38" i="10"/>
  <c r="G39" i="10"/>
  <c r="G40" i="10"/>
  <c r="G41" i="10"/>
  <c r="G42" i="10"/>
  <c r="G43" i="10"/>
  <c r="G44" i="10"/>
  <c r="G45" i="10"/>
  <c r="G46" i="10"/>
  <c r="G47" i="10"/>
  <c r="G48" i="10"/>
  <c r="G49" i="10"/>
  <c r="G50" i="10"/>
  <c r="G51" i="10"/>
  <c r="G52" i="10"/>
  <c r="G53" i="10"/>
  <c r="G54" i="10"/>
  <c r="G55" i="10"/>
  <c r="G56" i="10"/>
  <c r="G57" i="10"/>
  <c r="G58" i="10"/>
  <c r="G59" i="10"/>
  <c r="G60" i="10"/>
  <c r="G61" i="10"/>
  <c r="G62" i="10"/>
  <c r="G63" i="10"/>
  <c r="G64" i="10"/>
  <c r="G65" i="10"/>
  <c r="G66" i="10"/>
  <c r="G67" i="10"/>
  <c r="G68" i="10"/>
  <c r="G69" i="10"/>
  <c r="G70" i="10"/>
  <c r="G71" i="10"/>
  <c r="G72" i="10"/>
  <c r="G73" i="10"/>
  <c r="G74" i="10"/>
  <c r="G75" i="10"/>
  <c r="G76" i="10"/>
  <c r="G77" i="10"/>
  <c r="G78" i="10"/>
  <c r="G79" i="10"/>
  <c r="G80" i="10"/>
  <c r="G81" i="10"/>
  <c r="G82" i="10"/>
  <c r="G83" i="10"/>
  <c r="G84" i="10"/>
  <c r="G85" i="10"/>
  <c r="G86" i="10"/>
  <c r="G87" i="10"/>
  <c r="G88" i="10"/>
  <c r="G89" i="10"/>
  <c r="G90" i="10"/>
  <c r="G91" i="10"/>
  <c r="G92" i="10"/>
  <c r="G93" i="10"/>
  <c r="G94" i="10"/>
  <c r="G95" i="10"/>
  <c r="G96" i="10"/>
  <c r="G97" i="10"/>
  <c r="G98" i="10"/>
  <c r="G99" i="10"/>
  <c r="G100" i="10"/>
  <c r="G101" i="10"/>
  <c r="G102" i="10"/>
  <c r="G103" i="10"/>
  <c r="G104" i="10"/>
  <c r="G105" i="10"/>
  <c r="G106" i="10"/>
  <c r="G107" i="10"/>
  <c r="G108" i="10"/>
  <c r="G109" i="10"/>
  <c r="G110" i="10"/>
  <c r="G111" i="10"/>
  <c r="G112" i="10"/>
  <c r="G113" i="10"/>
  <c r="G114" i="10"/>
  <c r="G115" i="10"/>
  <c r="G116" i="10"/>
  <c r="G117" i="10"/>
  <c r="G118" i="10"/>
  <c r="G119" i="10"/>
  <c r="G120" i="10"/>
  <c r="G121" i="10"/>
  <c r="G122" i="10"/>
  <c r="G123" i="10"/>
  <c r="G124" i="10"/>
  <c r="G125" i="10"/>
  <c r="G126" i="10"/>
  <c r="G127" i="10"/>
  <c r="G128" i="10"/>
  <c r="G129" i="10"/>
  <c r="G130" i="10"/>
  <c r="G131" i="10"/>
  <c r="G132" i="10"/>
  <c r="G133" i="10"/>
  <c r="G134" i="10"/>
  <c r="G135" i="10"/>
  <c r="G136" i="10"/>
  <c r="G137" i="10"/>
  <c r="G138" i="10"/>
  <c r="G139" i="10"/>
  <c r="G140" i="10"/>
  <c r="G11" i="10"/>
  <c r="G11" i="25"/>
  <c r="D11" i="25" s="1"/>
  <c r="F12" i="10"/>
  <c r="G13" i="24"/>
  <c r="F13" i="10"/>
  <c r="G15" i="24" s="1"/>
  <c r="F14" i="10"/>
  <c r="G17" i="24" s="1"/>
  <c r="F15" i="10"/>
  <c r="G19" i="24"/>
  <c r="F16" i="10"/>
  <c r="G21" i="24" s="1"/>
  <c r="F17" i="10"/>
  <c r="G23" i="24" s="1"/>
  <c r="F18" i="10"/>
  <c r="G25" i="24"/>
  <c r="F19" i="10"/>
  <c r="G27" i="24"/>
  <c r="F20" i="10"/>
  <c r="G29" i="24" s="1"/>
  <c r="F21" i="10"/>
  <c r="G31" i="24" s="1"/>
  <c r="F22" i="10"/>
  <c r="G33" i="24" s="1"/>
  <c r="F23" i="10"/>
  <c r="G35" i="24"/>
  <c r="F24" i="10"/>
  <c r="G37" i="24"/>
  <c r="F25" i="10"/>
  <c r="G39" i="24"/>
  <c r="F26" i="10"/>
  <c r="G41" i="24"/>
  <c r="F27" i="10"/>
  <c r="G43" i="24"/>
  <c r="F28" i="10"/>
  <c r="G45" i="24"/>
  <c r="F29" i="10"/>
  <c r="G47" i="24" s="1"/>
  <c r="F30" i="10"/>
  <c r="G49" i="24" s="1"/>
  <c r="F31" i="10"/>
  <c r="G51" i="24"/>
  <c r="F32" i="10"/>
  <c r="G53" i="24" s="1"/>
  <c r="F33" i="10"/>
  <c r="G55" i="24" s="1"/>
  <c r="F34" i="10"/>
  <c r="G57" i="24"/>
  <c r="F35" i="10"/>
  <c r="G59" i="24" s="1"/>
  <c r="F36" i="10"/>
  <c r="G61" i="24" s="1"/>
  <c r="F37" i="10"/>
  <c r="G63" i="24" s="1"/>
  <c r="F38" i="10"/>
  <c r="G65" i="24" s="1"/>
  <c r="F39" i="10"/>
  <c r="G67" i="24"/>
  <c r="F40" i="10"/>
  <c r="G69" i="24"/>
  <c r="F41" i="10"/>
  <c r="G71" i="24"/>
  <c r="F42" i="10"/>
  <c r="G73" i="24"/>
  <c r="F43" i="10"/>
  <c r="G75" i="24"/>
  <c r="F44" i="10"/>
  <c r="G77" i="24"/>
  <c r="F45" i="10"/>
  <c r="G79" i="24" s="1"/>
  <c r="F46" i="10"/>
  <c r="G81" i="24" s="1"/>
  <c r="F47" i="10"/>
  <c r="G83" i="24"/>
  <c r="F48" i="10"/>
  <c r="G85" i="24" s="1"/>
  <c r="F49" i="10"/>
  <c r="G87" i="24" s="1"/>
  <c r="F50" i="10"/>
  <c r="G89" i="24"/>
  <c r="F51" i="10"/>
  <c r="G91" i="24"/>
  <c r="F52" i="10"/>
  <c r="G93" i="24" s="1"/>
  <c r="F53" i="10"/>
  <c r="G95" i="24" s="1"/>
  <c r="F54" i="10"/>
  <c r="G97" i="24" s="1"/>
  <c r="F55" i="10"/>
  <c r="G99" i="24"/>
  <c r="F56" i="10"/>
  <c r="G101" i="24"/>
  <c r="F57" i="10"/>
  <c r="G103" i="24"/>
  <c r="F58" i="10"/>
  <c r="G105" i="24"/>
  <c r="F59" i="10"/>
  <c r="G107" i="24"/>
  <c r="F60" i="10"/>
  <c r="G109" i="24"/>
  <c r="F61" i="10"/>
  <c r="G111" i="24" s="1"/>
  <c r="F62" i="10"/>
  <c r="G113" i="24" s="1"/>
  <c r="F63" i="10"/>
  <c r="G115" i="24"/>
  <c r="F64" i="10"/>
  <c r="G117" i="24" s="1"/>
  <c r="F65" i="10"/>
  <c r="G119" i="24" s="1"/>
  <c r="F66" i="10"/>
  <c r="G121" i="24"/>
  <c r="F67" i="10"/>
  <c r="G123" i="24"/>
  <c r="F68" i="10"/>
  <c r="G125" i="24" s="1"/>
  <c r="F69" i="10"/>
  <c r="G127" i="24" s="1"/>
  <c r="F70" i="10"/>
  <c r="G129" i="24" s="1"/>
  <c r="F71" i="10"/>
  <c r="G131" i="24"/>
  <c r="F72" i="10"/>
  <c r="G133" i="24"/>
  <c r="F73" i="10"/>
  <c r="G135" i="24"/>
  <c r="F74" i="10"/>
  <c r="G137" i="24"/>
  <c r="F75" i="10"/>
  <c r="G139" i="24"/>
  <c r="F76" i="10"/>
  <c r="G141" i="24"/>
  <c r="F77" i="10"/>
  <c r="G143" i="24" s="1"/>
  <c r="F78" i="10"/>
  <c r="G145" i="24" s="1"/>
  <c r="F79" i="10"/>
  <c r="G147" i="24"/>
  <c r="F80" i="10"/>
  <c r="G149" i="24" s="1"/>
  <c r="F81" i="10"/>
  <c r="G151" i="24" s="1"/>
  <c r="F82" i="10"/>
  <c r="G153" i="24"/>
  <c r="F83" i="10"/>
  <c r="G155" i="24"/>
  <c r="F84" i="10"/>
  <c r="G157" i="24" s="1"/>
  <c r="F85" i="10"/>
  <c r="G159" i="24" s="1"/>
  <c r="F86" i="10"/>
  <c r="G161" i="24" s="1"/>
  <c r="F87" i="10"/>
  <c r="G163" i="24"/>
  <c r="F88" i="10"/>
  <c r="G165" i="24"/>
  <c r="F89" i="10"/>
  <c r="G167" i="24"/>
  <c r="F90" i="10"/>
  <c r="G169" i="24"/>
  <c r="F91" i="10"/>
  <c r="G171" i="24"/>
  <c r="F92" i="10"/>
  <c r="G173" i="24"/>
  <c r="F93" i="10"/>
  <c r="G175" i="24" s="1"/>
  <c r="F94" i="10"/>
  <c r="G177" i="24" s="1"/>
  <c r="F95" i="10"/>
  <c r="G179" i="24"/>
  <c r="F96" i="10"/>
  <c r="G181" i="24" s="1"/>
  <c r="F97" i="10"/>
  <c r="G183" i="24" s="1"/>
  <c r="F98" i="10"/>
  <c r="G185" i="24"/>
  <c r="F99" i="10"/>
  <c r="G187" i="24" s="1"/>
  <c r="F100" i="10"/>
  <c r="G189" i="24" s="1"/>
  <c r="F101" i="10"/>
  <c r="G191" i="24" s="1"/>
  <c r="F102" i="10"/>
  <c r="G193" i="24" s="1"/>
  <c r="F103" i="10"/>
  <c r="G195" i="24"/>
  <c r="F104" i="10"/>
  <c r="G197" i="24"/>
  <c r="F105" i="10"/>
  <c r="G199" i="24"/>
  <c r="F106" i="10"/>
  <c r="G201" i="24"/>
  <c r="F107" i="10"/>
  <c r="G203" i="24"/>
  <c r="F108" i="10"/>
  <c r="G205" i="24"/>
  <c r="F109" i="10"/>
  <c r="G207" i="24" s="1"/>
  <c r="F110" i="10"/>
  <c r="G209" i="24" s="1"/>
  <c r="F111" i="10"/>
  <c r="G211" i="24"/>
  <c r="F112" i="10"/>
  <c r="G213" i="24" s="1"/>
  <c r="F113" i="10"/>
  <c r="G215" i="24" s="1"/>
  <c r="F114" i="10"/>
  <c r="G217" i="24"/>
  <c r="F115" i="10"/>
  <c r="G219" i="24" s="1"/>
  <c r="F116" i="10"/>
  <c r="G221" i="24" s="1"/>
  <c r="F117" i="10"/>
  <c r="G223" i="24" s="1"/>
  <c r="F118" i="10"/>
  <c r="G225" i="24" s="1"/>
  <c r="F119" i="10"/>
  <c r="G227" i="24"/>
  <c r="F120" i="10"/>
  <c r="G229" i="24"/>
  <c r="F121" i="10"/>
  <c r="G231" i="24"/>
  <c r="F122" i="10"/>
  <c r="G233" i="24"/>
  <c r="F123" i="10"/>
  <c r="G235" i="24"/>
  <c r="F124" i="10"/>
  <c r="G237" i="24"/>
  <c r="F125" i="10"/>
  <c r="G239" i="24" s="1"/>
  <c r="F126" i="10"/>
  <c r="G241" i="24" s="1"/>
  <c r="F127" i="10"/>
  <c r="G243" i="24"/>
  <c r="F128" i="10"/>
  <c r="G245" i="24" s="1"/>
  <c r="F129" i="10"/>
  <c r="G247" i="24" s="1"/>
  <c r="F130" i="10"/>
  <c r="G249" i="24"/>
  <c r="F131" i="10"/>
  <c r="G251" i="24" s="1"/>
  <c r="F132" i="10"/>
  <c r="G253" i="24" s="1"/>
  <c r="F133" i="10"/>
  <c r="G255" i="24" s="1"/>
  <c r="F134" i="10"/>
  <c r="G257" i="24" s="1"/>
  <c r="F135" i="10"/>
  <c r="G259" i="24"/>
  <c r="F136" i="10"/>
  <c r="G261" i="24"/>
  <c r="F137" i="10"/>
  <c r="G263" i="24"/>
  <c r="F138" i="10"/>
  <c r="G265" i="24"/>
  <c r="F139" i="10"/>
  <c r="G267" i="24"/>
  <c r="F140" i="10"/>
  <c r="G269" i="24"/>
  <c r="F11" i="10"/>
  <c r="G11" i="24" s="1"/>
  <c r="D11" i="24" s="1"/>
  <c r="E12" i="10"/>
  <c r="G13" i="23" s="1"/>
  <c r="E13" i="10"/>
  <c r="G15" i="23"/>
  <c r="E14" i="10"/>
  <c r="G17" i="23" s="1"/>
  <c r="E15" i="10"/>
  <c r="G19" i="23" s="1"/>
  <c r="E16" i="10"/>
  <c r="G21" i="23"/>
  <c r="E17" i="10"/>
  <c r="G23" i="23" s="1"/>
  <c r="E18" i="10"/>
  <c r="G25" i="23" s="1"/>
  <c r="E19" i="10"/>
  <c r="G27" i="23" s="1"/>
  <c r="E20" i="10"/>
  <c r="G29" i="23" s="1"/>
  <c r="E21" i="10"/>
  <c r="G31" i="23"/>
  <c r="E22" i="10"/>
  <c r="G33" i="23"/>
  <c r="E23" i="10"/>
  <c r="G35" i="23"/>
  <c r="E24" i="10"/>
  <c r="G37" i="23"/>
  <c r="E25" i="10"/>
  <c r="G39" i="23"/>
  <c r="E26" i="10"/>
  <c r="G41" i="23"/>
  <c r="E27" i="10"/>
  <c r="G43" i="23" s="1"/>
  <c r="E28" i="10"/>
  <c r="G45" i="23" s="1"/>
  <c r="E29" i="10"/>
  <c r="G47" i="23"/>
  <c r="E30" i="10"/>
  <c r="G49" i="23" s="1"/>
  <c r="E31" i="10"/>
  <c r="G51" i="23" s="1"/>
  <c r="E32" i="10"/>
  <c r="G53" i="23"/>
  <c r="E33" i="10"/>
  <c r="G55" i="23" s="1"/>
  <c r="E34" i="10"/>
  <c r="G57" i="23" s="1"/>
  <c r="E35" i="10"/>
  <c r="G59" i="23" s="1"/>
  <c r="E36" i="10"/>
  <c r="G61" i="23" s="1"/>
  <c r="E37" i="10"/>
  <c r="G63" i="23"/>
  <c r="E38" i="10"/>
  <c r="G65" i="23"/>
  <c r="E39" i="10"/>
  <c r="G67" i="23"/>
  <c r="E40" i="10"/>
  <c r="G69" i="23"/>
  <c r="E41" i="10"/>
  <c r="G71" i="23"/>
  <c r="E42" i="10"/>
  <c r="G73" i="23"/>
  <c r="E43" i="10"/>
  <c r="G75" i="23" s="1"/>
  <c r="E44" i="10"/>
  <c r="G77" i="23" s="1"/>
  <c r="E45" i="10"/>
  <c r="G79" i="23"/>
  <c r="E46" i="10"/>
  <c r="G81" i="23" s="1"/>
  <c r="E47" i="10"/>
  <c r="G83" i="23" s="1"/>
  <c r="E48" i="10"/>
  <c r="G85" i="23"/>
  <c r="E49" i="10"/>
  <c r="G87" i="23" s="1"/>
  <c r="E50" i="10"/>
  <c r="G89" i="23" s="1"/>
  <c r="E51" i="10"/>
  <c r="G91" i="23" s="1"/>
  <c r="E52" i="10"/>
  <c r="G93" i="23" s="1"/>
  <c r="E53" i="10"/>
  <c r="G95" i="23"/>
  <c r="E54" i="10"/>
  <c r="G97" i="23"/>
  <c r="E55" i="10"/>
  <c r="G99" i="23"/>
  <c r="E56" i="10"/>
  <c r="G101" i="23"/>
  <c r="E57" i="10"/>
  <c r="G103" i="23"/>
  <c r="E58" i="10"/>
  <c r="G105" i="23"/>
  <c r="E59" i="10"/>
  <c r="G107" i="23" s="1"/>
  <c r="E60" i="10"/>
  <c r="G109" i="23" s="1"/>
  <c r="E61" i="10"/>
  <c r="G111" i="23"/>
  <c r="E62" i="10"/>
  <c r="G113" i="23" s="1"/>
  <c r="E63" i="10"/>
  <c r="G115" i="23" s="1"/>
  <c r="E64" i="10"/>
  <c r="G117" i="23"/>
  <c r="E65" i="10"/>
  <c r="G119" i="23"/>
  <c r="E66" i="10"/>
  <c r="G121" i="23" s="1"/>
  <c r="E67" i="10"/>
  <c r="G123" i="23" s="1"/>
  <c r="E68" i="10"/>
  <c r="G125" i="23" s="1"/>
  <c r="E69" i="10"/>
  <c r="G127" i="23"/>
  <c r="E70" i="10"/>
  <c r="G129" i="23"/>
  <c r="E71" i="10"/>
  <c r="G131" i="23"/>
  <c r="E72" i="10"/>
  <c r="G133" i="23"/>
  <c r="E73" i="10"/>
  <c r="G135" i="23"/>
  <c r="E74" i="10"/>
  <c r="G137" i="23"/>
  <c r="E75" i="10"/>
  <c r="G139" i="23" s="1"/>
  <c r="E76" i="10"/>
  <c r="G141" i="23" s="1"/>
  <c r="E77" i="10"/>
  <c r="G143" i="23"/>
  <c r="E78" i="10"/>
  <c r="G145" i="23" s="1"/>
  <c r="E79" i="10"/>
  <c r="G147" i="23" s="1"/>
  <c r="E80" i="10"/>
  <c r="G149" i="23"/>
  <c r="E81" i="10"/>
  <c r="G151" i="23"/>
  <c r="E82" i="10"/>
  <c r="G153" i="23" s="1"/>
  <c r="E83" i="10"/>
  <c r="G155" i="23" s="1"/>
  <c r="E84" i="10"/>
  <c r="G157" i="23" s="1"/>
  <c r="E85" i="10"/>
  <c r="G159" i="23"/>
  <c r="E86" i="10"/>
  <c r="G161" i="23"/>
  <c r="E87" i="10"/>
  <c r="G163" i="23"/>
  <c r="E88" i="10"/>
  <c r="G165" i="23"/>
  <c r="E89" i="10"/>
  <c r="G167" i="23"/>
  <c r="E90" i="10"/>
  <c r="G169" i="23"/>
  <c r="E91" i="10"/>
  <c r="G171" i="23" s="1"/>
  <c r="E92" i="10"/>
  <c r="G173" i="23" s="1"/>
  <c r="E93" i="10"/>
  <c r="G175" i="23"/>
  <c r="E94" i="10"/>
  <c r="G177" i="23" s="1"/>
  <c r="E95" i="10"/>
  <c r="G179" i="23" s="1"/>
  <c r="E96" i="10"/>
  <c r="G181" i="23"/>
  <c r="E97" i="10"/>
  <c r="G183" i="23" s="1"/>
  <c r="E98" i="10"/>
  <c r="G185" i="23" s="1"/>
  <c r="E99" i="10"/>
  <c r="G187" i="23" s="1"/>
  <c r="E100" i="10"/>
  <c r="G189" i="23" s="1"/>
  <c r="E101" i="10"/>
  <c r="G191" i="23"/>
  <c r="E102" i="10"/>
  <c r="G193" i="23"/>
  <c r="E103" i="10"/>
  <c r="G195" i="23"/>
  <c r="E104" i="10"/>
  <c r="G197" i="23"/>
  <c r="E105" i="10"/>
  <c r="G199" i="23"/>
  <c r="E106" i="10"/>
  <c r="G201" i="23"/>
  <c r="E107" i="10"/>
  <c r="G203" i="23" s="1"/>
  <c r="E108" i="10"/>
  <c r="G205" i="23" s="1"/>
  <c r="E109" i="10"/>
  <c r="G207" i="23"/>
  <c r="E110" i="10"/>
  <c r="G209" i="23" s="1"/>
  <c r="E111" i="10"/>
  <c r="G211" i="23" s="1"/>
  <c r="E112" i="10"/>
  <c r="G213" i="23"/>
  <c r="E113" i="10"/>
  <c r="G215" i="23" s="1"/>
  <c r="E114" i="10"/>
  <c r="G217" i="23" s="1"/>
  <c r="E115" i="10"/>
  <c r="G219" i="23" s="1"/>
  <c r="E116" i="10"/>
  <c r="G221" i="23" s="1"/>
  <c r="E117" i="10"/>
  <c r="G223" i="23"/>
  <c r="E118" i="10"/>
  <c r="G225" i="23"/>
  <c r="E119" i="10"/>
  <c r="G227" i="23"/>
  <c r="E120" i="10"/>
  <c r="G229" i="23"/>
  <c r="E121" i="10"/>
  <c r="G231" i="23"/>
  <c r="E122" i="10"/>
  <c r="G233" i="23"/>
  <c r="E123" i="10"/>
  <c r="G235" i="23" s="1"/>
  <c r="E124" i="10"/>
  <c r="G237" i="23" s="1"/>
  <c r="E125" i="10"/>
  <c r="G239" i="23"/>
  <c r="E126" i="10"/>
  <c r="G241" i="23" s="1"/>
  <c r="E127" i="10"/>
  <c r="G243" i="23" s="1"/>
  <c r="E128" i="10"/>
  <c r="G245" i="23"/>
  <c r="E129" i="10"/>
  <c r="G247" i="23"/>
  <c r="E130" i="10"/>
  <c r="G249" i="23" s="1"/>
  <c r="E131" i="10"/>
  <c r="G251" i="23" s="1"/>
  <c r="E132" i="10"/>
  <c r="G253" i="23" s="1"/>
  <c r="E133" i="10"/>
  <c r="G255" i="23"/>
  <c r="E134" i="10"/>
  <c r="G257" i="23"/>
  <c r="E135" i="10"/>
  <c r="G259" i="23"/>
  <c r="E136" i="10"/>
  <c r="G261" i="23"/>
  <c r="E137" i="10"/>
  <c r="G263" i="23"/>
  <c r="E138" i="10"/>
  <c r="G265" i="23"/>
  <c r="E139" i="10"/>
  <c r="G267" i="23" s="1"/>
  <c r="E140" i="10"/>
  <c r="G269" i="23" s="1"/>
  <c r="E11" i="10"/>
  <c r="G11" i="23"/>
  <c r="D11" i="23"/>
  <c r="D12" i="10"/>
  <c r="G13" i="8" s="1"/>
  <c r="D13" i="10"/>
  <c r="D14" i="10"/>
  <c r="D15" i="10"/>
  <c r="D16" i="10"/>
  <c r="D17"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G11" i="8"/>
  <c r="D11" i="8" s="1"/>
  <c r="H11" i="10"/>
  <c r="G11" i="26"/>
  <c r="B12" i="33"/>
  <c r="B13" i="33" s="1"/>
  <c r="O12" i="10"/>
  <c r="O13" i="10"/>
  <c r="O13" i="5"/>
  <c r="O14" i="10"/>
  <c r="O14" i="5"/>
  <c r="O15" i="10"/>
  <c r="O15" i="5"/>
  <c r="O16" i="10"/>
  <c r="O16" i="5"/>
  <c r="O17" i="10"/>
  <c r="O17" i="5"/>
  <c r="O18" i="10"/>
  <c r="O18" i="5"/>
  <c r="O19" i="10"/>
  <c r="O19" i="5"/>
  <c r="O20" i="10"/>
  <c r="O20" i="5"/>
  <c r="O21" i="10"/>
  <c r="O21" i="5"/>
  <c r="O22" i="10"/>
  <c r="O22" i="5"/>
  <c r="O23" i="10"/>
  <c r="O23" i="5"/>
  <c r="O24" i="10"/>
  <c r="O24" i="5"/>
  <c r="O25" i="10"/>
  <c r="O25" i="5"/>
  <c r="O26" i="10"/>
  <c r="O26" i="5"/>
  <c r="O27" i="10"/>
  <c r="O27" i="5"/>
  <c r="O28" i="10"/>
  <c r="O28" i="5"/>
  <c r="O29" i="10"/>
  <c r="O29" i="5"/>
  <c r="O30" i="10"/>
  <c r="O30" i="5"/>
  <c r="O31" i="10"/>
  <c r="O31" i="5"/>
  <c r="O32" i="10"/>
  <c r="O32" i="5"/>
  <c r="O33" i="10"/>
  <c r="O33" i="5"/>
  <c r="O34" i="10"/>
  <c r="O34" i="5"/>
  <c r="O35" i="10"/>
  <c r="O35" i="5"/>
  <c r="O36" i="10"/>
  <c r="O36" i="5"/>
  <c r="O37" i="10"/>
  <c r="O37" i="5"/>
  <c r="O38" i="10"/>
  <c r="O38" i="5"/>
  <c r="O39" i="10"/>
  <c r="O39" i="5"/>
  <c r="O40" i="10"/>
  <c r="O40" i="5"/>
  <c r="O41" i="10"/>
  <c r="O41" i="5"/>
  <c r="O42" i="10"/>
  <c r="O42" i="5"/>
  <c r="O43" i="10"/>
  <c r="O43" i="5"/>
  <c r="O44" i="10"/>
  <c r="O44" i="5"/>
  <c r="O45" i="10"/>
  <c r="O45" i="5"/>
  <c r="O46" i="10"/>
  <c r="O46" i="5"/>
  <c r="O47" i="10"/>
  <c r="O47" i="5"/>
  <c r="O48" i="10"/>
  <c r="O48" i="5"/>
  <c r="O49" i="10"/>
  <c r="O49" i="5"/>
  <c r="O50" i="10"/>
  <c r="O50" i="5"/>
  <c r="O51" i="10"/>
  <c r="O51" i="5"/>
  <c r="O52" i="10"/>
  <c r="O52" i="5"/>
  <c r="O53" i="10"/>
  <c r="O53" i="5"/>
  <c r="O54" i="10"/>
  <c r="O54" i="5"/>
  <c r="O55" i="10"/>
  <c r="O55" i="5"/>
  <c r="O56" i="10"/>
  <c r="O56" i="5"/>
  <c r="O57" i="10"/>
  <c r="O57" i="5"/>
  <c r="O58" i="10"/>
  <c r="O58" i="5"/>
  <c r="O59" i="10"/>
  <c r="O59" i="5"/>
  <c r="O60" i="10"/>
  <c r="O60" i="5"/>
  <c r="O61" i="10"/>
  <c r="O61" i="5"/>
  <c r="O62" i="10"/>
  <c r="O62" i="5"/>
  <c r="O63" i="10"/>
  <c r="O63" i="5"/>
  <c r="O64" i="10"/>
  <c r="O64" i="5"/>
  <c r="O65" i="10"/>
  <c r="O65" i="5"/>
  <c r="O66" i="10"/>
  <c r="O66" i="5"/>
  <c r="O67" i="10"/>
  <c r="O67" i="5"/>
  <c r="O68" i="10"/>
  <c r="O68" i="5"/>
  <c r="O69" i="10"/>
  <c r="O69" i="5"/>
  <c r="O70" i="10"/>
  <c r="O70" i="5"/>
  <c r="O71" i="10"/>
  <c r="O71" i="5"/>
  <c r="O72" i="10"/>
  <c r="O72" i="5"/>
  <c r="O73" i="10"/>
  <c r="O73" i="5"/>
  <c r="O74" i="10"/>
  <c r="O74" i="5"/>
  <c r="O75" i="10"/>
  <c r="O75" i="5"/>
  <c r="O76" i="10"/>
  <c r="O76" i="5"/>
  <c r="O77" i="10"/>
  <c r="O77" i="5"/>
  <c r="O78" i="10"/>
  <c r="O78" i="5"/>
  <c r="O79" i="10"/>
  <c r="O79" i="5"/>
  <c r="O80" i="10"/>
  <c r="O80" i="5"/>
  <c r="O81" i="10"/>
  <c r="O81" i="5"/>
  <c r="O82" i="10"/>
  <c r="O82" i="5"/>
  <c r="O83" i="10"/>
  <c r="O83" i="5"/>
  <c r="O84" i="10"/>
  <c r="O84" i="5"/>
  <c r="O85" i="10"/>
  <c r="O85" i="5"/>
  <c r="O86" i="10"/>
  <c r="O86" i="5"/>
  <c r="O87" i="10"/>
  <c r="O87" i="5"/>
  <c r="O88" i="10"/>
  <c r="O88" i="5"/>
  <c r="O89" i="10"/>
  <c r="O89" i="5"/>
  <c r="O90" i="10"/>
  <c r="O90" i="5"/>
  <c r="O91" i="10"/>
  <c r="O91" i="5"/>
  <c r="O92" i="10"/>
  <c r="O92" i="5"/>
  <c r="O93" i="10"/>
  <c r="O93" i="5"/>
  <c r="O94" i="10"/>
  <c r="O94" i="5"/>
  <c r="O95" i="10"/>
  <c r="O95" i="5"/>
  <c r="O96" i="10"/>
  <c r="O96" i="5"/>
  <c r="O97" i="10"/>
  <c r="O97" i="5"/>
  <c r="O98" i="10"/>
  <c r="O98" i="5"/>
  <c r="O99" i="10"/>
  <c r="O99" i="5"/>
  <c r="O100" i="10"/>
  <c r="O100" i="5"/>
  <c r="O101" i="10"/>
  <c r="O101" i="5"/>
  <c r="O102" i="10"/>
  <c r="O102" i="5"/>
  <c r="O103" i="10"/>
  <c r="O103" i="5"/>
  <c r="O104" i="10"/>
  <c r="O104" i="5"/>
  <c r="O105" i="10"/>
  <c r="O105" i="5"/>
  <c r="O106" i="10"/>
  <c r="O106" i="5"/>
  <c r="O107" i="10"/>
  <c r="O107" i="5"/>
  <c r="O108" i="10"/>
  <c r="O108" i="5"/>
  <c r="O109" i="10"/>
  <c r="O109" i="5"/>
  <c r="O110" i="10"/>
  <c r="O110" i="5"/>
  <c r="O111" i="10"/>
  <c r="O111" i="5"/>
  <c r="O112" i="10"/>
  <c r="O112" i="5"/>
  <c r="O113" i="10"/>
  <c r="O113" i="5"/>
  <c r="O114" i="10"/>
  <c r="O114" i="5"/>
  <c r="O115" i="10"/>
  <c r="O115" i="5"/>
  <c r="O116" i="10"/>
  <c r="O116" i="5"/>
  <c r="O117" i="10"/>
  <c r="O117" i="5"/>
  <c r="O118" i="10"/>
  <c r="O118" i="5"/>
  <c r="O119" i="10"/>
  <c r="O119" i="5"/>
  <c r="O120" i="10"/>
  <c r="O120" i="5"/>
  <c r="O121" i="10"/>
  <c r="O121" i="5"/>
  <c r="O122" i="10"/>
  <c r="O122" i="5"/>
  <c r="O123" i="10"/>
  <c r="O123" i="5"/>
  <c r="O124" i="10"/>
  <c r="O124" i="5"/>
  <c r="O125" i="10"/>
  <c r="O125" i="5"/>
  <c r="O126" i="10"/>
  <c r="O126" i="5"/>
  <c r="O127" i="10"/>
  <c r="O127" i="5"/>
  <c r="O128" i="10"/>
  <c r="O128" i="5"/>
  <c r="O129" i="10"/>
  <c r="O129" i="5"/>
  <c r="O130" i="10"/>
  <c r="O130" i="5"/>
  <c r="O131" i="10"/>
  <c r="O131" i="5"/>
  <c r="O132" i="10"/>
  <c r="O132" i="5"/>
  <c r="O133" i="10"/>
  <c r="O133" i="5"/>
  <c r="O134" i="10"/>
  <c r="O134" i="5"/>
  <c r="O135" i="10"/>
  <c r="O135" i="5"/>
  <c r="O136" i="10"/>
  <c r="O136" i="5"/>
  <c r="O137" i="10"/>
  <c r="O137" i="5"/>
  <c r="O138" i="10"/>
  <c r="O138" i="5"/>
  <c r="O139" i="10"/>
  <c r="O139" i="5"/>
  <c r="O140" i="10"/>
  <c r="O140" i="5"/>
  <c r="E6" i="25"/>
  <c r="F11" i="1"/>
  <c r="I10" i="33"/>
  <c r="I9" i="33" s="1"/>
  <c r="I10" i="32"/>
  <c r="I10" i="31"/>
  <c r="I10" i="30"/>
  <c r="I10" i="29"/>
  <c r="I10" i="28"/>
  <c r="I10" i="27"/>
  <c r="I10" i="26"/>
  <c r="I10" i="25"/>
  <c r="I10" i="24"/>
  <c r="I10" i="23"/>
  <c r="I10" i="8"/>
  <c r="E269" i="33"/>
  <c r="E267" i="33"/>
  <c r="E265" i="33"/>
  <c r="E263" i="33"/>
  <c r="E261" i="33"/>
  <c r="E259" i="33"/>
  <c r="E257" i="33"/>
  <c r="E255" i="33"/>
  <c r="E253" i="33"/>
  <c r="E251" i="33"/>
  <c r="E249" i="33"/>
  <c r="E247" i="33"/>
  <c r="E245" i="33"/>
  <c r="E243" i="33"/>
  <c r="E241" i="33"/>
  <c r="E239" i="33"/>
  <c r="E237" i="33"/>
  <c r="E235" i="33"/>
  <c r="E233" i="33"/>
  <c r="E231" i="33"/>
  <c r="E229" i="33"/>
  <c r="E227" i="33"/>
  <c r="E225" i="33"/>
  <c r="E223" i="33"/>
  <c r="E221" i="33"/>
  <c r="E219" i="33"/>
  <c r="E217" i="33"/>
  <c r="E215" i="33"/>
  <c r="E213" i="33"/>
  <c r="E211" i="33"/>
  <c r="E209" i="33"/>
  <c r="E207" i="33"/>
  <c r="E205" i="33"/>
  <c r="E203" i="33"/>
  <c r="E201" i="33"/>
  <c r="E199" i="33"/>
  <c r="E197" i="33"/>
  <c r="E195" i="33"/>
  <c r="E193" i="33"/>
  <c r="E191" i="33"/>
  <c r="E189" i="33"/>
  <c r="E187" i="33"/>
  <c r="E185" i="33"/>
  <c r="E183" i="33"/>
  <c r="E181" i="33"/>
  <c r="E179" i="33"/>
  <c r="E177" i="33"/>
  <c r="E175" i="33"/>
  <c r="E173" i="33"/>
  <c r="E171" i="33"/>
  <c r="E169" i="33"/>
  <c r="E167" i="33"/>
  <c r="E165" i="33"/>
  <c r="E163" i="33"/>
  <c r="E161" i="33"/>
  <c r="E159" i="33"/>
  <c r="E157" i="33"/>
  <c r="E155" i="33"/>
  <c r="E153" i="33"/>
  <c r="E151" i="33"/>
  <c r="E149" i="33"/>
  <c r="E147" i="33"/>
  <c r="E145" i="33"/>
  <c r="E143" i="33"/>
  <c r="E141" i="33"/>
  <c r="E139" i="33"/>
  <c r="E137" i="33"/>
  <c r="E135" i="33"/>
  <c r="E133" i="33"/>
  <c r="E131" i="33"/>
  <c r="E129" i="33"/>
  <c r="E127" i="33"/>
  <c r="E125" i="33"/>
  <c r="E123" i="33"/>
  <c r="E121" i="33"/>
  <c r="E119" i="33"/>
  <c r="E117" i="33"/>
  <c r="E115" i="33"/>
  <c r="E113" i="33"/>
  <c r="E111" i="33"/>
  <c r="E109" i="33"/>
  <c r="E107" i="33"/>
  <c r="E105" i="33"/>
  <c r="E103" i="33"/>
  <c r="E101" i="33"/>
  <c r="E99" i="33"/>
  <c r="E97" i="33"/>
  <c r="E95" i="33"/>
  <c r="E93" i="33"/>
  <c r="E91" i="33"/>
  <c r="E89" i="33"/>
  <c r="E87" i="33"/>
  <c r="E85" i="33"/>
  <c r="E83" i="33"/>
  <c r="E81" i="33"/>
  <c r="E79" i="33"/>
  <c r="E77" i="33"/>
  <c r="E75" i="33"/>
  <c r="E73" i="33"/>
  <c r="E71" i="33"/>
  <c r="E69" i="33"/>
  <c r="E67" i="33"/>
  <c r="E65" i="33"/>
  <c r="E63" i="33"/>
  <c r="E61" i="33"/>
  <c r="E59" i="33"/>
  <c r="E57" i="33"/>
  <c r="E55" i="33"/>
  <c r="E53" i="33"/>
  <c r="E51" i="33"/>
  <c r="E49" i="33"/>
  <c r="E47" i="33"/>
  <c r="E45" i="33"/>
  <c r="E43" i="33"/>
  <c r="E41" i="33"/>
  <c r="E39" i="33"/>
  <c r="E37" i="33"/>
  <c r="E35" i="33"/>
  <c r="E33" i="33"/>
  <c r="E31" i="33"/>
  <c r="E29" i="33"/>
  <c r="E27" i="33"/>
  <c r="E25" i="33"/>
  <c r="E23" i="33"/>
  <c r="E21" i="33"/>
  <c r="E19" i="33"/>
  <c r="E17" i="33"/>
  <c r="E15" i="33"/>
  <c r="E13" i="33"/>
  <c r="E11" i="33"/>
  <c r="C11" i="33"/>
  <c r="J9" i="33"/>
  <c r="E8" i="33"/>
  <c r="C7" i="33"/>
  <c r="AM6" i="33"/>
  <c r="AL6" i="33"/>
  <c r="AK6" i="33"/>
  <c r="AJ6" i="33"/>
  <c r="AI6" i="33"/>
  <c r="AH6" i="33"/>
  <c r="AG6" i="33"/>
  <c r="AF6" i="33"/>
  <c r="AE6" i="33"/>
  <c r="AD6" i="33"/>
  <c r="AC6" i="33"/>
  <c r="AB6" i="33"/>
  <c r="AA6" i="33"/>
  <c r="Z6" i="33"/>
  <c r="Y6" i="33"/>
  <c r="X6" i="33"/>
  <c r="W6" i="33"/>
  <c r="V6" i="33"/>
  <c r="U6" i="33"/>
  <c r="T6" i="33"/>
  <c r="S6" i="33"/>
  <c r="R6" i="33"/>
  <c r="Q6" i="33"/>
  <c r="P6" i="33"/>
  <c r="O6" i="33"/>
  <c r="N6" i="33"/>
  <c r="M6" i="33"/>
  <c r="L6" i="33"/>
  <c r="K6" i="33"/>
  <c r="J6" i="33"/>
  <c r="I6" i="33"/>
  <c r="E6" i="33"/>
  <c r="E269" i="32"/>
  <c r="E267" i="32"/>
  <c r="E265" i="32"/>
  <c r="E263" i="32"/>
  <c r="E261" i="32"/>
  <c r="E259" i="32"/>
  <c r="E257" i="32"/>
  <c r="E255" i="32"/>
  <c r="E253" i="32"/>
  <c r="E251" i="32"/>
  <c r="E249" i="32"/>
  <c r="E247" i="32"/>
  <c r="E245" i="32"/>
  <c r="E243" i="32"/>
  <c r="E241" i="32"/>
  <c r="E239" i="32"/>
  <c r="E237" i="32"/>
  <c r="E235" i="32"/>
  <c r="E233" i="32"/>
  <c r="E231" i="32"/>
  <c r="E229" i="32"/>
  <c r="E227" i="32"/>
  <c r="E225" i="32"/>
  <c r="E223" i="32"/>
  <c r="E221" i="32"/>
  <c r="E219" i="32"/>
  <c r="E217" i="32"/>
  <c r="E215" i="32"/>
  <c r="E213" i="32"/>
  <c r="E211" i="32"/>
  <c r="E209" i="32"/>
  <c r="E207" i="32"/>
  <c r="E205" i="32"/>
  <c r="E203" i="32"/>
  <c r="E201" i="32"/>
  <c r="E199" i="32"/>
  <c r="E197" i="32"/>
  <c r="E195" i="32"/>
  <c r="E193" i="32"/>
  <c r="E191" i="32"/>
  <c r="E189" i="32"/>
  <c r="E187" i="32"/>
  <c r="E185" i="32"/>
  <c r="E183" i="32"/>
  <c r="E181" i="32"/>
  <c r="E179" i="32"/>
  <c r="E177" i="32"/>
  <c r="E175" i="32"/>
  <c r="E173" i="32"/>
  <c r="E171" i="32"/>
  <c r="E169" i="32"/>
  <c r="E167" i="32"/>
  <c r="E165" i="32"/>
  <c r="E163" i="32"/>
  <c r="E161" i="32"/>
  <c r="E159" i="32"/>
  <c r="E157" i="32"/>
  <c r="E155" i="32"/>
  <c r="E153" i="32"/>
  <c r="E151" i="32"/>
  <c r="E149" i="32"/>
  <c r="E147" i="32"/>
  <c r="E145" i="32"/>
  <c r="E143" i="32"/>
  <c r="E141" i="32"/>
  <c r="E139" i="32"/>
  <c r="E137" i="32"/>
  <c r="E135" i="32"/>
  <c r="E133" i="32"/>
  <c r="E131" i="32"/>
  <c r="E129" i="32"/>
  <c r="E127" i="32"/>
  <c r="E125" i="32"/>
  <c r="E123" i="32"/>
  <c r="E121" i="32"/>
  <c r="E119" i="32"/>
  <c r="E117" i="32"/>
  <c r="E115" i="32"/>
  <c r="E113" i="32"/>
  <c r="E111" i="32"/>
  <c r="E109" i="32"/>
  <c r="E107" i="32"/>
  <c r="E105" i="32"/>
  <c r="E103" i="32"/>
  <c r="E101" i="32"/>
  <c r="E99" i="32"/>
  <c r="E97" i="32"/>
  <c r="E95" i="32"/>
  <c r="E93" i="32"/>
  <c r="E91" i="32"/>
  <c r="E89" i="32"/>
  <c r="E87" i="32"/>
  <c r="E85" i="32"/>
  <c r="E83" i="32"/>
  <c r="E81" i="32"/>
  <c r="E79" i="32"/>
  <c r="E77" i="32"/>
  <c r="E75" i="32"/>
  <c r="E73" i="32"/>
  <c r="E71" i="32"/>
  <c r="E69" i="32"/>
  <c r="E67" i="32"/>
  <c r="E65" i="32"/>
  <c r="E63" i="32"/>
  <c r="E61" i="32"/>
  <c r="E59" i="32"/>
  <c r="E57" i="32"/>
  <c r="E55" i="32"/>
  <c r="E53" i="32"/>
  <c r="E51" i="32"/>
  <c r="E49" i="32"/>
  <c r="E47" i="32"/>
  <c r="E45" i="32"/>
  <c r="E43" i="32"/>
  <c r="E41" i="32"/>
  <c r="E39" i="32"/>
  <c r="E37" i="32"/>
  <c r="E35" i="32"/>
  <c r="E33" i="32"/>
  <c r="E31" i="32"/>
  <c r="E29" i="32"/>
  <c r="E27" i="32"/>
  <c r="E25" i="32"/>
  <c r="E23" i="32"/>
  <c r="E21" i="32"/>
  <c r="E19" i="32"/>
  <c r="E17" i="32"/>
  <c r="E15" i="32"/>
  <c r="E13" i="32"/>
  <c r="E11" i="32"/>
  <c r="C11" i="32"/>
  <c r="J10" i="32"/>
  <c r="J9" i="32"/>
  <c r="I9" i="32"/>
  <c r="E8" i="32"/>
  <c r="C7"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E6" i="32"/>
  <c r="E269" i="31"/>
  <c r="E267" i="31"/>
  <c r="E265" i="31"/>
  <c r="E263" i="31"/>
  <c r="E261" i="31"/>
  <c r="E259" i="31"/>
  <c r="E257" i="31"/>
  <c r="E255" i="31"/>
  <c r="E253" i="31"/>
  <c r="E251" i="31"/>
  <c r="E249" i="31"/>
  <c r="E247" i="31"/>
  <c r="E245" i="31"/>
  <c r="E243" i="31"/>
  <c r="E241" i="31"/>
  <c r="E239" i="31"/>
  <c r="E237" i="31"/>
  <c r="E235" i="31"/>
  <c r="E233" i="31"/>
  <c r="E231" i="31"/>
  <c r="E229" i="31"/>
  <c r="E227" i="31"/>
  <c r="E225" i="31"/>
  <c r="E223" i="31"/>
  <c r="E221" i="31"/>
  <c r="E219" i="31"/>
  <c r="E217" i="31"/>
  <c r="E215" i="31"/>
  <c r="E213" i="31"/>
  <c r="E211" i="31"/>
  <c r="E209" i="31"/>
  <c r="E207" i="31"/>
  <c r="E205" i="31"/>
  <c r="E203" i="31"/>
  <c r="E201" i="31"/>
  <c r="E199" i="31"/>
  <c r="E197" i="31"/>
  <c r="E195" i="31"/>
  <c r="E193" i="31"/>
  <c r="E191" i="31"/>
  <c r="E189" i="31"/>
  <c r="E187" i="31"/>
  <c r="E185" i="31"/>
  <c r="E183" i="31"/>
  <c r="E181" i="31"/>
  <c r="E179" i="31"/>
  <c r="E177" i="31"/>
  <c r="E175" i="31"/>
  <c r="E173" i="31"/>
  <c r="E171" i="31"/>
  <c r="E169" i="31"/>
  <c r="E167" i="31"/>
  <c r="E165" i="31"/>
  <c r="E163" i="31"/>
  <c r="E161" i="31"/>
  <c r="E159" i="31"/>
  <c r="E157" i="31"/>
  <c r="E155" i="31"/>
  <c r="E153" i="31"/>
  <c r="E151" i="31"/>
  <c r="E149" i="31"/>
  <c r="E147" i="31"/>
  <c r="E145" i="31"/>
  <c r="E143" i="31"/>
  <c r="E141" i="31"/>
  <c r="E139" i="31"/>
  <c r="E137" i="31"/>
  <c r="E135" i="31"/>
  <c r="E133" i="31"/>
  <c r="E131" i="31"/>
  <c r="E129" i="31"/>
  <c r="E127" i="31"/>
  <c r="E125" i="31"/>
  <c r="E123" i="31"/>
  <c r="E121" i="31"/>
  <c r="E119" i="31"/>
  <c r="E117" i="31"/>
  <c r="E115" i="31"/>
  <c r="E113" i="31"/>
  <c r="E111" i="31"/>
  <c r="E109" i="31"/>
  <c r="E107" i="31"/>
  <c r="E105" i="31"/>
  <c r="E103" i="31"/>
  <c r="E101" i="31"/>
  <c r="E99" i="31"/>
  <c r="E97" i="31"/>
  <c r="E95" i="31"/>
  <c r="E93" i="31"/>
  <c r="E91" i="31"/>
  <c r="E89" i="31"/>
  <c r="E87" i="31"/>
  <c r="E85" i="31"/>
  <c r="E83" i="31"/>
  <c r="E81" i="31"/>
  <c r="E79" i="31"/>
  <c r="E77" i="31"/>
  <c r="E75" i="31"/>
  <c r="E73" i="31"/>
  <c r="E71" i="31"/>
  <c r="E69" i="31"/>
  <c r="E67" i="31"/>
  <c r="E65" i="31"/>
  <c r="E63" i="31"/>
  <c r="E61" i="31"/>
  <c r="E59" i="31"/>
  <c r="E57" i="31"/>
  <c r="E55" i="31"/>
  <c r="E53" i="31"/>
  <c r="E51" i="31"/>
  <c r="E49" i="31"/>
  <c r="E47" i="31"/>
  <c r="E45" i="31"/>
  <c r="E43" i="31"/>
  <c r="E41" i="31"/>
  <c r="E39" i="31"/>
  <c r="E37" i="31"/>
  <c r="E35" i="31"/>
  <c r="E33" i="31"/>
  <c r="E31" i="31"/>
  <c r="E29" i="31"/>
  <c r="E27" i="31"/>
  <c r="E25" i="31"/>
  <c r="E23" i="31"/>
  <c r="E21" i="31"/>
  <c r="E19" i="31"/>
  <c r="E17" i="31"/>
  <c r="E15" i="31"/>
  <c r="E13" i="31"/>
  <c r="E11" i="31"/>
  <c r="C11" i="31"/>
  <c r="J10" i="31"/>
  <c r="J9" i="31"/>
  <c r="I9" i="31"/>
  <c r="E8" i="31"/>
  <c r="C7" i="31"/>
  <c r="AM6" i="31"/>
  <c r="AL6" i="31"/>
  <c r="AK6" i="31"/>
  <c r="AJ6" i="31"/>
  <c r="AI6" i="31"/>
  <c r="AH6" i="31"/>
  <c r="AG6" i="31"/>
  <c r="AF6" i="31"/>
  <c r="AE6" i="31"/>
  <c r="AD6" i="31"/>
  <c r="AC6" i="31"/>
  <c r="AB6" i="31"/>
  <c r="AA6" i="31"/>
  <c r="Z6" i="31"/>
  <c r="Y6" i="31"/>
  <c r="X6" i="31"/>
  <c r="W6" i="31"/>
  <c r="V6" i="31"/>
  <c r="U6" i="31"/>
  <c r="T6" i="31"/>
  <c r="S6" i="31"/>
  <c r="R6" i="31"/>
  <c r="Q6" i="31"/>
  <c r="P6" i="31"/>
  <c r="O6" i="31"/>
  <c r="N6" i="31"/>
  <c r="M6" i="31"/>
  <c r="L6" i="31"/>
  <c r="K6" i="31"/>
  <c r="J6" i="31"/>
  <c r="I6" i="31"/>
  <c r="E6" i="31"/>
  <c r="E269" i="30"/>
  <c r="E267" i="30"/>
  <c r="E265" i="30"/>
  <c r="E263" i="30"/>
  <c r="E261" i="30"/>
  <c r="E259" i="30"/>
  <c r="E257" i="30"/>
  <c r="E255" i="30"/>
  <c r="E253" i="30"/>
  <c r="E251" i="30"/>
  <c r="E249" i="30"/>
  <c r="E247" i="30"/>
  <c r="E245" i="30"/>
  <c r="E243" i="30"/>
  <c r="E241" i="30"/>
  <c r="E239" i="30"/>
  <c r="E237" i="30"/>
  <c r="E235" i="30"/>
  <c r="E233" i="30"/>
  <c r="E231" i="30"/>
  <c r="E229" i="30"/>
  <c r="E227" i="30"/>
  <c r="E225" i="30"/>
  <c r="E223" i="30"/>
  <c r="E221" i="30"/>
  <c r="E219" i="30"/>
  <c r="E217" i="30"/>
  <c r="E215" i="30"/>
  <c r="E213" i="30"/>
  <c r="E211" i="30"/>
  <c r="E209" i="30"/>
  <c r="E207" i="30"/>
  <c r="E205" i="30"/>
  <c r="E203" i="30"/>
  <c r="E201" i="30"/>
  <c r="E199" i="30"/>
  <c r="E197" i="30"/>
  <c r="E195" i="30"/>
  <c r="E193" i="30"/>
  <c r="E191" i="30"/>
  <c r="E189" i="30"/>
  <c r="E187" i="30"/>
  <c r="E185" i="30"/>
  <c r="E183" i="30"/>
  <c r="E181" i="30"/>
  <c r="E179" i="30"/>
  <c r="E177" i="30"/>
  <c r="E175" i="30"/>
  <c r="E173" i="30"/>
  <c r="E171" i="30"/>
  <c r="E169" i="30"/>
  <c r="E167" i="30"/>
  <c r="E165" i="30"/>
  <c r="E163" i="30"/>
  <c r="E161" i="30"/>
  <c r="E159" i="30"/>
  <c r="E157" i="30"/>
  <c r="E155" i="30"/>
  <c r="E153" i="30"/>
  <c r="E151" i="30"/>
  <c r="E149" i="30"/>
  <c r="E147" i="30"/>
  <c r="E145" i="30"/>
  <c r="E143" i="30"/>
  <c r="E141" i="30"/>
  <c r="E139" i="30"/>
  <c r="E137" i="30"/>
  <c r="E135" i="30"/>
  <c r="E133" i="30"/>
  <c r="E131" i="30"/>
  <c r="E129" i="30"/>
  <c r="E127" i="30"/>
  <c r="E125" i="30"/>
  <c r="E123" i="30"/>
  <c r="E121" i="30"/>
  <c r="E119" i="30"/>
  <c r="E117" i="30"/>
  <c r="E115" i="30"/>
  <c r="E113" i="30"/>
  <c r="E111" i="30"/>
  <c r="E109" i="30"/>
  <c r="E107" i="30"/>
  <c r="E105" i="30"/>
  <c r="E103" i="30"/>
  <c r="E101" i="30"/>
  <c r="E99" i="30"/>
  <c r="E97" i="30"/>
  <c r="E95" i="30"/>
  <c r="E93" i="30"/>
  <c r="E91" i="30"/>
  <c r="E89" i="30"/>
  <c r="E87" i="30"/>
  <c r="E85" i="30"/>
  <c r="E83" i="30"/>
  <c r="E81" i="30"/>
  <c r="E79" i="30"/>
  <c r="E77" i="30"/>
  <c r="E75" i="30"/>
  <c r="E73" i="30"/>
  <c r="E71" i="30"/>
  <c r="E69" i="30"/>
  <c r="E67" i="30"/>
  <c r="E65" i="30"/>
  <c r="E63" i="30"/>
  <c r="E61" i="30"/>
  <c r="E59" i="30"/>
  <c r="E57" i="30"/>
  <c r="E55" i="30"/>
  <c r="E53" i="30"/>
  <c r="E51" i="30"/>
  <c r="E49" i="30"/>
  <c r="E47" i="30"/>
  <c r="E45" i="30"/>
  <c r="E43" i="30"/>
  <c r="E41" i="30"/>
  <c r="E39" i="30"/>
  <c r="E37" i="30"/>
  <c r="E35" i="30"/>
  <c r="E33" i="30"/>
  <c r="E31" i="30"/>
  <c r="E29" i="30"/>
  <c r="E27" i="30"/>
  <c r="E25" i="30"/>
  <c r="E23" i="30"/>
  <c r="E21" i="30"/>
  <c r="E19" i="30"/>
  <c r="E17" i="30"/>
  <c r="E15" i="30"/>
  <c r="E13" i="30"/>
  <c r="E11" i="30"/>
  <c r="C11" i="30"/>
  <c r="J10" i="30"/>
  <c r="J9" i="30"/>
  <c r="I9" i="30"/>
  <c r="E8" i="30"/>
  <c r="C7" i="30"/>
  <c r="AL6" i="30"/>
  <c r="AK6" i="30"/>
  <c r="AJ6" i="30"/>
  <c r="AI6" i="30"/>
  <c r="AH6" i="30"/>
  <c r="AG6" i="30"/>
  <c r="AF6" i="30"/>
  <c r="AE6" i="30"/>
  <c r="AD6" i="30"/>
  <c r="AC6" i="30"/>
  <c r="AB6" i="30"/>
  <c r="AA6" i="30"/>
  <c r="Z6" i="30"/>
  <c r="Y6" i="30"/>
  <c r="X6" i="30"/>
  <c r="W6" i="30"/>
  <c r="V6" i="30"/>
  <c r="U6" i="30"/>
  <c r="T6" i="30"/>
  <c r="S6" i="30"/>
  <c r="R6" i="30"/>
  <c r="Q6" i="30"/>
  <c r="P6" i="30"/>
  <c r="O6" i="30"/>
  <c r="N6" i="30"/>
  <c r="M6" i="30"/>
  <c r="L6" i="30"/>
  <c r="K6" i="30"/>
  <c r="J6" i="30"/>
  <c r="I6" i="30"/>
  <c r="E6" i="30"/>
  <c r="E269" i="29"/>
  <c r="E267" i="29"/>
  <c r="E265" i="29"/>
  <c r="E263" i="29"/>
  <c r="E261" i="29"/>
  <c r="E259" i="29"/>
  <c r="E257" i="29"/>
  <c r="E255" i="29"/>
  <c r="E253" i="29"/>
  <c r="E251" i="29"/>
  <c r="E249" i="29"/>
  <c r="E247" i="29"/>
  <c r="E245" i="29"/>
  <c r="E243" i="29"/>
  <c r="E241" i="29"/>
  <c r="E239" i="29"/>
  <c r="E237" i="29"/>
  <c r="E235" i="29"/>
  <c r="E233" i="29"/>
  <c r="E231" i="29"/>
  <c r="E229" i="29"/>
  <c r="E227" i="29"/>
  <c r="E225" i="29"/>
  <c r="E223" i="29"/>
  <c r="E221" i="29"/>
  <c r="E219" i="29"/>
  <c r="E217" i="29"/>
  <c r="E215" i="29"/>
  <c r="E213" i="29"/>
  <c r="E211" i="29"/>
  <c r="E209" i="29"/>
  <c r="E207" i="29"/>
  <c r="E205" i="29"/>
  <c r="E203" i="29"/>
  <c r="E201" i="29"/>
  <c r="E199" i="29"/>
  <c r="E197" i="29"/>
  <c r="E195" i="29"/>
  <c r="E193" i="29"/>
  <c r="E191" i="29"/>
  <c r="E189" i="29"/>
  <c r="E187" i="29"/>
  <c r="E185" i="29"/>
  <c r="E183" i="29"/>
  <c r="E181" i="29"/>
  <c r="E179" i="29"/>
  <c r="E177" i="29"/>
  <c r="E175" i="29"/>
  <c r="E173" i="29"/>
  <c r="E171" i="29"/>
  <c r="E169" i="29"/>
  <c r="E167" i="29"/>
  <c r="E165" i="29"/>
  <c r="E163" i="29"/>
  <c r="E161" i="29"/>
  <c r="E159" i="29"/>
  <c r="E157" i="29"/>
  <c r="E155" i="29"/>
  <c r="E153" i="29"/>
  <c r="E151" i="29"/>
  <c r="E149" i="29"/>
  <c r="E147" i="29"/>
  <c r="E145" i="29"/>
  <c r="E143" i="29"/>
  <c r="E141" i="29"/>
  <c r="E139" i="29"/>
  <c r="E137" i="29"/>
  <c r="E135" i="29"/>
  <c r="E133" i="29"/>
  <c r="E131" i="29"/>
  <c r="E129" i="29"/>
  <c r="E127" i="29"/>
  <c r="E125" i="29"/>
  <c r="E123" i="29"/>
  <c r="E121" i="29"/>
  <c r="E119" i="29"/>
  <c r="E117" i="29"/>
  <c r="E115" i="29"/>
  <c r="E113" i="29"/>
  <c r="E111" i="29"/>
  <c r="E109" i="29"/>
  <c r="E107" i="29"/>
  <c r="E105" i="29"/>
  <c r="E103" i="29"/>
  <c r="E101" i="29"/>
  <c r="E99" i="29"/>
  <c r="E97" i="29"/>
  <c r="E95" i="29"/>
  <c r="E93" i="29"/>
  <c r="E91" i="29"/>
  <c r="E89" i="29"/>
  <c r="E87" i="29"/>
  <c r="E85" i="29"/>
  <c r="E83" i="29"/>
  <c r="E81" i="29"/>
  <c r="E79" i="29"/>
  <c r="E77" i="29"/>
  <c r="E75" i="29"/>
  <c r="E73" i="29"/>
  <c r="E71" i="29"/>
  <c r="E69" i="29"/>
  <c r="E67" i="29"/>
  <c r="E65" i="29"/>
  <c r="E63" i="29"/>
  <c r="E61" i="29"/>
  <c r="E59" i="29"/>
  <c r="E57" i="29"/>
  <c r="E55" i="29"/>
  <c r="E53" i="29"/>
  <c r="E51" i="29"/>
  <c r="E49" i="29"/>
  <c r="E47" i="29"/>
  <c r="E45" i="29"/>
  <c r="E43" i="29"/>
  <c r="E41" i="29"/>
  <c r="E39" i="29"/>
  <c r="E37" i="29"/>
  <c r="E35" i="29"/>
  <c r="E33" i="29"/>
  <c r="E31" i="29"/>
  <c r="E29" i="29"/>
  <c r="E27" i="29"/>
  <c r="E25" i="29"/>
  <c r="E23" i="29"/>
  <c r="E21" i="29"/>
  <c r="E19" i="29"/>
  <c r="E17" i="29"/>
  <c r="E15" i="29"/>
  <c r="E13" i="29"/>
  <c r="E11" i="29"/>
  <c r="C11" i="29"/>
  <c r="J10" i="29"/>
  <c r="J9" i="29"/>
  <c r="I9" i="29"/>
  <c r="E8" i="29"/>
  <c r="C7" i="29"/>
  <c r="AM6" i="29"/>
  <c r="AL6" i="29"/>
  <c r="AK6" i="29"/>
  <c r="AJ6" i="29"/>
  <c r="AI6" i="29"/>
  <c r="AH6" i="29"/>
  <c r="AG6" i="29"/>
  <c r="AF6" i="29"/>
  <c r="AE6" i="29"/>
  <c r="AD6" i="29"/>
  <c r="AC6" i="29"/>
  <c r="AB6" i="29"/>
  <c r="AA6" i="29"/>
  <c r="Z6" i="29"/>
  <c r="Y6" i="29"/>
  <c r="X6" i="29"/>
  <c r="W6" i="29"/>
  <c r="V6" i="29"/>
  <c r="U6" i="29"/>
  <c r="T6" i="29"/>
  <c r="S6" i="29"/>
  <c r="R6" i="29"/>
  <c r="Q6" i="29"/>
  <c r="P6" i="29"/>
  <c r="O6" i="29"/>
  <c r="N6" i="29"/>
  <c r="M6" i="29"/>
  <c r="L6" i="29"/>
  <c r="K6" i="29"/>
  <c r="J6" i="29"/>
  <c r="I6" i="29"/>
  <c r="E6" i="29"/>
  <c r="E269" i="28"/>
  <c r="E267" i="28"/>
  <c r="E265" i="28"/>
  <c r="E263" i="28"/>
  <c r="E261" i="28"/>
  <c r="E259" i="28"/>
  <c r="E257" i="28"/>
  <c r="E255" i="28"/>
  <c r="E253" i="28"/>
  <c r="E251" i="28"/>
  <c r="E249" i="28"/>
  <c r="E247" i="28"/>
  <c r="E245" i="28"/>
  <c r="E243" i="28"/>
  <c r="E241" i="28"/>
  <c r="E239" i="28"/>
  <c r="E237" i="28"/>
  <c r="E235" i="28"/>
  <c r="E233" i="28"/>
  <c r="E231" i="28"/>
  <c r="E229" i="28"/>
  <c r="E227" i="28"/>
  <c r="E225" i="28"/>
  <c r="E223" i="28"/>
  <c r="E221" i="28"/>
  <c r="E219" i="28"/>
  <c r="E217" i="28"/>
  <c r="E215" i="28"/>
  <c r="E213" i="28"/>
  <c r="E211" i="28"/>
  <c r="E209" i="28"/>
  <c r="E207" i="28"/>
  <c r="E205" i="28"/>
  <c r="E203" i="28"/>
  <c r="E201" i="28"/>
  <c r="E199" i="28"/>
  <c r="E197" i="28"/>
  <c r="E195" i="28"/>
  <c r="E193" i="28"/>
  <c r="E191" i="28"/>
  <c r="E189" i="28"/>
  <c r="E187" i="28"/>
  <c r="E185" i="28"/>
  <c r="E183" i="28"/>
  <c r="E181" i="28"/>
  <c r="E179" i="28"/>
  <c r="E177" i="28"/>
  <c r="E175" i="28"/>
  <c r="E173" i="28"/>
  <c r="E171" i="28"/>
  <c r="E169" i="28"/>
  <c r="E167" i="28"/>
  <c r="E165" i="28"/>
  <c r="E163" i="28"/>
  <c r="E161" i="28"/>
  <c r="E159" i="28"/>
  <c r="E157" i="28"/>
  <c r="E155" i="28"/>
  <c r="E153" i="28"/>
  <c r="E151" i="28"/>
  <c r="E149" i="28"/>
  <c r="E147" i="28"/>
  <c r="E145" i="28"/>
  <c r="E143" i="28"/>
  <c r="E141" i="28"/>
  <c r="E139" i="28"/>
  <c r="E137" i="28"/>
  <c r="E135" i="28"/>
  <c r="E133" i="28"/>
  <c r="E131" i="28"/>
  <c r="E129" i="28"/>
  <c r="E127" i="28"/>
  <c r="E125" i="28"/>
  <c r="E123" i="28"/>
  <c r="E121" i="28"/>
  <c r="E119" i="28"/>
  <c r="E117" i="28"/>
  <c r="E115" i="28"/>
  <c r="E113" i="28"/>
  <c r="E111" i="28"/>
  <c r="E109" i="28"/>
  <c r="E107" i="28"/>
  <c r="E105" i="28"/>
  <c r="E103" i="28"/>
  <c r="E101" i="28"/>
  <c r="E99" i="28"/>
  <c r="E97" i="28"/>
  <c r="E95" i="28"/>
  <c r="E93" i="28"/>
  <c r="E91" i="28"/>
  <c r="E89" i="28"/>
  <c r="E87" i="28"/>
  <c r="E85" i="28"/>
  <c r="E83" i="28"/>
  <c r="E81" i="28"/>
  <c r="E79" i="28"/>
  <c r="E77" i="28"/>
  <c r="E75" i="28"/>
  <c r="E73" i="28"/>
  <c r="E71" i="28"/>
  <c r="E69" i="28"/>
  <c r="E67" i="28"/>
  <c r="E65" i="28"/>
  <c r="E63" i="28"/>
  <c r="E61" i="28"/>
  <c r="E59" i="28"/>
  <c r="E57" i="28"/>
  <c r="E55" i="28"/>
  <c r="E53" i="28"/>
  <c r="E51" i="28"/>
  <c r="E49" i="28"/>
  <c r="E47" i="28"/>
  <c r="E45" i="28"/>
  <c r="E43" i="28"/>
  <c r="E41" i="28"/>
  <c r="E39" i="28"/>
  <c r="E37" i="28"/>
  <c r="E35" i="28"/>
  <c r="E33" i="28"/>
  <c r="E31" i="28"/>
  <c r="E29" i="28"/>
  <c r="E27" i="28"/>
  <c r="E25" i="28"/>
  <c r="E23" i="28"/>
  <c r="E21" i="28"/>
  <c r="E19" i="28"/>
  <c r="E17" i="28"/>
  <c r="E15" i="28"/>
  <c r="E13" i="28"/>
  <c r="E11" i="28"/>
  <c r="C11" i="28"/>
  <c r="J10" i="28"/>
  <c r="J9" i="28"/>
  <c r="I9" i="28"/>
  <c r="E8" i="28"/>
  <c r="C7" i="28"/>
  <c r="AM6" i="28"/>
  <c r="AL6" i="28"/>
  <c r="AK6" i="28"/>
  <c r="AJ6" i="28"/>
  <c r="AI6" i="28"/>
  <c r="AH6" i="28"/>
  <c r="AG6" i="28"/>
  <c r="AF6" i="28"/>
  <c r="AE6" i="28"/>
  <c r="AD6" i="28"/>
  <c r="AC6" i="28"/>
  <c r="AB6" i="28"/>
  <c r="AA6" i="28"/>
  <c r="Z6" i="28"/>
  <c r="Y6" i="28"/>
  <c r="X6" i="28"/>
  <c r="W6" i="28"/>
  <c r="V6" i="28"/>
  <c r="U6" i="28"/>
  <c r="T6" i="28"/>
  <c r="S6" i="28"/>
  <c r="R6" i="28"/>
  <c r="Q6" i="28"/>
  <c r="P6" i="28"/>
  <c r="O6" i="28"/>
  <c r="N6" i="28"/>
  <c r="M6" i="28"/>
  <c r="L6" i="28"/>
  <c r="K6" i="28"/>
  <c r="J6" i="28"/>
  <c r="I6" i="28"/>
  <c r="E6" i="28"/>
  <c r="E269" i="27"/>
  <c r="E267" i="27"/>
  <c r="E265" i="27"/>
  <c r="E263" i="27"/>
  <c r="E261" i="27"/>
  <c r="E259" i="27"/>
  <c r="E257" i="27"/>
  <c r="E255" i="27"/>
  <c r="E253" i="27"/>
  <c r="E251" i="27"/>
  <c r="E249" i="27"/>
  <c r="E247" i="27"/>
  <c r="E245" i="27"/>
  <c r="E243" i="27"/>
  <c r="E241" i="27"/>
  <c r="E239" i="27"/>
  <c r="E237" i="27"/>
  <c r="E235" i="27"/>
  <c r="E233" i="27"/>
  <c r="E231" i="27"/>
  <c r="E229" i="27"/>
  <c r="E227" i="27"/>
  <c r="E225" i="27"/>
  <c r="E223" i="27"/>
  <c r="E221" i="27"/>
  <c r="E219" i="27"/>
  <c r="E217" i="27"/>
  <c r="E215" i="27"/>
  <c r="E213" i="27"/>
  <c r="E211" i="27"/>
  <c r="E209" i="27"/>
  <c r="E207" i="27"/>
  <c r="E205" i="27"/>
  <c r="E203" i="27"/>
  <c r="E201" i="27"/>
  <c r="E199" i="27"/>
  <c r="E197" i="27"/>
  <c r="E195" i="27"/>
  <c r="E193" i="27"/>
  <c r="E191" i="27"/>
  <c r="E189" i="27"/>
  <c r="E187" i="27"/>
  <c r="E185" i="27"/>
  <c r="E183" i="27"/>
  <c r="E181" i="27"/>
  <c r="E179" i="27"/>
  <c r="E177" i="27"/>
  <c r="E175" i="27"/>
  <c r="E173" i="27"/>
  <c r="E171" i="27"/>
  <c r="E169" i="27"/>
  <c r="E167" i="27"/>
  <c r="E165" i="27"/>
  <c r="E163" i="27"/>
  <c r="E161" i="27"/>
  <c r="E159" i="27"/>
  <c r="E157" i="27"/>
  <c r="E155" i="27"/>
  <c r="E153" i="27"/>
  <c r="E151" i="27"/>
  <c r="E149" i="27"/>
  <c r="E147" i="27"/>
  <c r="E145" i="27"/>
  <c r="E143" i="27"/>
  <c r="E141" i="27"/>
  <c r="E139" i="27"/>
  <c r="E137" i="27"/>
  <c r="E135" i="27"/>
  <c r="E133" i="27"/>
  <c r="E131" i="27"/>
  <c r="E129" i="27"/>
  <c r="E127" i="27"/>
  <c r="E125" i="27"/>
  <c r="E123" i="27"/>
  <c r="E121" i="27"/>
  <c r="E119" i="27"/>
  <c r="E117" i="27"/>
  <c r="E115" i="27"/>
  <c r="E113" i="27"/>
  <c r="E111" i="27"/>
  <c r="E109" i="27"/>
  <c r="E107" i="27"/>
  <c r="E105" i="27"/>
  <c r="E103" i="27"/>
  <c r="E101" i="27"/>
  <c r="E99" i="27"/>
  <c r="E97" i="27"/>
  <c r="E95" i="27"/>
  <c r="E93" i="27"/>
  <c r="E91" i="27"/>
  <c r="E89" i="27"/>
  <c r="E87" i="27"/>
  <c r="E85" i="27"/>
  <c r="E83" i="27"/>
  <c r="E81" i="27"/>
  <c r="E79" i="27"/>
  <c r="E77" i="27"/>
  <c r="E75" i="27"/>
  <c r="E73" i="27"/>
  <c r="E71" i="27"/>
  <c r="E69" i="27"/>
  <c r="E67" i="27"/>
  <c r="E65" i="27"/>
  <c r="E63" i="27"/>
  <c r="E61" i="27"/>
  <c r="E59" i="27"/>
  <c r="E57" i="27"/>
  <c r="E55" i="27"/>
  <c r="E53" i="27"/>
  <c r="E51" i="27"/>
  <c r="E49" i="27"/>
  <c r="E47" i="27"/>
  <c r="E45" i="27"/>
  <c r="E43" i="27"/>
  <c r="E41" i="27"/>
  <c r="E39" i="27"/>
  <c r="E37" i="27"/>
  <c r="E35" i="27"/>
  <c r="E33" i="27"/>
  <c r="E31" i="27"/>
  <c r="E29" i="27"/>
  <c r="E27" i="27"/>
  <c r="E25" i="27"/>
  <c r="E23" i="27"/>
  <c r="E21" i="27"/>
  <c r="E19" i="27"/>
  <c r="E17" i="27"/>
  <c r="E15" i="27"/>
  <c r="E13" i="27"/>
  <c r="E11" i="27"/>
  <c r="C11" i="27"/>
  <c r="J10" i="27"/>
  <c r="J9" i="27"/>
  <c r="I9" i="27"/>
  <c r="E8" i="27"/>
  <c r="C7" i="27"/>
  <c r="AL6" i="27"/>
  <c r="AK6" i="27"/>
  <c r="AJ6" i="27"/>
  <c r="AI6" i="27"/>
  <c r="AH6" i="27"/>
  <c r="AG6" i="27"/>
  <c r="AF6" i="27"/>
  <c r="AE6" i="27"/>
  <c r="AD6" i="27"/>
  <c r="AC6" i="27"/>
  <c r="AB6" i="27"/>
  <c r="AA6" i="27"/>
  <c r="Z6" i="27"/>
  <c r="Y6" i="27"/>
  <c r="X6" i="27"/>
  <c r="W6" i="27"/>
  <c r="V6" i="27"/>
  <c r="U6" i="27"/>
  <c r="T6" i="27"/>
  <c r="S6" i="27"/>
  <c r="R6" i="27"/>
  <c r="Q6" i="27"/>
  <c r="P6" i="27"/>
  <c r="O6" i="27"/>
  <c r="N6" i="27"/>
  <c r="M6" i="27"/>
  <c r="L6" i="27"/>
  <c r="K6" i="27"/>
  <c r="J6" i="27"/>
  <c r="I6" i="27"/>
  <c r="E6" i="27"/>
  <c r="E269" i="26"/>
  <c r="E267" i="26"/>
  <c r="E265" i="26"/>
  <c r="E263" i="26"/>
  <c r="E261" i="26"/>
  <c r="E259" i="26"/>
  <c r="E257" i="26"/>
  <c r="E255" i="26"/>
  <c r="E253" i="26"/>
  <c r="E251" i="26"/>
  <c r="E249" i="26"/>
  <c r="E247" i="26"/>
  <c r="E245" i="26"/>
  <c r="E243" i="26"/>
  <c r="E241" i="26"/>
  <c r="E239" i="26"/>
  <c r="E237" i="26"/>
  <c r="E235" i="26"/>
  <c r="E233" i="26"/>
  <c r="E231" i="26"/>
  <c r="E229" i="26"/>
  <c r="E227" i="26"/>
  <c r="E225" i="26"/>
  <c r="E223" i="26"/>
  <c r="E221" i="26"/>
  <c r="E219" i="26"/>
  <c r="E217" i="26"/>
  <c r="E215" i="26"/>
  <c r="E213" i="26"/>
  <c r="E211" i="26"/>
  <c r="E209" i="26"/>
  <c r="E207" i="26"/>
  <c r="E205" i="26"/>
  <c r="E203" i="26"/>
  <c r="E201" i="26"/>
  <c r="E199" i="26"/>
  <c r="E197" i="26"/>
  <c r="E195" i="26"/>
  <c r="E193" i="26"/>
  <c r="E191" i="26"/>
  <c r="E189" i="26"/>
  <c r="E187" i="26"/>
  <c r="E185" i="26"/>
  <c r="E183" i="26"/>
  <c r="E181" i="26"/>
  <c r="E179" i="26"/>
  <c r="E177" i="26"/>
  <c r="E175" i="26"/>
  <c r="E173" i="26"/>
  <c r="E171" i="26"/>
  <c r="E169" i="26"/>
  <c r="E167" i="26"/>
  <c r="E165" i="26"/>
  <c r="E163" i="26"/>
  <c r="E161" i="26"/>
  <c r="E159" i="26"/>
  <c r="E157" i="26"/>
  <c r="E155" i="26"/>
  <c r="E153" i="26"/>
  <c r="E151" i="26"/>
  <c r="E149" i="26"/>
  <c r="E147" i="26"/>
  <c r="E145" i="26"/>
  <c r="E143" i="26"/>
  <c r="E141" i="26"/>
  <c r="E139" i="26"/>
  <c r="E137" i="26"/>
  <c r="E135" i="26"/>
  <c r="E133" i="26"/>
  <c r="E131" i="26"/>
  <c r="E129" i="26"/>
  <c r="E127" i="26"/>
  <c r="E125" i="26"/>
  <c r="E123" i="26"/>
  <c r="E121" i="26"/>
  <c r="E119" i="26"/>
  <c r="E117" i="26"/>
  <c r="E115" i="26"/>
  <c r="E113" i="26"/>
  <c r="E111" i="26"/>
  <c r="E109" i="26"/>
  <c r="E107" i="26"/>
  <c r="E105" i="26"/>
  <c r="E103" i="26"/>
  <c r="E101" i="26"/>
  <c r="E99" i="26"/>
  <c r="E97" i="26"/>
  <c r="E95" i="26"/>
  <c r="E93" i="26"/>
  <c r="E91" i="26"/>
  <c r="E89" i="26"/>
  <c r="E87" i="26"/>
  <c r="E85" i="26"/>
  <c r="E83" i="26"/>
  <c r="E81" i="26"/>
  <c r="E79" i="26"/>
  <c r="E77" i="26"/>
  <c r="E75" i="26"/>
  <c r="E73" i="26"/>
  <c r="E71" i="26"/>
  <c r="E69" i="26"/>
  <c r="E67" i="26"/>
  <c r="E65" i="26"/>
  <c r="E63" i="26"/>
  <c r="E61" i="26"/>
  <c r="E59" i="26"/>
  <c r="E57" i="26"/>
  <c r="E55" i="26"/>
  <c r="E53" i="26"/>
  <c r="E51" i="26"/>
  <c r="E49" i="26"/>
  <c r="E47" i="26"/>
  <c r="E45" i="26"/>
  <c r="E43" i="26"/>
  <c r="E41" i="26"/>
  <c r="E39" i="26"/>
  <c r="E37" i="26"/>
  <c r="E35" i="26"/>
  <c r="E33" i="26"/>
  <c r="E31" i="26"/>
  <c r="E29" i="26"/>
  <c r="E27" i="26"/>
  <c r="E25" i="26"/>
  <c r="E23" i="26"/>
  <c r="E21" i="26"/>
  <c r="E19" i="26"/>
  <c r="E17" i="26"/>
  <c r="E15" i="26"/>
  <c r="E13" i="26"/>
  <c r="E11" i="26"/>
  <c r="C11" i="26"/>
  <c r="J10" i="26"/>
  <c r="J9" i="26"/>
  <c r="I9" i="26"/>
  <c r="E8" i="26"/>
  <c r="C7" i="26"/>
  <c r="AM6" i="26"/>
  <c r="AL6" i="26"/>
  <c r="AK6" i="26"/>
  <c r="AJ6" i="26"/>
  <c r="AI6" i="26"/>
  <c r="AH6" i="26"/>
  <c r="AG6" i="26"/>
  <c r="AF6" i="26"/>
  <c r="AE6" i="26"/>
  <c r="AD6" i="26"/>
  <c r="AC6" i="26"/>
  <c r="AB6" i="26"/>
  <c r="AA6" i="26"/>
  <c r="Z6" i="26"/>
  <c r="Y6" i="26"/>
  <c r="X6" i="26"/>
  <c r="W6" i="26"/>
  <c r="V6" i="26"/>
  <c r="U6" i="26"/>
  <c r="T6" i="26"/>
  <c r="S6" i="26"/>
  <c r="R6" i="26"/>
  <c r="Q6" i="26"/>
  <c r="P6" i="26"/>
  <c r="O6" i="26"/>
  <c r="N6" i="26"/>
  <c r="M6" i="26"/>
  <c r="L6" i="26"/>
  <c r="K6" i="26"/>
  <c r="J6" i="26"/>
  <c r="I6" i="26"/>
  <c r="E6" i="26"/>
  <c r="E269" i="25"/>
  <c r="E267" i="25"/>
  <c r="E265" i="25"/>
  <c r="E263" i="25"/>
  <c r="E261" i="25"/>
  <c r="E259" i="25"/>
  <c r="E257" i="25"/>
  <c r="E255" i="25"/>
  <c r="E253" i="25"/>
  <c r="E251" i="25"/>
  <c r="E249" i="25"/>
  <c r="E247" i="25"/>
  <c r="E245" i="25"/>
  <c r="E243" i="25"/>
  <c r="E241" i="25"/>
  <c r="E239" i="25"/>
  <c r="E237" i="25"/>
  <c r="E235" i="25"/>
  <c r="E233" i="25"/>
  <c r="E231" i="25"/>
  <c r="E229" i="25"/>
  <c r="E227" i="25"/>
  <c r="E225" i="25"/>
  <c r="E223" i="25"/>
  <c r="E221" i="25"/>
  <c r="E219" i="25"/>
  <c r="E217" i="25"/>
  <c r="E215" i="25"/>
  <c r="E213" i="25"/>
  <c r="E211" i="25"/>
  <c r="E209" i="25"/>
  <c r="E207" i="25"/>
  <c r="E205" i="25"/>
  <c r="E203" i="25"/>
  <c r="E201" i="25"/>
  <c r="E199" i="25"/>
  <c r="E197" i="25"/>
  <c r="E195" i="25"/>
  <c r="E193" i="25"/>
  <c r="E191" i="25"/>
  <c r="E189" i="25"/>
  <c r="E187" i="25"/>
  <c r="E185" i="25"/>
  <c r="E183" i="25"/>
  <c r="E181" i="25"/>
  <c r="E179" i="25"/>
  <c r="E177" i="25"/>
  <c r="E175" i="25"/>
  <c r="E173" i="25"/>
  <c r="E171" i="25"/>
  <c r="E169" i="25"/>
  <c r="E167" i="25"/>
  <c r="E165" i="25"/>
  <c r="E163" i="25"/>
  <c r="E161" i="25"/>
  <c r="E159" i="25"/>
  <c r="E157" i="25"/>
  <c r="E155" i="25"/>
  <c r="E153" i="25"/>
  <c r="E151" i="25"/>
  <c r="E149" i="25"/>
  <c r="E147" i="25"/>
  <c r="E145" i="25"/>
  <c r="E143" i="25"/>
  <c r="E141" i="25"/>
  <c r="E139" i="25"/>
  <c r="E137" i="25"/>
  <c r="E135" i="25"/>
  <c r="E133" i="25"/>
  <c r="E131" i="25"/>
  <c r="E129" i="25"/>
  <c r="E127" i="25"/>
  <c r="E125" i="25"/>
  <c r="E123" i="25"/>
  <c r="E121" i="25"/>
  <c r="E119" i="25"/>
  <c r="E117" i="25"/>
  <c r="E115" i="25"/>
  <c r="E113" i="25"/>
  <c r="E111" i="25"/>
  <c r="E109" i="25"/>
  <c r="E107" i="25"/>
  <c r="E105" i="25"/>
  <c r="E103" i="25"/>
  <c r="E101" i="25"/>
  <c r="E99" i="25"/>
  <c r="E97" i="25"/>
  <c r="E95" i="25"/>
  <c r="E93" i="25"/>
  <c r="E91" i="25"/>
  <c r="E89" i="25"/>
  <c r="E87" i="25"/>
  <c r="E85" i="25"/>
  <c r="E83" i="25"/>
  <c r="E81" i="25"/>
  <c r="E79" i="25"/>
  <c r="E77" i="25"/>
  <c r="E75" i="25"/>
  <c r="E73" i="25"/>
  <c r="E71" i="25"/>
  <c r="E69" i="25"/>
  <c r="E67" i="25"/>
  <c r="E65" i="25"/>
  <c r="E63" i="25"/>
  <c r="E61" i="25"/>
  <c r="E59" i="25"/>
  <c r="E57" i="25"/>
  <c r="E55" i="25"/>
  <c r="E53" i="25"/>
  <c r="E51" i="25"/>
  <c r="E49" i="25"/>
  <c r="E47" i="25"/>
  <c r="E45" i="25"/>
  <c r="E43" i="25"/>
  <c r="E41" i="25"/>
  <c r="E39" i="25"/>
  <c r="E37" i="25"/>
  <c r="E35" i="25"/>
  <c r="E33" i="25"/>
  <c r="E31" i="25"/>
  <c r="E29" i="25"/>
  <c r="E27" i="25"/>
  <c r="E25" i="25"/>
  <c r="E23" i="25"/>
  <c r="E21" i="25"/>
  <c r="E19" i="25"/>
  <c r="E17" i="25"/>
  <c r="E15" i="25"/>
  <c r="E13" i="25"/>
  <c r="E11" i="25"/>
  <c r="C11" i="25"/>
  <c r="J10" i="25"/>
  <c r="J9" i="25"/>
  <c r="I9" i="25"/>
  <c r="E8" i="25"/>
  <c r="C7" i="25"/>
  <c r="AL6" i="25"/>
  <c r="AK6" i="25"/>
  <c r="AJ6" i="25"/>
  <c r="AI6" i="25"/>
  <c r="AH6" i="25"/>
  <c r="AG6" i="25"/>
  <c r="AF6" i="25"/>
  <c r="AE6" i="25"/>
  <c r="AD6" i="25"/>
  <c r="AC6" i="25"/>
  <c r="AB6" i="25"/>
  <c r="AA6" i="25"/>
  <c r="Z6" i="25"/>
  <c r="Y6" i="25"/>
  <c r="X6" i="25"/>
  <c r="W6" i="25"/>
  <c r="V6" i="25"/>
  <c r="U6" i="25"/>
  <c r="T6" i="25"/>
  <c r="S6" i="25"/>
  <c r="R6" i="25"/>
  <c r="Q6" i="25"/>
  <c r="P6" i="25"/>
  <c r="O6" i="25"/>
  <c r="N6" i="25"/>
  <c r="M6" i="25"/>
  <c r="L6" i="25"/>
  <c r="K6" i="25"/>
  <c r="J6" i="25"/>
  <c r="I6" i="25"/>
  <c r="E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C7" i="24"/>
  <c r="E8" i="24"/>
  <c r="I9" i="24"/>
  <c r="J9" i="24"/>
  <c r="J10" i="24"/>
  <c r="K9" i="24" s="1"/>
  <c r="C11" i="24"/>
  <c r="E11" i="24"/>
  <c r="C13" i="24"/>
  <c r="E13" i="24"/>
  <c r="C15" i="24"/>
  <c r="E15" i="24"/>
  <c r="C17" i="24"/>
  <c r="E17" i="24"/>
  <c r="C19" i="24"/>
  <c r="E19" i="24"/>
  <c r="C21" i="24"/>
  <c r="E21" i="24"/>
  <c r="C23" i="24"/>
  <c r="E23" i="24"/>
  <c r="C25" i="24"/>
  <c r="E25" i="24"/>
  <c r="C27" i="24"/>
  <c r="E27" i="24"/>
  <c r="C29" i="24"/>
  <c r="E29" i="24"/>
  <c r="C31" i="24"/>
  <c r="E31" i="24"/>
  <c r="C33" i="24"/>
  <c r="E33" i="24"/>
  <c r="C35" i="24"/>
  <c r="E35" i="24"/>
  <c r="C37" i="24"/>
  <c r="E37" i="24"/>
  <c r="C39" i="24"/>
  <c r="E39" i="24"/>
  <c r="C41" i="24"/>
  <c r="E41" i="24"/>
  <c r="C43" i="24"/>
  <c r="E43" i="24"/>
  <c r="C45" i="24"/>
  <c r="E45" i="24"/>
  <c r="C47" i="24"/>
  <c r="E47" i="24"/>
  <c r="C49" i="24"/>
  <c r="E49" i="24"/>
  <c r="C51" i="24"/>
  <c r="E51" i="24"/>
  <c r="C53" i="24"/>
  <c r="E53" i="24"/>
  <c r="C55" i="24"/>
  <c r="E55" i="24"/>
  <c r="C57" i="24"/>
  <c r="E57" i="24"/>
  <c r="C59" i="24"/>
  <c r="E59" i="24"/>
  <c r="C61" i="24"/>
  <c r="E61" i="24"/>
  <c r="C63" i="24"/>
  <c r="E63" i="24"/>
  <c r="C65" i="24"/>
  <c r="E65" i="24"/>
  <c r="C67" i="24"/>
  <c r="E67" i="24"/>
  <c r="C69" i="24"/>
  <c r="E69" i="24"/>
  <c r="C71" i="24"/>
  <c r="E71" i="24"/>
  <c r="C73" i="24"/>
  <c r="E73" i="24"/>
  <c r="C75" i="24"/>
  <c r="E75" i="24"/>
  <c r="C77" i="24"/>
  <c r="E77" i="24"/>
  <c r="C79" i="24"/>
  <c r="E79" i="24"/>
  <c r="C81" i="24"/>
  <c r="E81" i="24"/>
  <c r="C83" i="24"/>
  <c r="E83" i="24"/>
  <c r="C85" i="24"/>
  <c r="E85" i="24"/>
  <c r="C87" i="24"/>
  <c r="E87" i="24"/>
  <c r="C89" i="24"/>
  <c r="E89" i="24"/>
  <c r="C91" i="24"/>
  <c r="E91" i="24"/>
  <c r="C93" i="24"/>
  <c r="E93" i="24"/>
  <c r="C95" i="24"/>
  <c r="E95" i="24"/>
  <c r="C97" i="24"/>
  <c r="E97" i="24"/>
  <c r="C99" i="24"/>
  <c r="E99" i="24"/>
  <c r="C101" i="24"/>
  <c r="E101" i="24"/>
  <c r="C103" i="24"/>
  <c r="E103" i="24"/>
  <c r="C105" i="24"/>
  <c r="E105" i="24"/>
  <c r="C107" i="24"/>
  <c r="E107" i="24"/>
  <c r="C109" i="24"/>
  <c r="E109" i="24"/>
  <c r="C111" i="24"/>
  <c r="E111" i="24"/>
  <c r="C113" i="24"/>
  <c r="E113" i="24"/>
  <c r="C115" i="24"/>
  <c r="E115" i="24"/>
  <c r="C117" i="24"/>
  <c r="E117" i="24"/>
  <c r="C119" i="24"/>
  <c r="E119" i="24"/>
  <c r="C121" i="24"/>
  <c r="E121" i="24"/>
  <c r="C123" i="24"/>
  <c r="E123" i="24"/>
  <c r="C125" i="24"/>
  <c r="E125" i="24"/>
  <c r="C127" i="24"/>
  <c r="E127" i="24"/>
  <c r="C129" i="24"/>
  <c r="E129" i="24"/>
  <c r="H129" i="24"/>
  <c r="C131" i="24"/>
  <c r="E131" i="24"/>
  <c r="H131" i="24"/>
  <c r="C133" i="24"/>
  <c r="E133" i="24"/>
  <c r="H133" i="24"/>
  <c r="C135" i="24"/>
  <c r="E135" i="24"/>
  <c r="H135" i="24"/>
  <c r="C137" i="24"/>
  <c r="E137" i="24"/>
  <c r="H137" i="24"/>
  <c r="C139" i="24"/>
  <c r="E139" i="24"/>
  <c r="H139" i="24"/>
  <c r="C141" i="24"/>
  <c r="E141" i="24"/>
  <c r="H141" i="24"/>
  <c r="C143" i="24"/>
  <c r="E143" i="24"/>
  <c r="H143" i="24"/>
  <c r="C145" i="24"/>
  <c r="E145" i="24"/>
  <c r="H145" i="24"/>
  <c r="C147" i="24"/>
  <c r="E147" i="24"/>
  <c r="H147" i="24"/>
  <c r="C149" i="24"/>
  <c r="E149" i="24"/>
  <c r="H149" i="24"/>
  <c r="C151" i="24"/>
  <c r="E151" i="24"/>
  <c r="H151" i="24"/>
  <c r="C153" i="24"/>
  <c r="E153" i="24"/>
  <c r="H153" i="24"/>
  <c r="C155" i="24"/>
  <c r="E155" i="24"/>
  <c r="H155" i="24"/>
  <c r="C157" i="24"/>
  <c r="E157" i="24"/>
  <c r="H157" i="24"/>
  <c r="C159" i="24"/>
  <c r="E159" i="24"/>
  <c r="H159" i="24"/>
  <c r="C161" i="24"/>
  <c r="E161" i="24"/>
  <c r="H161" i="24"/>
  <c r="C163" i="24"/>
  <c r="E163" i="24"/>
  <c r="H163" i="24"/>
  <c r="C165" i="24"/>
  <c r="E165" i="24"/>
  <c r="H165" i="24"/>
  <c r="C167" i="24"/>
  <c r="E167" i="24"/>
  <c r="H167" i="24"/>
  <c r="C169" i="24"/>
  <c r="E169" i="24"/>
  <c r="H169" i="24"/>
  <c r="C171" i="24"/>
  <c r="E171" i="24"/>
  <c r="H171" i="24"/>
  <c r="C173" i="24"/>
  <c r="E173" i="24"/>
  <c r="H173" i="24"/>
  <c r="C175" i="24"/>
  <c r="E175" i="24"/>
  <c r="H175" i="24"/>
  <c r="C177" i="24"/>
  <c r="E177" i="24"/>
  <c r="H177" i="24"/>
  <c r="C179" i="24"/>
  <c r="E179" i="24"/>
  <c r="H179" i="24"/>
  <c r="C181" i="24"/>
  <c r="E181" i="24"/>
  <c r="H181" i="24"/>
  <c r="C183" i="24"/>
  <c r="E183" i="24"/>
  <c r="H183" i="24"/>
  <c r="C185" i="24"/>
  <c r="E185" i="24"/>
  <c r="H185" i="24"/>
  <c r="C187" i="24"/>
  <c r="E187" i="24"/>
  <c r="H187" i="24"/>
  <c r="C189" i="24"/>
  <c r="E189" i="24"/>
  <c r="H189" i="24"/>
  <c r="C191" i="24"/>
  <c r="E191" i="24"/>
  <c r="H191" i="24"/>
  <c r="C193" i="24"/>
  <c r="E193" i="24"/>
  <c r="H193" i="24"/>
  <c r="C195" i="24"/>
  <c r="E195" i="24"/>
  <c r="H195" i="24"/>
  <c r="C197" i="24"/>
  <c r="E197" i="24"/>
  <c r="H197" i="24"/>
  <c r="C199" i="24"/>
  <c r="E199" i="24"/>
  <c r="H199" i="24"/>
  <c r="C201" i="24"/>
  <c r="E201" i="24"/>
  <c r="H201" i="24"/>
  <c r="C203" i="24"/>
  <c r="E203" i="24"/>
  <c r="H203" i="24"/>
  <c r="C205" i="24"/>
  <c r="E205" i="24"/>
  <c r="H205" i="24"/>
  <c r="C207" i="24"/>
  <c r="E207" i="24"/>
  <c r="H207" i="24"/>
  <c r="C209" i="24"/>
  <c r="E209" i="24"/>
  <c r="H209" i="24"/>
  <c r="C211" i="24"/>
  <c r="E211" i="24"/>
  <c r="H211" i="24"/>
  <c r="C213" i="24"/>
  <c r="E213" i="24"/>
  <c r="H213" i="24"/>
  <c r="C215" i="24"/>
  <c r="E215" i="24"/>
  <c r="H215" i="24"/>
  <c r="C217" i="24"/>
  <c r="E217" i="24"/>
  <c r="H217" i="24"/>
  <c r="C219" i="24"/>
  <c r="E219" i="24"/>
  <c r="H219" i="24"/>
  <c r="C221" i="24"/>
  <c r="E221" i="24"/>
  <c r="H221" i="24"/>
  <c r="C223" i="24"/>
  <c r="E223" i="24"/>
  <c r="H223" i="24"/>
  <c r="C225" i="24"/>
  <c r="E225" i="24"/>
  <c r="H225" i="24"/>
  <c r="C227" i="24"/>
  <c r="E227" i="24"/>
  <c r="H227" i="24"/>
  <c r="C229" i="24"/>
  <c r="E229" i="24"/>
  <c r="H229" i="24"/>
  <c r="C231" i="24"/>
  <c r="E231" i="24"/>
  <c r="H231" i="24"/>
  <c r="C233" i="24"/>
  <c r="E233" i="24"/>
  <c r="H233" i="24"/>
  <c r="C235" i="24"/>
  <c r="E235" i="24"/>
  <c r="H235" i="24"/>
  <c r="C237" i="24"/>
  <c r="E237" i="24"/>
  <c r="H237" i="24"/>
  <c r="C239" i="24"/>
  <c r="E239" i="24"/>
  <c r="H239" i="24"/>
  <c r="C241" i="24"/>
  <c r="E241" i="24"/>
  <c r="H241" i="24"/>
  <c r="C243" i="24"/>
  <c r="E243" i="24"/>
  <c r="H243" i="24"/>
  <c r="C245" i="24"/>
  <c r="E245" i="24"/>
  <c r="H245" i="24"/>
  <c r="C247" i="24"/>
  <c r="E247" i="24"/>
  <c r="H247" i="24"/>
  <c r="C249" i="24"/>
  <c r="E249" i="24"/>
  <c r="H249" i="24"/>
  <c r="C251" i="24"/>
  <c r="E251" i="24"/>
  <c r="H251" i="24"/>
  <c r="C253" i="24"/>
  <c r="E253" i="24"/>
  <c r="H253" i="24"/>
  <c r="C255" i="24"/>
  <c r="E255" i="24"/>
  <c r="H255" i="24"/>
  <c r="C257" i="24"/>
  <c r="E257" i="24"/>
  <c r="H257" i="24"/>
  <c r="C259" i="24"/>
  <c r="E259" i="24"/>
  <c r="H259" i="24"/>
  <c r="C261" i="24"/>
  <c r="E261" i="24"/>
  <c r="H261" i="24"/>
  <c r="C263" i="24"/>
  <c r="E263" i="24"/>
  <c r="H263" i="24"/>
  <c r="C265" i="24"/>
  <c r="E265" i="24"/>
  <c r="H265" i="24"/>
  <c r="C267" i="24"/>
  <c r="E267" i="24"/>
  <c r="H267" i="24"/>
  <c r="C269" i="24"/>
  <c r="E269" i="24"/>
  <c r="H269" i="24"/>
  <c r="B270" i="24"/>
  <c r="E6" i="23"/>
  <c r="I6" i="23"/>
  <c r="J6" i="23"/>
  <c r="K6" i="23"/>
  <c r="L6" i="23"/>
  <c r="M6" i="23"/>
  <c r="N6" i="23"/>
  <c r="O6" i="23"/>
  <c r="P6" i="23"/>
  <c r="Q6" i="23"/>
  <c r="R6" i="23"/>
  <c r="S6" i="23"/>
  <c r="T6" i="23"/>
  <c r="U6" i="23"/>
  <c r="V6" i="23"/>
  <c r="W6" i="23"/>
  <c r="X6" i="23"/>
  <c r="Y6" i="23"/>
  <c r="Z6" i="23"/>
  <c r="AA6" i="23"/>
  <c r="AB6" i="23"/>
  <c r="AC6" i="23"/>
  <c r="AD6" i="23"/>
  <c r="AE6" i="23"/>
  <c r="AF6" i="23"/>
  <c r="AG6" i="23"/>
  <c r="AH6" i="23"/>
  <c r="AI6" i="23"/>
  <c r="AJ6" i="23"/>
  <c r="AK6" i="23"/>
  <c r="C7" i="23"/>
  <c r="E8" i="23"/>
  <c r="I9" i="23"/>
  <c r="J9" i="23"/>
  <c r="J10" i="23"/>
  <c r="K9" i="23" s="1"/>
  <c r="C11" i="23"/>
  <c r="E11" i="23"/>
  <c r="H11" i="23"/>
  <c r="C13" i="23"/>
  <c r="E13" i="23"/>
  <c r="H13" i="23"/>
  <c r="C15" i="23"/>
  <c r="E15" i="23"/>
  <c r="H15" i="23"/>
  <c r="C17" i="23"/>
  <c r="E17" i="23"/>
  <c r="H17" i="23"/>
  <c r="C19" i="23"/>
  <c r="E19" i="23"/>
  <c r="H19" i="23"/>
  <c r="C21" i="23"/>
  <c r="E21" i="23"/>
  <c r="H21" i="23"/>
  <c r="C23" i="23"/>
  <c r="E23" i="23"/>
  <c r="H23" i="23"/>
  <c r="C25" i="23"/>
  <c r="E25" i="23"/>
  <c r="H25" i="23"/>
  <c r="C27" i="23"/>
  <c r="E27" i="23"/>
  <c r="H27" i="23"/>
  <c r="C29" i="23"/>
  <c r="E29" i="23"/>
  <c r="H29" i="23"/>
  <c r="C31" i="23"/>
  <c r="E31" i="23"/>
  <c r="H31" i="23"/>
  <c r="C33" i="23"/>
  <c r="E33" i="23"/>
  <c r="H33" i="23"/>
  <c r="C35" i="23"/>
  <c r="E35" i="23"/>
  <c r="H35" i="23"/>
  <c r="C37" i="23"/>
  <c r="E37" i="23"/>
  <c r="H37" i="23"/>
  <c r="C39" i="23"/>
  <c r="E39" i="23"/>
  <c r="H39" i="23"/>
  <c r="C41" i="23"/>
  <c r="E41" i="23"/>
  <c r="H41" i="23"/>
  <c r="C43" i="23"/>
  <c r="E43" i="23"/>
  <c r="H43" i="23"/>
  <c r="C45" i="23"/>
  <c r="E45" i="23"/>
  <c r="H45" i="23"/>
  <c r="C47" i="23"/>
  <c r="E47" i="23"/>
  <c r="H47" i="23"/>
  <c r="C49" i="23"/>
  <c r="E49" i="23"/>
  <c r="H49" i="23"/>
  <c r="C51" i="23"/>
  <c r="E51" i="23"/>
  <c r="H51" i="23"/>
  <c r="C53" i="23"/>
  <c r="E53" i="23"/>
  <c r="H53" i="23"/>
  <c r="C55" i="23"/>
  <c r="E55" i="23"/>
  <c r="H55" i="23"/>
  <c r="C57" i="23"/>
  <c r="E57" i="23"/>
  <c r="H57" i="23"/>
  <c r="C59" i="23"/>
  <c r="E59" i="23"/>
  <c r="H59" i="23"/>
  <c r="C61" i="23"/>
  <c r="E61" i="23"/>
  <c r="H61" i="23"/>
  <c r="C63" i="23"/>
  <c r="E63" i="23"/>
  <c r="H63" i="23"/>
  <c r="C65" i="23"/>
  <c r="E65" i="23"/>
  <c r="H65" i="23"/>
  <c r="C67" i="23"/>
  <c r="E67" i="23"/>
  <c r="H67" i="23"/>
  <c r="C69" i="23"/>
  <c r="E69" i="23"/>
  <c r="H69" i="23"/>
  <c r="C71" i="23"/>
  <c r="E71" i="23"/>
  <c r="H71" i="23"/>
  <c r="C73" i="23"/>
  <c r="E73" i="23"/>
  <c r="H73" i="23"/>
  <c r="C75" i="23"/>
  <c r="E75" i="23"/>
  <c r="H75" i="23"/>
  <c r="C77" i="23"/>
  <c r="E77" i="23"/>
  <c r="H77" i="23"/>
  <c r="C79" i="23"/>
  <c r="E79" i="23"/>
  <c r="H79" i="23"/>
  <c r="C81" i="23"/>
  <c r="E81" i="23"/>
  <c r="H81" i="23"/>
  <c r="C83" i="23"/>
  <c r="E83" i="23"/>
  <c r="H83" i="23"/>
  <c r="C85" i="23"/>
  <c r="E85" i="23"/>
  <c r="H85" i="23"/>
  <c r="C87" i="23"/>
  <c r="E87" i="23"/>
  <c r="H87" i="23"/>
  <c r="C89" i="23"/>
  <c r="E89" i="23"/>
  <c r="H89" i="23"/>
  <c r="C91" i="23"/>
  <c r="E91" i="23"/>
  <c r="H91" i="23"/>
  <c r="C93" i="23"/>
  <c r="E93" i="23"/>
  <c r="H93" i="23"/>
  <c r="C95" i="23"/>
  <c r="E95" i="23"/>
  <c r="H95" i="23"/>
  <c r="C97" i="23"/>
  <c r="E97" i="23"/>
  <c r="H97" i="23"/>
  <c r="C99" i="23"/>
  <c r="E99" i="23"/>
  <c r="H99" i="23"/>
  <c r="C101" i="23"/>
  <c r="E101" i="23"/>
  <c r="H101" i="23"/>
  <c r="C103" i="23"/>
  <c r="E103" i="23"/>
  <c r="H103" i="23"/>
  <c r="C105" i="23"/>
  <c r="E105" i="23"/>
  <c r="H105" i="23"/>
  <c r="C107" i="23"/>
  <c r="E107" i="23"/>
  <c r="H107" i="23"/>
  <c r="C109" i="23"/>
  <c r="E109" i="23"/>
  <c r="H109" i="23"/>
  <c r="C111" i="23"/>
  <c r="E111" i="23"/>
  <c r="H111" i="23"/>
  <c r="C113" i="23"/>
  <c r="E113" i="23"/>
  <c r="H113" i="23"/>
  <c r="C115" i="23"/>
  <c r="E115" i="23"/>
  <c r="H115" i="23"/>
  <c r="C117" i="23"/>
  <c r="E117" i="23"/>
  <c r="H117" i="23"/>
  <c r="C119" i="23"/>
  <c r="E119" i="23"/>
  <c r="H119" i="23"/>
  <c r="C121" i="23"/>
  <c r="E121" i="23"/>
  <c r="H121" i="23"/>
  <c r="C123" i="23"/>
  <c r="E123" i="23"/>
  <c r="H123" i="23"/>
  <c r="C125" i="23"/>
  <c r="E125" i="23"/>
  <c r="H125" i="23"/>
  <c r="C127" i="23"/>
  <c r="E127" i="23"/>
  <c r="H127" i="23"/>
  <c r="C129" i="23"/>
  <c r="E129" i="23"/>
  <c r="H129" i="23"/>
  <c r="C131" i="23"/>
  <c r="E131" i="23"/>
  <c r="H131" i="23"/>
  <c r="C133" i="23"/>
  <c r="E133" i="23"/>
  <c r="H133" i="23"/>
  <c r="C135" i="23"/>
  <c r="E135" i="23"/>
  <c r="H135" i="23"/>
  <c r="C137" i="23"/>
  <c r="E137" i="23"/>
  <c r="H137" i="23"/>
  <c r="C139" i="23"/>
  <c r="E139" i="23"/>
  <c r="H139" i="23"/>
  <c r="C141" i="23"/>
  <c r="E141" i="23"/>
  <c r="H141" i="23"/>
  <c r="C143" i="23"/>
  <c r="E143" i="23"/>
  <c r="H143" i="23"/>
  <c r="C145" i="23"/>
  <c r="E145" i="23"/>
  <c r="H145" i="23"/>
  <c r="C147" i="23"/>
  <c r="E147" i="23"/>
  <c r="H147" i="23"/>
  <c r="C149" i="23"/>
  <c r="E149" i="23"/>
  <c r="H149" i="23"/>
  <c r="C151" i="23"/>
  <c r="E151" i="23"/>
  <c r="H151" i="23"/>
  <c r="C153" i="23"/>
  <c r="E153" i="23"/>
  <c r="H153" i="23"/>
  <c r="C155" i="23"/>
  <c r="E155" i="23"/>
  <c r="H155" i="23"/>
  <c r="C157" i="23"/>
  <c r="E157" i="23"/>
  <c r="H157" i="23"/>
  <c r="C159" i="23"/>
  <c r="E159" i="23"/>
  <c r="H159" i="23"/>
  <c r="C161" i="23"/>
  <c r="E161" i="23"/>
  <c r="H161" i="23"/>
  <c r="C163" i="23"/>
  <c r="E163" i="23"/>
  <c r="H163" i="23"/>
  <c r="C165" i="23"/>
  <c r="E165" i="23"/>
  <c r="H165" i="23"/>
  <c r="C167" i="23"/>
  <c r="E167" i="23"/>
  <c r="H167" i="23"/>
  <c r="C169" i="23"/>
  <c r="E169" i="23"/>
  <c r="H169" i="23"/>
  <c r="C171" i="23"/>
  <c r="E171" i="23"/>
  <c r="H171" i="23"/>
  <c r="C173" i="23"/>
  <c r="E173" i="23"/>
  <c r="H173" i="23"/>
  <c r="C175" i="23"/>
  <c r="E175" i="23"/>
  <c r="H175" i="23"/>
  <c r="C177" i="23"/>
  <c r="E177" i="23"/>
  <c r="H177" i="23"/>
  <c r="C179" i="23"/>
  <c r="E179" i="23"/>
  <c r="H179" i="23"/>
  <c r="C181" i="23"/>
  <c r="E181" i="23"/>
  <c r="H181" i="23"/>
  <c r="C183" i="23"/>
  <c r="E183" i="23"/>
  <c r="H183" i="23"/>
  <c r="C185" i="23"/>
  <c r="E185" i="23"/>
  <c r="H185" i="23"/>
  <c r="C187" i="23"/>
  <c r="E187" i="23"/>
  <c r="H187" i="23"/>
  <c r="C189" i="23"/>
  <c r="E189" i="23"/>
  <c r="H189" i="23"/>
  <c r="C191" i="23"/>
  <c r="E191" i="23"/>
  <c r="H191" i="23"/>
  <c r="C193" i="23"/>
  <c r="E193" i="23"/>
  <c r="H193" i="23"/>
  <c r="C195" i="23"/>
  <c r="E195" i="23"/>
  <c r="H195" i="23"/>
  <c r="C197" i="23"/>
  <c r="E197" i="23"/>
  <c r="H197" i="23"/>
  <c r="C199" i="23"/>
  <c r="E199" i="23"/>
  <c r="H199" i="23"/>
  <c r="C201" i="23"/>
  <c r="E201" i="23"/>
  <c r="H201" i="23"/>
  <c r="C203" i="23"/>
  <c r="E203" i="23"/>
  <c r="H203" i="23"/>
  <c r="C205" i="23"/>
  <c r="E205" i="23"/>
  <c r="H205" i="23"/>
  <c r="C207" i="23"/>
  <c r="E207" i="23"/>
  <c r="H207" i="23"/>
  <c r="C209" i="23"/>
  <c r="E209" i="23"/>
  <c r="H209" i="23"/>
  <c r="C211" i="23"/>
  <c r="E211" i="23"/>
  <c r="H211" i="23"/>
  <c r="C213" i="23"/>
  <c r="E213" i="23"/>
  <c r="H213" i="23"/>
  <c r="C215" i="23"/>
  <c r="E215" i="23"/>
  <c r="H215" i="23"/>
  <c r="C217" i="23"/>
  <c r="E217" i="23"/>
  <c r="H217" i="23"/>
  <c r="C219" i="23"/>
  <c r="E219" i="23"/>
  <c r="H219" i="23"/>
  <c r="C221" i="23"/>
  <c r="E221" i="23"/>
  <c r="H221" i="23"/>
  <c r="C223" i="23"/>
  <c r="E223" i="23"/>
  <c r="H223" i="23"/>
  <c r="C225" i="23"/>
  <c r="E225" i="23"/>
  <c r="H225" i="23"/>
  <c r="C227" i="23"/>
  <c r="E227" i="23"/>
  <c r="H227" i="23"/>
  <c r="C229" i="23"/>
  <c r="E229" i="23"/>
  <c r="H229" i="23"/>
  <c r="C231" i="23"/>
  <c r="E231" i="23"/>
  <c r="H231" i="23"/>
  <c r="C233" i="23"/>
  <c r="E233" i="23"/>
  <c r="H233" i="23"/>
  <c r="C235" i="23"/>
  <c r="E235" i="23"/>
  <c r="H235" i="23"/>
  <c r="C237" i="23"/>
  <c r="E237" i="23"/>
  <c r="H237" i="23"/>
  <c r="C239" i="23"/>
  <c r="E239" i="23"/>
  <c r="H239" i="23"/>
  <c r="C241" i="23"/>
  <c r="E241" i="23"/>
  <c r="H241" i="23"/>
  <c r="C243" i="23"/>
  <c r="E243" i="23"/>
  <c r="H243" i="23"/>
  <c r="C245" i="23"/>
  <c r="E245" i="23"/>
  <c r="H245" i="23"/>
  <c r="C247" i="23"/>
  <c r="E247" i="23"/>
  <c r="H247" i="23"/>
  <c r="C249" i="23"/>
  <c r="E249" i="23"/>
  <c r="H249" i="23"/>
  <c r="C251" i="23"/>
  <c r="E251" i="23"/>
  <c r="H251" i="23"/>
  <c r="C253" i="23"/>
  <c r="E253" i="23"/>
  <c r="H253" i="23"/>
  <c r="C255" i="23"/>
  <c r="E255" i="23"/>
  <c r="H255" i="23"/>
  <c r="C257" i="23"/>
  <c r="E257" i="23"/>
  <c r="H257" i="23"/>
  <c r="C259" i="23"/>
  <c r="E259" i="23"/>
  <c r="H259" i="23"/>
  <c r="C261" i="23"/>
  <c r="E261" i="23"/>
  <c r="H261" i="23"/>
  <c r="C263" i="23"/>
  <c r="E263" i="23"/>
  <c r="H263" i="23"/>
  <c r="C265" i="23"/>
  <c r="E265" i="23"/>
  <c r="H265" i="23"/>
  <c r="C267" i="23"/>
  <c r="E267" i="23"/>
  <c r="H267" i="23"/>
  <c r="C269" i="23"/>
  <c r="E269" i="23"/>
  <c r="H269" i="23"/>
  <c r="B270" i="23"/>
  <c r="F13" i="1"/>
  <c r="F15" i="1"/>
  <c r="F17" i="1"/>
  <c r="E249" i="8"/>
  <c r="E251" i="8"/>
  <c r="E253" i="8"/>
  <c r="E255" i="8"/>
  <c r="E257" i="8"/>
  <c r="E259" i="8"/>
  <c r="E261" i="8"/>
  <c r="E263" i="8"/>
  <c r="E265" i="8"/>
  <c r="E267" i="8"/>
  <c r="E269" i="8"/>
  <c r="E153" i="8"/>
  <c r="E155" i="8"/>
  <c r="E157" i="8"/>
  <c r="E159" i="8"/>
  <c r="E161" i="8"/>
  <c r="E163" i="8"/>
  <c r="E165" i="8"/>
  <c r="E167" i="8"/>
  <c r="E169" i="8"/>
  <c r="E171" i="8"/>
  <c r="E173" i="8"/>
  <c r="E175" i="8"/>
  <c r="E177" i="8"/>
  <c r="E179" i="8"/>
  <c r="E181" i="8"/>
  <c r="E183" i="8"/>
  <c r="E185" i="8"/>
  <c r="E187" i="8"/>
  <c r="E189" i="8"/>
  <c r="E191" i="8"/>
  <c r="E193" i="8"/>
  <c r="E195" i="8"/>
  <c r="E197" i="8"/>
  <c r="E199" i="8"/>
  <c r="E201" i="8"/>
  <c r="E203" i="8"/>
  <c r="E205" i="8"/>
  <c r="E207" i="8"/>
  <c r="E209" i="8"/>
  <c r="E211" i="8"/>
  <c r="E213" i="8"/>
  <c r="E215" i="8"/>
  <c r="E217" i="8"/>
  <c r="E219" i="8"/>
  <c r="E221" i="8"/>
  <c r="E223" i="8"/>
  <c r="E225" i="8"/>
  <c r="E227" i="8"/>
  <c r="E229" i="8"/>
  <c r="E231" i="8"/>
  <c r="E233" i="8"/>
  <c r="E235" i="8"/>
  <c r="E237" i="8"/>
  <c r="E239" i="8"/>
  <c r="E241" i="8"/>
  <c r="E243" i="8"/>
  <c r="E245" i="8"/>
  <c r="E247" i="8"/>
  <c r="E79" i="8"/>
  <c r="E81" i="8"/>
  <c r="E83" i="8"/>
  <c r="E85" i="8"/>
  <c r="E87" i="8"/>
  <c r="E89" i="8"/>
  <c r="E91" i="8"/>
  <c r="E93" i="8"/>
  <c r="E95" i="8"/>
  <c r="E97" i="8"/>
  <c r="E99" i="8"/>
  <c r="E101" i="8"/>
  <c r="E103" i="8"/>
  <c r="E105" i="8"/>
  <c r="E107" i="8"/>
  <c r="E109" i="8"/>
  <c r="E111" i="8"/>
  <c r="E113" i="8"/>
  <c r="E115" i="8"/>
  <c r="E117" i="8"/>
  <c r="E119" i="8"/>
  <c r="E121" i="8"/>
  <c r="E123" i="8"/>
  <c r="E125" i="8"/>
  <c r="E127" i="8"/>
  <c r="E129" i="8"/>
  <c r="E131" i="8"/>
  <c r="E133" i="8"/>
  <c r="E135" i="8"/>
  <c r="E137" i="8"/>
  <c r="E139" i="8"/>
  <c r="E141" i="8"/>
  <c r="E143" i="8"/>
  <c r="E145" i="8"/>
  <c r="E147" i="8"/>
  <c r="E149" i="8"/>
  <c r="E151" i="8"/>
  <c r="E13" i="8"/>
  <c r="E15" i="8"/>
  <c r="E17" i="8"/>
  <c r="E19" i="8"/>
  <c r="E21" i="8"/>
  <c r="E23" i="8"/>
  <c r="E25" i="8"/>
  <c r="E27" i="8"/>
  <c r="E29" i="8"/>
  <c r="E31" i="8"/>
  <c r="E33" i="8"/>
  <c r="E35" i="8"/>
  <c r="E37" i="8"/>
  <c r="E39" i="8"/>
  <c r="E41" i="8"/>
  <c r="E43" i="8"/>
  <c r="E45" i="8"/>
  <c r="E47" i="8"/>
  <c r="E49" i="8"/>
  <c r="E51" i="8"/>
  <c r="E53" i="8"/>
  <c r="E55" i="8"/>
  <c r="E57" i="8"/>
  <c r="E59" i="8"/>
  <c r="E61" i="8"/>
  <c r="E63" i="8"/>
  <c r="E65" i="8"/>
  <c r="E67" i="8"/>
  <c r="E69" i="8"/>
  <c r="E71" i="8"/>
  <c r="E73" i="8"/>
  <c r="E75" i="8"/>
  <c r="E77" i="8"/>
  <c r="H11" i="8"/>
  <c r="E11" i="8"/>
  <c r="H13" i="8"/>
  <c r="E8" i="8"/>
  <c r="E6" i="8"/>
  <c r="D9" i="5"/>
  <c r="E9" i="5" s="1"/>
  <c r="F9" i="5" s="1"/>
  <c r="G9" i="5" s="1"/>
  <c r="H9" i="5" s="1"/>
  <c r="I9" i="5" s="1"/>
  <c r="J9" i="5" s="1"/>
  <c r="K9" i="5" s="1"/>
  <c r="L9" i="5" s="1"/>
  <c r="M9" i="5" s="1"/>
  <c r="N9" i="5" s="1"/>
  <c r="O9" i="5" s="1"/>
  <c r="J10" i="8"/>
  <c r="K10" i="8" s="1"/>
  <c r="I9" i="8"/>
  <c r="J6" i="8"/>
  <c r="K6" i="8"/>
  <c r="L6" i="8"/>
  <c r="M6" i="8"/>
  <c r="N6" i="8"/>
  <c r="O6" i="8"/>
  <c r="P6" i="8"/>
  <c r="Q6" i="8"/>
  <c r="R6" i="8"/>
  <c r="S6" i="8"/>
  <c r="T6" i="8"/>
  <c r="U6" i="8"/>
  <c r="V6" i="8"/>
  <c r="W6" i="8"/>
  <c r="X6" i="8"/>
  <c r="Y6" i="8"/>
  <c r="Z6" i="8"/>
  <c r="AA6" i="8"/>
  <c r="AB6" i="8"/>
  <c r="AC6" i="8"/>
  <c r="AD6" i="8"/>
  <c r="AE6" i="8"/>
  <c r="AF6" i="8"/>
  <c r="AG6" i="8"/>
  <c r="AH6" i="8"/>
  <c r="AI6" i="8"/>
  <c r="AJ6" i="8"/>
  <c r="AK6" i="8"/>
  <c r="AL6" i="8"/>
  <c r="AM6" i="8"/>
  <c r="I6" i="8"/>
  <c r="C11" i="8"/>
  <c r="C7" i="8"/>
  <c r="C140" i="10"/>
  <c r="C139" i="10"/>
  <c r="C138" i="10"/>
  <c r="C137" i="10"/>
  <c r="C136" i="10"/>
  <c r="C135" i="10"/>
  <c r="C134" i="10"/>
  <c r="C133" i="10"/>
  <c r="C132" i="10"/>
  <c r="C131" i="10"/>
  <c r="C130" i="10"/>
  <c r="C129" i="10"/>
  <c r="C128" i="10"/>
  <c r="C127" i="10"/>
  <c r="C126" i="10"/>
  <c r="C125" i="10"/>
  <c r="C124" i="10"/>
  <c r="C123" i="10"/>
  <c r="C122" i="10"/>
  <c r="C121" i="10"/>
  <c r="C120" i="10"/>
  <c r="C119" i="10"/>
  <c r="C118" i="10"/>
  <c r="C117" i="10"/>
  <c r="C116" i="10"/>
  <c r="C115" i="10"/>
  <c r="C114" i="10"/>
  <c r="C113" i="10"/>
  <c r="C112" i="10"/>
  <c r="C111" i="10"/>
  <c r="C110" i="10"/>
  <c r="C109" i="10"/>
  <c r="C108" i="10"/>
  <c r="C107" i="10"/>
  <c r="C106" i="10"/>
  <c r="C105" i="10"/>
  <c r="C104" i="10"/>
  <c r="C103" i="10"/>
  <c r="C102" i="10"/>
  <c r="C101" i="10"/>
  <c r="C100" i="10"/>
  <c r="C99" i="10"/>
  <c r="C98" i="10"/>
  <c r="C97" i="10"/>
  <c r="C96" i="10"/>
  <c r="C95" i="10"/>
  <c r="C94" i="10"/>
  <c r="C93" i="10"/>
  <c r="C92" i="10"/>
  <c r="C91" i="10"/>
  <c r="C90" i="10"/>
  <c r="C89" i="10"/>
  <c r="C88" i="10"/>
  <c r="C87" i="10"/>
  <c r="C86" i="10"/>
  <c r="C85" i="10"/>
  <c r="C84" i="10"/>
  <c r="C83" i="10"/>
  <c r="C82" i="10"/>
  <c r="C81" i="10"/>
  <c r="C80" i="10"/>
  <c r="C79" i="10"/>
  <c r="C78" i="10"/>
  <c r="C77" i="10"/>
  <c r="C76" i="10"/>
  <c r="C75" i="10"/>
  <c r="C74" i="10"/>
  <c r="C73" i="10"/>
  <c r="C72" i="10"/>
  <c r="C71" i="10"/>
  <c r="C70" i="10"/>
  <c r="C69" i="10"/>
  <c r="C68" i="10"/>
  <c r="C67" i="10"/>
  <c r="C66" i="10"/>
  <c r="C65" i="10"/>
  <c r="C64" i="10"/>
  <c r="C63" i="10"/>
  <c r="C62" i="10"/>
  <c r="C61" i="10"/>
  <c r="C60" i="10"/>
  <c r="C59" i="10"/>
  <c r="C58" i="10"/>
  <c r="C57" i="10"/>
  <c r="C56" i="10"/>
  <c r="C55" i="10"/>
  <c r="C54" i="10"/>
  <c r="C53" i="10"/>
  <c r="C52" i="10"/>
  <c r="C51" i="10"/>
  <c r="C50" i="10"/>
  <c r="C49" i="10"/>
  <c r="C48" i="10"/>
  <c r="C47" i="10"/>
  <c r="C46" i="10"/>
  <c r="C45" i="10"/>
  <c r="C44" i="10"/>
  <c r="C43" i="10"/>
  <c r="C42" i="10"/>
  <c r="C41" i="10"/>
  <c r="C40" i="10"/>
  <c r="C39" i="10"/>
  <c r="C38" i="10"/>
  <c r="C37" i="10"/>
  <c r="C36" i="10"/>
  <c r="C35" i="10"/>
  <c r="C34" i="10"/>
  <c r="C33" i="10"/>
  <c r="C32" i="10"/>
  <c r="C31" i="10"/>
  <c r="C30" i="10"/>
  <c r="C29" i="10"/>
  <c r="C28" i="10"/>
  <c r="C27" i="10"/>
  <c r="C26" i="10"/>
  <c r="C25" i="10"/>
  <c r="C24" i="10"/>
  <c r="C23" i="10"/>
  <c r="C22" i="10"/>
  <c r="C21" i="10"/>
  <c r="C20" i="10"/>
  <c r="C19" i="10"/>
  <c r="C18" i="10"/>
  <c r="C17" i="10"/>
  <c r="C16" i="10"/>
  <c r="C15" i="10"/>
  <c r="C14" i="10"/>
  <c r="C13" i="10"/>
  <c r="C12" i="10"/>
  <c r="C11" i="10"/>
  <c r="D9" i="10"/>
  <c r="E9" i="10" s="1"/>
  <c r="F9" i="10" s="1"/>
  <c r="G9" i="10" s="1"/>
  <c r="H9" i="10" s="1"/>
  <c r="I9" i="10" s="1"/>
  <c r="J9" i="10" s="1"/>
  <c r="K9" i="10" s="1"/>
  <c r="L9" i="10" s="1"/>
  <c r="M9" i="10" s="1"/>
  <c r="N9" i="10" s="1"/>
  <c r="O9" i="10" s="1"/>
  <c r="J9" i="8"/>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1" i="5"/>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E119" i="3"/>
  <c r="E120" i="3"/>
  <c r="E121" i="3"/>
  <c r="E122" i="3"/>
  <c r="E123" i="3"/>
  <c r="E124" i="3"/>
  <c r="E125" i="3"/>
  <c r="E126" i="3"/>
  <c r="E127" i="3"/>
  <c r="E128" i="3"/>
  <c r="E129" i="3"/>
  <c r="E130" i="3"/>
  <c r="E131" i="3"/>
  <c r="E132" i="3"/>
  <c r="E133" i="3"/>
  <c r="E134" i="3"/>
  <c r="E135" i="3"/>
  <c r="E136" i="3"/>
  <c r="E137" i="3"/>
  <c r="E138" i="3"/>
  <c r="E139" i="3"/>
  <c r="E140" i="3"/>
  <c r="E11" i="3"/>
  <c r="K9" i="8"/>
  <c r="C13" i="8"/>
  <c r="K10" i="29"/>
  <c r="K9" i="29"/>
  <c r="C13" i="29"/>
  <c r="K10" i="30"/>
  <c r="L10" i="30" s="1"/>
  <c r="K9" i="30"/>
  <c r="C13" i="30"/>
  <c r="K10" i="31"/>
  <c r="K9" i="31"/>
  <c r="C13" i="31"/>
  <c r="K10" i="32"/>
  <c r="K9" i="32"/>
  <c r="C13" i="32"/>
  <c r="K10" i="28"/>
  <c r="K9" i="28"/>
  <c r="C13" i="28"/>
  <c r="K10" i="27"/>
  <c r="K9" i="27"/>
  <c r="C13" i="27"/>
  <c r="K10" i="26"/>
  <c r="K9" i="26"/>
  <c r="H11" i="24"/>
  <c r="H13" i="24"/>
  <c r="H15" i="24"/>
  <c r="H17" i="24"/>
  <c r="H19" i="24"/>
  <c r="H21" i="24"/>
  <c r="H23" i="24"/>
  <c r="H25" i="24"/>
  <c r="H27" i="24"/>
  <c r="H29" i="24"/>
  <c r="H31" i="24"/>
  <c r="H33" i="24"/>
  <c r="H35" i="24"/>
  <c r="H37" i="24"/>
  <c r="H39" i="24"/>
  <c r="H41" i="24"/>
  <c r="H43" i="24"/>
  <c r="H45" i="24"/>
  <c r="H47" i="24"/>
  <c r="H49" i="24"/>
  <c r="H51" i="24"/>
  <c r="H53" i="24"/>
  <c r="H55" i="24"/>
  <c r="H57" i="24"/>
  <c r="H59" i="24"/>
  <c r="H61" i="24"/>
  <c r="H63" i="24"/>
  <c r="H65" i="24"/>
  <c r="H67" i="24"/>
  <c r="H69" i="24"/>
  <c r="H71" i="24"/>
  <c r="H73" i="24"/>
  <c r="H75" i="24"/>
  <c r="H77" i="24"/>
  <c r="H79" i="24"/>
  <c r="H81" i="24"/>
  <c r="H83" i="24"/>
  <c r="H85" i="24"/>
  <c r="H87" i="24"/>
  <c r="H89" i="24"/>
  <c r="H91" i="24"/>
  <c r="H93" i="24"/>
  <c r="H95" i="24"/>
  <c r="H97" i="24"/>
  <c r="H99" i="24"/>
  <c r="H101" i="24"/>
  <c r="H103" i="24"/>
  <c r="H105" i="24"/>
  <c r="H107" i="24"/>
  <c r="H109" i="24"/>
  <c r="H111" i="24"/>
  <c r="H113" i="24"/>
  <c r="H115" i="24"/>
  <c r="H117" i="24"/>
  <c r="H119" i="24"/>
  <c r="H121" i="24"/>
  <c r="H123" i="24"/>
  <c r="H125" i="24"/>
  <c r="H127" i="24"/>
  <c r="C13" i="25"/>
  <c r="L10" i="32"/>
  <c r="L9" i="32"/>
  <c r="C15" i="31"/>
  <c r="L10" i="31"/>
  <c r="M10" i="31" s="1"/>
  <c r="L9" i="31"/>
  <c r="C15" i="30"/>
  <c r="C15" i="29"/>
  <c r="L10" i="29"/>
  <c r="M10" i="29" s="1"/>
  <c r="L9" i="29"/>
  <c r="C15" i="28"/>
  <c r="L10" i="28"/>
  <c r="M10" i="28" s="1"/>
  <c r="L9" i="28"/>
  <c r="L10" i="27"/>
  <c r="M10" i="27" s="1"/>
  <c r="L9" i="27"/>
  <c r="L10" i="26"/>
  <c r="M10" i="26" s="1"/>
  <c r="L9" i="26"/>
  <c r="H15" i="25"/>
  <c r="C15" i="25"/>
  <c r="M9" i="29"/>
  <c r="C17" i="29"/>
  <c r="C17" i="30"/>
  <c r="C17" i="31"/>
  <c r="M10" i="32"/>
  <c r="M9" i="32"/>
  <c r="C17" i="28"/>
  <c r="M9" i="27"/>
  <c r="H11" i="25"/>
  <c r="H13" i="25"/>
  <c r="H17" i="25"/>
  <c r="C17" i="25"/>
  <c r="N10" i="32"/>
  <c r="O9" i="32" s="1"/>
  <c r="N9" i="32"/>
  <c r="C19" i="31"/>
  <c r="C19" i="30"/>
  <c r="C19" i="28"/>
  <c r="H19" i="25"/>
  <c r="C19" i="25"/>
  <c r="C21" i="30"/>
  <c r="C21" i="31"/>
  <c r="O10" i="32"/>
  <c r="P10" i="32" s="1"/>
  <c r="C21" i="28"/>
  <c r="H11" i="26"/>
  <c r="C23" i="31"/>
  <c r="C23" i="30"/>
  <c r="C23" i="28"/>
  <c r="H11" i="27"/>
  <c r="H13" i="27"/>
  <c r="C25" i="30"/>
  <c r="C25" i="31"/>
  <c r="H11" i="28"/>
  <c r="H13" i="28"/>
  <c r="H15" i="28"/>
  <c r="H17" i="28"/>
  <c r="H19" i="28"/>
  <c r="H21" i="28"/>
  <c r="H23" i="28"/>
  <c r="C25" i="28"/>
  <c r="H25" i="28"/>
  <c r="H11" i="29"/>
  <c r="H13" i="29"/>
  <c r="H15" i="29"/>
  <c r="H17" i="29"/>
  <c r="C27" i="31"/>
  <c r="C27" i="30"/>
  <c r="H27" i="30"/>
  <c r="C27" i="28"/>
  <c r="H27" i="28"/>
  <c r="H11" i="30"/>
  <c r="H13" i="30"/>
  <c r="H15" i="30"/>
  <c r="H17" i="30"/>
  <c r="H19" i="30"/>
  <c r="H21" i="30"/>
  <c r="H23" i="30"/>
  <c r="H25" i="30"/>
  <c r="C29" i="30"/>
  <c r="H29" i="30"/>
  <c r="C29" i="28"/>
  <c r="H29" i="28"/>
  <c r="C31" i="30"/>
  <c r="H31" i="30"/>
  <c r="C31" i="28"/>
  <c r="H31" i="28"/>
  <c r="H11" i="31"/>
  <c r="H13" i="31"/>
  <c r="H15" i="31"/>
  <c r="H17" i="31"/>
  <c r="H19" i="31"/>
  <c r="H21" i="31"/>
  <c r="H23" i="31"/>
  <c r="H25" i="31"/>
  <c r="H27" i="31"/>
  <c r="C33" i="30"/>
  <c r="H33" i="30"/>
  <c r="C33" i="28"/>
  <c r="H33" i="28"/>
  <c r="C35" i="30"/>
  <c r="H35" i="30"/>
  <c r="H11" i="32"/>
  <c r="H13" i="32"/>
  <c r="C37" i="30"/>
  <c r="H37" i="30"/>
  <c r="C39" i="30"/>
  <c r="H39" i="30"/>
  <c r="C41" i="30"/>
  <c r="H41" i="30"/>
  <c r="C43" i="30"/>
  <c r="H43" i="30"/>
  <c r="C45" i="30"/>
  <c r="H45" i="30"/>
  <c r="C47" i="30"/>
  <c r="H47" i="30"/>
  <c r="C49" i="30"/>
  <c r="H49" i="30"/>
  <c r="C51" i="30"/>
  <c r="H51" i="30"/>
  <c r="C53" i="30"/>
  <c r="H53" i="30"/>
  <c r="C55" i="30"/>
  <c r="H55" i="30"/>
  <c r="C57" i="30"/>
  <c r="H57" i="30"/>
  <c r="C59" i="30"/>
  <c r="H59" i="30"/>
  <c r="C61" i="30"/>
  <c r="H61" i="30"/>
  <c r="C63" i="30"/>
  <c r="H63" i="30"/>
  <c r="C65" i="30"/>
  <c r="H65" i="30"/>
  <c r="C67" i="30"/>
  <c r="H67" i="30"/>
  <c r="C69" i="30"/>
  <c r="H69" i="30"/>
  <c r="C71" i="30"/>
  <c r="H71" i="30"/>
  <c r="C73" i="30"/>
  <c r="H73" i="30"/>
  <c r="C75" i="30"/>
  <c r="H75" i="30"/>
  <c r="C77" i="30"/>
  <c r="H77" i="30"/>
  <c r="C79" i="30"/>
  <c r="H79" i="30"/>
  <c r="C81" i="30"/>
  <c r="H81" i="30"/>
  <c r="C83" i="30"/>
  <c r="H83" i="30"/>
  <c r="C85" i="30"/>
  <c r="H85" i="30"/>
  <c r="C87" i="30"/>
  <c r="H87" i="30"/>
  <c r="C89" i="30"/>
  <c r="H89" i="30"/>
  <c r="C91" i="30"/>
  <c r="H91" i="30"/>
  <c r="C93" i="30"/>
  <c r="H93" i="30"/>
  <c r="C95" i="30"/>
  <c r="H95" i="30"/>
  <c r="C97" i="30"/>
  <c r="H97" i="30"/>
  <c r="C99" i="30"/>
  <c r="H99" i="30"/>
  <c r="C101" i="30"/>
  <c r="H101" i="30"/>
  <c r="C103" i="30"/>
  <c r="H103" i="30"/>
  <c r="C105" i="30"/>
  <c r="H105" i="30"/>
  <c r="C107" i="30"/>
  <c r="H107" i="30"/>
  <c r="C109" i="30"/>
  <c r="H109" i="30"/>
  <c r="C111" i="30"/>
  <c r="H111" i="30"/>
  <c r="C113" i="30"/>
  <c r="H113" i="30"/>
  <c r="C115" i="30"/>
  <c r="H115" i="30"/>
  <c r="C117" i="30"/>
  <c r="H117" i="30"/>
  <c r="C119" i="30"/>
  <c r="H119" i="30"/>
  <c r="C121" i="30"/>
  <c r="H121" i="30"/>
  <c r="C123" i="30"/>
  <c r="H123" i="30"/>
  <c r="C125" i="30"/>
  <c r="H125" i="30"/>
  <c r="C127" i="30"/>
  <c r="H127" i="30"/>
  <c r="C129" i="30"/>
  <c r="H129" i="30"/>
  <c r="C131" i="30"/>
  <c r="H131" i="30"/>
  <c r="C133" i="30"/>
  <c r="H133" i="30"/>
  <c r="C135" i="30"/>
  <c r="H135" i="30"/>
  <c r="C137" i="30"/>
  <c r="H137" i="30"/>
  <c r="C139" i="30"/>
  <c r="H139" i="30"/>
  <c r="C141" i="30"/>
  <c r="H141" i="30"/>
  <c r="C143" i="30"/>
  <c r="H143" i="30"/>
  <c r="C145" i="30"/>
  <c r="H145" i="30"/>
  <c r="C147" i="30"/>
  <c r="H147" i="30"/>
  <c r="C149" i="30"/>
  <c r="H149" i="30"/>
  <c r="C151" i="30"/>
  <c r="H151" i="30"/>
  <c r="C153" i="30"/>
  <c r="H153" i="30"/>
  <c r="C155" i="30"/>
  <c r="H155" i="30"/>
  <c r="C157" i="30"/>
  <c r="H157" i="30"/>
  <c r="C159" i="30"/>
  <c r="H159" i="30"/>
  <c r="C161" i="30"/>
  <c r="H161" i="30"/>
  <c r="C163" i="30"/>
  <c r="H163" i="30"/>
  <c r="C165" i="30"/>
  <c r="H165" i="30"/>
  <c r="C167" i="30"/>
  <c r="H167" i="30"/>
  <c r="C169" i="30"/>
  <c r="H169" i="30"/>
  <c r="C171" i="30"/>
  <c r="H171" i="30"/>
  <c r="C173" i="30"/>
  <c r="H173" i="30"/>
  <c r="C175" i="30"/>
  <c r="H175" i="30"/>
  <c r="C177" i="30"/>
  <c r="H177" i="30"/>
  <c r="C179" i="30"/>
  <c r="H179" i="30"/>
  <c r="C181" i="30"/>
  <c r="H181" i="30"/>
  <c r="C183" i="30"/>
  <c r="H183" i="30"/>
  <c r="C185" i="30"/>
  <c r="H185" i="30"/>
  <c r="C187" i="30"/>
  <c r="H187" i="30"/>
  <c r="C189" i="30"/>
  <c r="H189" i="30"/>
  <c r="C191" i="30"/>
  <c r="H191" i="30"/>
  <c r="C193" i="30"/>
  <c r="H193" i="30"/>
  <c r="C195" i="30"/>
  <c r="H195" i="30"/>
  <c r="C197" i="30"/>
  <c r="H197" i="30"/>
  <c r="C199" i="30"/>
  <c r="H199" i="30"/>
  <c r="C201" i="30"/>
  <c r="H201" i="30"/>
  <c r="C203" i="30"/>
  <c r="H203" i="30"/>
  <c r="C205" i="30"/>
  <c r="H205" i="30"/>
  <c r="C207" i="30"/>
  <c r="H207" i="30"/>
  <c r="C209" i="30"/>
  <c r="H209" i="30"/>
  <c r="C211" i="30"/>
  <c r="H211" i="30"/>
  <c r="C213" i="30"/>
  <c r="H213" i="30"/>
  <c r="C215" i="30"/>
  <c r="H215" i="30"/>
  <c r="C217" i="30"/>
  <c r="H217" i="30"/>
  <c r="C219" i="30"/>
  <c r="H219" i="30"/>
  <c r="C221" i="30"/>
  <c r="H221" i="30"/>
  <c r="C223" i="30"/>
  <c r="H223" i="30"/>
  <c r="C225" i="30"/>
  <c r="H225" i="30"/>
  <c r="C227" i="30"/>
  <c r="H227" i="30"/>
  <c r="C229" i="30"/>
  <c r="H229" i="30"/>
  <c r="C231" i="30"/>
  <c r="H231" i="30"/>
  <c r="C233" i="30"/>
  <c r="H233" i="30"/>
  <c r="C235" i="30"/>
  <c r="H235" i="30"/>
  <c r="C237" i="30"/>
  <c r="H237" i="30"/>
  <c r="C239" i="30"/>
  <c r="H239" i="30"/>
  <c r="C241" i="30"/>
  <c r="H241" i="30"/>
  <c r="C243" i="30"/>
  <c r="H243" i="30"/>
  <c r="C245" i="30"/>
  <c r="H245" i="30"/>
  <c r="C247" i="30"/>
  <c r="H247" i="30"/>
  <c r="C249" i="30"/>
  <c r="H249" i="30"/>
  <c r="C251" i="30"/>
  <c r="H251" i="30"/>
  <c r="C253" i="30"/>
  <c r="H253" i="30"/>
  <c r="C255" i="30"/>
  <c r="H255" i="30"/>
  <c r="C257" i="30"/>
  <c r="H257" i="30"/>
  <c r="C259" i="30"/>
  <c r="H259" i="30"/>
  <c r="C261" i="30"/>
  <c r="H261" i="30"/>
  <c r="C263" i="30"/>
  <c r="H263" i="30"/>
  <c r="C265" i="30"/>
  <c r="H265" i="30"/>
  <c r="C267" i="30"/>
  <c r="H267" i="30"/>
  <c r="B270" i="30"/>
  <c r="C269" i="30"/>
  <c r="H269" i="30"/>
  <c r="B16" i="27" l="1"/>
  <c r="B17" i="27" s="1"/>
  <c r="G15" i="27"/>
  <c r="H15" i="27"/>
  <c r="C15" i="27"/>
  <c r="B14" i="26"/>
  <c r="B15" i="26" s="1"/>
  <c r="C13" i="26"/>
  <c r="H13" i="26"/>
  <c r="G13" i="26"/>
  <c r="B22" i="25"/>
  <c r="B23" i="25" s="1"/>
  <c r="H21" i="25"/>
  <c r="C21" i="25"/>
  <c r="B20" i="29"/>
  <c r="B21" i="29" s="1"/>
  <c r="H19" i="29"/>
  <c r="G19" i="29"/>
  <c r="C19" i="29"/>
  <c r="L10" i="8"/>
  <c r="L9" i="8"/>
  <c r="B14" i="33"/>
  <c r="B15" i="33" s="1"/>
  <c r="C15" i="33" s="1"/>
  <c r="C13" i="33"/>
  <c r="N10" i="27"/>
  <c r="O10" i="27" s="1"/>
  <c r="N9" i="27"/>
  <c r="K10" i="25"/>
  <c r="L10" i="25" s="1"/>
  <c r="K9" i="25"/>
  <c r="M9" i="28"/>
  <c r="B30" i="31"/>
  <c r="B31" i="31" s="1"/>
  <c r="C29" i="31"/>
  <c r="H29" i="31"/>
  <c r="B36" i="28"/>
  <c r="B37" i="28" s="1"/>
  <c r="C35" i="28"/>
  <c r="H35" i="28"/>
  <c r="G35" i="28"/>
  <c r="G31" i="31"/>
  <c r="J10" i="33"/>
  <c r="D11" i="28"/>
  <c r="D11" i="31"/>
  <c r="G29" i="31"/>
  <c r="D11" i="26"/>
  <c r="D11" i="27"/>
  <c r="D11" i="29"/>
  <c r="K10" i="23"/>
  <c r="L9" i="23" s="1"/>
  <c r="K10" i="24"/>
  <c r="L9" i="24" s="1"/>
  <c r="G21" i="25"/>
  <c r="D11" i="30"/>
  <c r="M10" i="25"/>
  <c r="M9" i="25"/>
  <c r="M10" i="30"/>
  <c r="M9" i="30"/>
  <c r="N10" i="28"/>
  <c r="N9" i="28"/>
  <c r="M10" i="8"/>
  <c r="M9" i="8"/>
  <c r="N10" i="29"/>
  <c r="N9" i="29"/>
  <c r="N10" i="31"/>
  <c r="N9" i="31"/>
  <c r="Q10" i="32"/>
  <c r="Q9" i="32"/>
  <c r="N10" i="26"/>
  <c r="N9" i="26"/>
  <c r="L10" i="23"/>
  <c r="M9" i="31"/>
  <c r="M9" i="26"/>
  <c r="D13" i="8"/>
  <c r="P9" i="32"/>
  <c r="L9" i="25"/>
  <c r="L9" i="30"/>
  <c r="G13" i="33"/>
  <c r="G15" i="33"/>
  <c r="B16" i="33"/>
  <c r="B17" i="33" s="1"/>
  <c r="B14" i="32"/>
  <c r="B15" i="32" s="1"/>
  <c r="G13" i="32"/>
  <c r="F7" i="33"/>
  <c r="I7" i="32"/>
  <c r="J7" i="32" s="1"/>
  <c r="K7" i="32" s="1"/>
  <c r="L7" i="32" s="1"/>
  <c r="M7" i="32" s="1"/>
  <c r="N7" i="32" s="1"/>
  <c r="O7" i="32" s="1"/>
  <c r="P7" i="32" s="1"/>
  <c r="Q7" i="32" s="1"/>
  <c r="R7" i="32" s="1"/>
  <c r="S7" i="32" s="1"/>
  <c r="T7" i="32" s="1"/>
  <c r="U7" i="32" s="1"/>
  <c r="V7" i="32" s="1"/>
  <c r="W7" i="32" s="1"/>
  <c r="X7" i="32" s="1"/>
  <c r="Y7" i="32" s="1"/>
  <c r="Z7" i="32" s="1"/>
  <c r="AA7" i="32" s="1"/>
  <c r="AB7" i="32" s="1"/>
  <c r="AC7" i="32" s="1"/>
  <c r="AD7" i="32" s="1"/>
  <c r="AE7" i="32" s="1"/>
  <c r="AF7" i="32" s="1"/>
  <c r="AG7" i="32" s="1"/>
  <c r="AH7" i="32" s="1"/>
  <c r="AI7" i="32" s="1"/>
  <c r="AJ7" i="32" s="1"/>
  <c r="AK7" i="32" s="1"/>
  <c r="AL7" i="32" s="1"/>
  <c r="B14" i="8"/>
  <c r="B15" i="8" s="1"/>
  <c r="I14" i="8"/>
  <c r="J14" i="8" s="1"/>
  <c r="K14" i="8" s="1"/>
  <c r="L14" i="8" s="1"/>
  <c r="M14" i="8" s="1"/>
  <c r="N14" i="8" s="1"/>
  <c r="O14" i="8" s="1"/>
  <c r="P14" i="8" s="1"/>
  <c r="Q14" i="8" s="1"/>
  <c r="R14" i="8" s="1"/>
  <c r="S14" i="8" s="1"/>
  <c r="T14" i="8" s="1"/>
  <c r="U14" i="8" s="1"/>
  <c r="V14" i="8" s="1"/>
  <c r="W14" i="8" s="1"/>
  <c r="X14" i="8" s="1"/>
  <c r="Y14" i="8" s="1"/>
  <c r="Z14" i="8" s="1"/>
  <c r="AA14" i="8" s="1"/>
  <c r="AB14" i="8" s="1"/>
  <c r="AC14" i="8" s="1"/>
  <c r="AD14" i="8" s="1"/>
  <c r="AE14" i="8" s="1"/>
  <c r="AF14" i="8" s="1"/>
  <c r="AG14" i="8" s="1"/>
  <c r="AH14" i="8" s="1"/>
  <c r="AI14" i="8" s="1"/>
  <c r="AJ14" i="8" s="1"/>
  <c r="AK14" i="8" s="1"/>
  <c r="AL14" i="8" s="1"/>
  <c r="AM14" i="8" s="1"/>
  <c r="F13" i="23" s="1"/>
  <c r="D12" i="5"/>
  <c r="G13" i="5"/>
  <c r="E13" i="5"/>
  <c r="C21" i="29" l="1"/>
  <c r="B22" i="29"/>
  <c r="B23" i="29" s="1"/>
  <c r="H21" i="29"/>
  <c r="B38" i="28"/>
  <c r="B39" i="28" s="1"/>
  <c r="C37" i="28"/>
  <c r="H37" i="28"/>
  <c r="B24" i="25"/>
  <c r="B25" i="25" s="1"/>
  <c r="H23" i="25"/>
  <c r="C23" i="25"/>
  <c r="B32" i="31"/>
  <c r="B33" i="31" s="1"/>
  <c r="H31" i="31"/>
  <c r="C31" i="31"/>
  <c r="K10" i="33"/>
  <c r="K9" i="33"/>
  <c r="O9" i="27"/>
  <c r="G21" i="29"/>
  <c r="B16" i="26"/>
  <c r="B17" i="26" s="1"/>
  <c r="C15" i="26"/>
  <c r="H15" i="26"/>
  <c r="G15" i="26"/>
  <c r="G37" i="28"/>
  <c r="G23" i="25"/>
  <c r="L10" i="24"/>
  <c r="M10" i="24" s="1"/>
  <c r="B18" i="27"/>
  <c r="B19" i="27" s="1"/>
  <c r="G17" i="27"/>
  <c r="H17" i="27"/>
  <c r="C17" i="27"/>
  <c r="I16" i="8"/>
  <c r="J16" i="8" s="1"/>
  <c r="K16" i="8" s="1"/>
  <c r="L16" i="8" s="1"/>
  <c r="M16" i="8" s="1"/>
  <c r="N16" i="8" s="1"/>
  <c r="O16" i="8" s="1"/>
  <c r="P16" i="8" s="1"/>
  <c r="Q16" i="8" s="1"/>
  <c r="R16" i="8" s="1"/>
  <c r="S16" i="8" s="1"/>
  <c r="T16" i="8" s="1"/>
  <c r="U16" i="8" s="1"/>
  <c r="V16" i="8" s="1"/>
  <c r="W16" i="8" s="1"/>
  <c r="X16" i="8" s="1"/>
  <c r="Y16" i="8" s="1"/>
  <c r="Z16" i="8" s="1"/>
  <c r="AA16" i="8" s="1"/>
  <c r="AB16" i="8" s="1"/>
  <c r="AC16" i="8" s="1"/>
  <c r="AD16" i="8" s="1"/>
  <c r="AE16" i="8" s="1"/>
  <c r="AF16" i="8" s="1"/>
  <c r="AG16" i="8" s="1"/>
  <c r="AH16" i="8" s="1"/>
  <c r="AI16" i="8" s="1"/>
  <c r="AJ16" i="8" s="1"/>
  <c r="AK16" i="8" s="1"/>
  <c r="AL16" i="8" s="1"/>
  <c r="AM16" i="8" s="1"/>
  <c r="F15" i="23" s="1"/>
  <c r="B16" i="8"/>
  <c r="B17" i="8" s="1"/>
  <c r="G15" i="8"/>
  <c r="D15" i="8" s="1"/>
  <c r="H15" i="8"/>
  <c r="C15" i="8"/>
  <c r="N10" i="30"/>
  <c r="N9" i="30"/>
  <c r="G17" i="33"/>
  <c r="B18" i="33"/>
  <c r="B19" i="33" s="1"/>
  <c r="C17" i="33"/>
  <c r="O10" i="31"/>
  <c r="O9" i="31"/>
  <c r="I7" i="33"/>
  <c r="J7" i="33" s="1"/>
  <c r="K7" i="33" s="1"/>
  <c r="L7" i="33" s="1"/>
  <c r="M7" i="33" s="1"/>
  <c r="N7" i="33" s="1"/>
  <c r="O7" i="33" s="1"/>
  <c r="P7" i="33" s="1"/>
  <c r="Q7" i="33" s="1"/>
  <c r="R7" i="33" s="1"/>
  <c r="S7" i="33" s="1"/>
  <c r="T7" i="33" s="1"/>
  <c r="U7" i="33" s="1"/>
  <c r="V7" i="33" s="1"/>
  <c r="W7" i="33" s="1"/>
  <c r="X7" i="33" s="1"/>
  <c r="Y7" i="33" s="1"/>
  <c r="Z7" i="33" s="1"/>
  <c r="AA7" i="33" s="1"/>
  <c r="AB7" i="33" s="1"/>
  <c r="AC7" i="33" s="1"/>
  <c r="AD7" i="33" s="1"/>
  <c r="AE7" i="33" s="1"/>
  <c r="AF7" i="33" s="1"/>
  <c r="AG7" i="33" s="1"/>
  <c r="AH7" i="33" s="1"/>
  <c r="AI7" i="33" s="1"/>
  <c r="AJ7" i="33" s="1"/>
  <c r="AK7" i="33" s="1"/>
  <c r="AL7" i="33" s="1"/>
  <c r="AM7" i="33" s="1"/>
  <c r="H15" i="33"/>
  <c r="H17" i="33"/>
  <c r="H11" i="33"/>
  <c r="H13" i="33"/>
  <c r="I12" i="32"/>
  <c r="J12" i="32" s="1"/>
  <c r="K12" i="32" s="1"/>
  <c r="L12" i="32" s="1"/>
  <c r="M12" i="32" s="1"/>
  <c r="N12" i="32" s="1"/>
  <c r="O12" i="32" s="1"/>
  <c r="P12" i="32" s="1"/>
  <c r="Q12" i="32" s="1"/>
  <c r="R12" i="32" s="1"/>
  <c r="S12" i="32" s="1"/>
  <c r="T12" i="32" s="1"/>
  <c r="U12" i="32" s="1"/>
  <c r="V12" i="32" s="1"/>
  <c r="W12" i="32" s="1"/>
  <c r="X12" i="32" s="1"/>
  <c r="Y12" i="32" s="1"/>
  <c r="Z12" i="32" s="1"/>
  <c r="AA12" i="32" s="1"/>
  <c r="AB12" i="32" s="1"/>
  <c r="AC12" i="32" s="1"/>
  <c r="AD12" i="32" s="1"/>
  <c r="AE12" i="32" s="1"/>
  <c r="AF12" i="32" s="1"/>
  <c r="AG12" i="32" s="1"/>
  <c r="AH12" i="32" s="1"/>
  <c r="AI12" i="32" s="1"/>
  <c r="AJ12" i="32" s="1"/>
  <c r="AK12" i="32" s="1"/>
  <c r="AL12" i="32" s="1"/>
  <c r="F11" i="33" s="1"/>
  <c r="O10" i="28"/>
  <c r="O9" i="28"/>
  <c r="M9" i="23"/>
  <c r="M10" i="23"/>
  <c r="N10" i="25"/>
  <c r="N9" i="25"/>
  <c r="I14" i="23"/>
  <c r="J14" i="23" s="1"/>
  <c r="K14" i="23" s="1"/>
  <c r="L14" i="23" s="1"/>
  <c r="M14" i="23" s="1"/>
  <c r="N14" i="23" s="1"/>
  <c r="O14" i="23" s="1"/>
  <c r="P14" i="23" s="1"/>
  <c r="Q14" i="23" s="1"/>
  <c r="R14" i="23" s="1"/>
  <c r="S14" i="23" s="1"/>
  <c r="T14" i="23" s="1"/>
  <c r="U14" i="23" s="1"/>
  <c r="V14" i="23" s="1"/>
  <c r="W14" i="23" s="1"/>
  <c r="X14" i="23" s="1"/>
  <c r="Y14" i="23" s="1"/>
  <c r="Z14" i="23" s="1"/>
  <c r="AA14" i="23" s="1"/>
  <c r="AB14" i="23" s="1"/>
  <c r="AC14" i="23" s="1"/>
  <c r="AD14" i="23" s="1"/>
  <c r="AE14" i="23" s="1"/>
  <c r="AF14" i="23" s="1"/>
  <c r="AG14" i="23" s="1"/>
  <c r="AH14" i="23" s="1"/>
  <c r="AI14" i="23" s="1"/>
  <c r="AJ14" i="23" s="1"/>
  <c r="AK14" i="23" s="1"/>
  <c r="F13" i="24" s="1"/>
  <c r="D13" i="23"/>
  <c r="B16" i="32"/>
  <c r="B17" i="32" s="1"/>
  <c r="G15" i="32"/>
  <c r="C15" i="32"/>
  <c r="H15" i="32"/>
  <c r="O10" i="29"/>
  <c r="O9" i="29"/>
  <c r="N9" i="8"/>
  <c r="N10" i="8"/>
  <c r="O10" i="26"/>
  <c r="O9" i="26"/>
  <c r="D11" i="32"/>
  <c r="R10" i="32"/>
  <c r="R9" i="32"/>
  <c r="P10" i="27"/>
  <c r="P9" i="27"/>
  <c r="B34" i="31" l="1"/>
  <c r="B35" i="31" s="1"/>
  <c r="C33" i="31"/>
  <c r="H33" i="31"/>
  <c r="G33" i="31"/>
  <c r="B26" i="25"/>
  <c r="B27" i="25" s="1"/>
  <c r="C25" i="25"/>
  <c r="H25" i="25"/>
  <c r="G25" i="25"/>
  <c r="L10" i="33"/>
  <c r="L9" i="33"/>
  <c r="M9" i="24"/>
  <c r="B40" i="28"/>
  <c r="B41" i="28" s="1"/>
  <c r="C39" i="28"/>
  <c r="H39" i="28"/>
  <c r="G39" i="28"/>
  <c r="B24" i="29"/>
  <c r="B25" i="29" s="1"/>
  <c r="C23" i="29"/>
  <c r="H23" i="29"/>
  <c r="G23" i="29"/>
  <c r="B20" i="27"/>
  <c r="B21" i="27" s="1"/>
  <c r="H19" i="27"/>
  <c r="C19" i="27"/>
  <c r="G19" i="27"/>
  <c r="C17" i="26"/>
  <c r="H17" i="26"/>
  <c r="B18" i="26"/>
  <c r="B19" i="26" s="1"/>
  <c r="G17" i="26"/>
  <c r="G19" i="33"/>
  <c r="B20" i="33"/>
  <c r="B21" i="33" s="1"/>
  <c r="C19" i="33"/>
  <c r="N9" i="23"/>
  <c r="N10" i="23"/>
  <c r="O9" i="30"/>
  <c r="O10" i="30"/>
  <c r="P10" i="31"/>
  <c r="P9" i="31"/>
  <c r="Q10" i="27"/>
  <c r="Q9" i="27"/>
  <c r="P10" i="29"/>
  <c r="P9" i="29"/>
  <c r="P10" i="28"/>
  <c r="P9" i="28"/>
  <c r="H19" i="33"/>
  <c r="O9" i="8"/>
  <c r="O10" i="8"/>
  <c r="D11" i="33"/>
  <c r="I12" i="33"/>
  <c r="J12" i="33" s="1"/>
  <c r="K12" i="33" s="1"/>
  <c r="L12" i="33" s="1"/>
  <c r="M12" i="33" s="1"/>
  <c r="N12" i="33" s="1"/>
  <c r="O12" i="33" s="1"/>
  <c r="P12" i="33" s="1"/>
  <c r="Q12" i="33" s="1"/>
  <c r="R12" i="33" s="1"/>
  <c r="S12" i="33" s="1"/>
  <c r="T12" i="33" s="1"/>
  <c r="U12" i="33" s="1"/>
  <c r="V12" i="33" s="1"/>
  <c r="W12" i="33" s="1"/>
  <c r="X12" i="33" s="1"/>
  <c r="Y12" i="33" s="1"/>
  <c r="Z12" i="33" s="1"/>
  <c r="AA12" i="33" s="1"/>
  <c r="AB12" i="33" s="1"/>
  <c r="AC12" i="33" s="1"/>
  <c r="AD12" i="33" s="1"/>
  <c r="AE12" i="33" s="1"/>
  <c r="AF12" i="33" s="1"/>
  <c r="AG12" i="33" s="1"/>
  <c r="AH12" i="33" s="1"/>
  <c r="AI12" i="33" s="1"/>
  <c r="AJ12" i="33" s="1"/>
  <c r="AK12" i="33" s="1"/>
  <c r="AL12" i="33" s="1"/>
  <c r="AM12" i="33" s="1"/>
  <c r="S10" i="32"/>
  <c r="S9" i="32"/>
  <c r="N9" i="24"/>
  <c r="N10" i="24"/>
  <c r="P10" i="26"/>
  <c r="P9" i="26"/>
  <c r="B18" i="32"/>
  <c r="B19" i="32" s="1"/>
  <c r="G17" i="32"/>
  <c r="C17" i="32"/>
  <c r="H17" i="32"/>
  <c r="O10" i="25"/>
  <c r="O9" i="25"/>
  <c r="I14" i="24"/>
  <c r="J14" i="24" s="1"/>
  <c r="K14" i="24" s="1"/>
  <c r="L14" i="24" s="1"/>
  <c r="M14" i="24" s="1"/>
  <c r="N14" i="24" s="1"/>
  <c r="O14" i="24" s="1"/>
  <c r="P14" i="24" s="1"/>
  <c r="Q14" i="24" s="1"/>
  <c r="R14" i="24" s="1"/>
  <c r="S14" i="24" s="1"/>
  <c r="T14" i="24" s="1"/>
  <c r="U14" i="24" s="1"/>
  <c r="V14" i="24" s="1"/>
  <c r="W14" i="24" s="1"/>
  <c r="X14" i="24" s="1"/>
  <c r="Y14" i="24" s="1"/>
  <c r="Z14" i="24" s="1"/>
  <c r="AA14" i="24" s="1"/>
  <c r="AB14" i="24" s="1"/>
  <c r="AC14" i="24" s="1"/>
  <c r="AD14" i="24" s="1"/>
  <c r="AE14" i="24" s="1"/>
  <c r="AF14" i="24" s="1"/>
  <c r="AG14" i="24" s="1"/>
  <c r="AH14" i="24" s="1"/>
  <c r="AI14" i="24" s="1"/>
  <c r="AJ14" i="24" s="1"/>
  <c r="AK14" i="24" s="1"/>
  <c r="AL14" i="24" s="1"/>
  <c r="AM14" i="24" s="1"/>
  <c r="F13" i="25" s="1"/>
  <c r="D13" i="24"/>
  <c r="B18" i="8"/>
  <c r="B19" i="8" s="1"/>
  <c r="I18" i="8"/>
  <c r="J18" i="8" s="1"/>
  <c r="K18" i="8" s="1"/>
  <c r="L18" i="8" s="1"/>
  <c r="M18" i="8" s="1"/>
  <c r="N18" i="8" s="1"/>
  <c r="O18" i="8" s="1"/>
  <c r="P18" i="8" s="1"/>
  <c r="Q18" i="8" s="1"/>
  <c r="R18" i="8" s="1"/>
  <c r="S18" i="8" s="1"/>
  <c r="T18" i="8" s="1"/>
  <c r="U18" i="8" s="1"/>
  <c r="V18" i="8" s="1"/>
  <c r="W18" i="8" s="1"/>
  <c r="X18" i="8" s="1"/>
  <c r="Y18" i="8" s="1"/>
  <c r="Z18" i="8" s="1"/>
  <c r="AA18" i="8" s="1"/>
  <c r="AB18" i="8" s="1"/>
  <c r="AC18" i="8" s="1"/>
  <c r="AD18" i="8" s="1"/>
  <c r="AE18" i="8" s="1"/>
  <c r="AF18" i="8" s="1"/>
  <c r="AG18" i="8" s="1"/>
  <c r="AH18" i="8" s="1"/>
  <c r="AI18" i="8" s="1"/>
  <c r="AJ18" i="8" s="1"/>
  <c r="AK18" i="8" s="1"/>
  <c r="AL18" i="8" s="1"/>
  <c r="AM18" i="8" s="1"/>
  <c r="F17" i="23" s="1"/>
  <c r="G17" i="8"/>
  <c r="D17" i="8" s="1"/>
  <c r="C17" i="8"/>
  <c r="H17" i="8"/>
  <c r="I16" i="23"/>
  <c r="J16" i="23" s="1"/>
  <c r="K16" i="23" s="1"/>
  <c r="L16" i="23" s="1"/>
  <c r="M16" i="23" s="1"/>
  <c r="N16" i="23" s="1"/>
  <c r="O16" i="23" s="1"/>
  <c r="P16" i="23" s="1"/>
  <c r="Q16" i="23" s="1"/>
  <c r="R16" i="23" s="1"/>
  <c r="S16" i="23" s="1"/>
  <c r="T16" i="23" s="1"/>
  <c r="U16" i="23" s="1"/>
  <c r="V16" i="23" s="1"/>
  <c r="W16" i="23" s="1"/>
  <c r="X16" i="23" s="1"/>
  <c r="Y16" i="23" s="1"/>
  <c r="Z16" i="23" s="1"/>
  <c r="AA16" i="23" s="1"/>
  <c r="AB16" i="23" s="1"/>
  <c r="AC16" i="23" s="1"/>
  <c r="AD16" i="23" s="1"/>
  <c r="AE16" i="23" s="1"/>
  <c r="AF16" i="23" s="1"/>
  <c r="AG16" i="23" s="1"/>
  <c r="AH16" i="23" s="1"/>
  <c r="AI16" i="23" s="1"/>
  <c r="AJ16" i="23" s="1"/>
  <c r="AK16" i="23" s="1"/>
  <c r="F15" i="24" s="1"/>
  <c r="D15" i="23"/>
  <c r="B42" i="28" l="1"/>
  <c r="B43" i="28" s="1"/>
  <c r="C41" i="28"/>
  <c r="H41" i="28"/>
  <c r="G41" i="28"/>
  <c r="B20" i="26"/>
  <c r="B21" i="26" s="1"/>
  <c r="G19" i="26"/>
  <c r="H19" i="26"/>
  <c r="C19" i="26"/>
  <c r="M10" i="33"/>
  <c r="M9" i="33"/>
  <c r="B28" i="25"/>
  <c r="B29" i="25" s="1"/>
  <c r="H27" i="25"/>
  <c r="C27" i="25"/>
  <c r="G27" i="25"/>
  <c r="B22" i="27"/>
  <c r="B23" i="27" s="1"/>
  <c r="C21" i="27"/>
  <c r="G21" i="27"/>
  <c r="H21" i="27"/>
  <c r="B26" i="29"/>
  <c r="B27" i="29" s="1"/>
  <c r="H25" i="29"/>
  <c r="C25" i="29"/>
  <c r="G25" i="29"/>
  <c r="B36" i="31"/>
  <c r="B37" i="31" s="1"/>
  <c r="C35" i="31"/>
  <c r="G35" i="31"/>
  <c r="H35" i="31"/>
  <c r="I14" i="25"/>
  <c r="J14" i="25" s="1"/>
  <c r="K14" i="25" s="1"/>
  <c r="L14" i="25" s="1"/>
  <c r="M14" i="25" s="1"/>
  <c r="N14" i="25" s="1"/>
  <c r="O14" i="25" s="1"/>
  <c r="P14" i="25" s="1"/>
  <c r="Q14" i="25" s="1"/>
  <c r="R14" i="25" s="1"/>
  <c r="S14" i="25" s="1"/>
  <c r="T14" i="25" s="1"/>
  <c r="U14" i="25" s="1"/>
  <c r="V14" i="25" s="1"/>
  <c r="W14" i="25" s="1"/>
  <c r="X14" i="25" s="1"/>
  <c r="Y14" i="25" s="1"/>
  <c r="Z14" i="25" s="1"/>
  <c r="AA14" i="25" s="1"/>
  <c r="AB14" i="25" s="1"/>
  <c r="AC14" i="25" s="1"/>
  <c r="AD14" i="25" s="1"/>
  <c r="AE14" i="25" s="1"/>
  <c r="AF14" i="25" s="1"/>
  <c r="AG14" i="25" s="1"/>
  <c r="AH14" i="25" s="1"/>
  <c r="AI14" i="25" s="1"/>
  <c r="AJ14" i="25" s="1"/>
  <c r="AK14" i="25" s="1"/>
  <c r="AL14" i="25" s="1"/>
  <c r="F13" i="26" s="1"/>
  <c r="D13" i="25"/>
  <c r="I16" i="24"/>
  <c r="J16" i="24" s="1"/>
  <c r="K16" i="24" s="1"/>
  <c r="L16" i="24" s="1"/>
  <c r="M16" i="24" s="1"/>
  <c r="N16" i="24" s="1"/>
  <c r="O16" i="24" s="1"/>
  <c r="P16" i="24" s="1"/>
  <c r="Q16" i="24" s="1"/>
  <c r="R16" i="24" s="1"/>
  <c r="S16" i="24" s="1"/>
  <c r="T16" i="24" s="1"/>
  <c r="U16" i="24" s="1"/>
  <c r="V16" i="24" s="1"/>
  <c r="W16" i="24" s="1"/>
  <c r="X16" i="24" s="1"/>
  <c r="Y16" i="24" s="1"/>
  <c r="Z16" i="24" s="1"/>
  <c r="AA16" i="24" s="1"/>
  <c r="AB16" i="24" s="1"/>
  <c r="AC16" i="24" s="1"/>
  <c r="AD16" i="24" s="1"/>
  <c r="AE16" i="24" s="1"/>
  <c r="AF16" i="24" s="1"/>
  <c r="AG16" i="24" s="1"/>
  <c r="AH16" i="24" s="1"/>
  <c r="AI16" i="24" s="1"/>
  <c r="AJ16" i="24" s="1"/>
  <c r="AK16" i="24" s="1"/>
  <c r="AL16" i="24" s="1"/>
  <c r="AM16" i="24" s="1"/>
  <c r="F15" i="25" s="1"/>
  <c r="D15" i="24"/>
  <c r="Q10" i="26"/>
  <c r="Q9" i="26"/>
  <c r="I18" i="23"/>
  <c r="J18" i="23" s="1"/>
  <c r="K18" i="23" s="1"/>
  <c r="L18" i="23" s="1"/>
  <c r="M18" i="23" s="1"/>
  <c r="N18" i="23" s="1"/>
  <c r="O18" i="23" s="1"/>
  <c r="P18" i="23" s="1"/>
  <c r="Q18" i="23" s="1"/>
  <c r="R18" i="23" s="1"/>
  <c r="S18" i="23" s="1"/>
  <c r="T18" i="23" s="1"/>
  <c r="U18" i="23" s="1"/>
  <c r="V18" i="23" s="1"/>
  <c r="W18" i="23" s="1"/>
  <c r="X18" i="23" s="1"/>
  <c r="Y18" i="23" s="1"/>
  <c r="Z18" i="23" s="1"/>
  <c r="AA18" i="23" s="1"/>
  <c r="AB18" i="23" s="1"/>
  <c r="AC18" i="23" s="1"/>
  <c r="AD18" i="23" s="1"/>
  <c r="AE18" i="23" s="1"/>
  <c r="AF18" i="23" s="1"/>
  <c r="AG18" i="23" s="1"/>
  <c r="AH18" i="23" s="1"/>
  <c r="AI18" i="23" s="1"/>
  <c r="AJ18" i="23" s="1"/>
  <c r="AK18" i="23" s="1"/>
  <c r="F17" i="24" s="1"/>
  <c r="D17" i="23"/>
  <c r="G19" i="32"/>
  <c r="B20" i="32"/>
  <c r="B21" i="32" s="1"/>
  <c r="C19" i="32"/>
  <c r="H19" i="32"/>
  <c r="Q10" i="31"/>
  <c r="Q9" i="31"/>
  <c r="B20" i="8"/>
  <c r="B21" i="8" s="1"/>
  <c r="I20" i="8"/>
  <c r="J20" i="8" s="1"/>
  <c r="K20" i="8" s="1"/>
  <c r="L20" i="8" s="1"/>
  <c r="M20" i="8" s="1"/>
  <c r="N20" i="8" s="1"/>
  <c r="O20" i="8" s="1"/>
  <c r="P20" i="8" s="1"/>
  <c r="Q20" i="8" s="1"/>
  <c r="R20" i="8" s="1"/>
  <c r="S20" i="8" s="1"/>
  <c r="T20" i="8" s="1"/>
  <c r="U20" i="8" s="1"/>
  <c r="V20" i="8" s="1"/>
  <c r="W20" i="8" s="1"/>
  <c r="X20" i="8" s="1"/>
  <c r="Y20" i="8" s="1"/>
  <c r="Z20" i="8" s="1"/>
  <c r="AA20" i="8" s="1"/>
  <c r="AB20" i="8" s="1"/>
  <c r="AC20" i="8" s="1"/>
  <c r="AD20" i="8" s="1"/>
  <c r="AE20" i="8" s="1"/>
  <c r="AF20" i="8" s="1"/>
  <c r="AG20" i="8" s="1"/>
  <c r="AH20" i="8" s="1"/>
  <c r="AI20" i="8" s="1"/>
  <c r="AJ20" i="8" s="1"/>
  <c r="AK20" i="8" s="1"/>
  <c r="AL20" i="8" s="1"/>
  <c r="AM20" i="8" s="1"/>
  <c r="F19" i="23" s="1"/>
  <c r="G19" i="8"/>
  <c r="D19" i="8" s="1"/>
  <c r="C19" i="8"/>
  <c r="H19" i="8"/>
  <c r="O9" i="23"/>
  <c r="O10" i="23"/>
  <c r="P10" i="25"/>
  <c r="P9" i="25"/>
  <c r="Q10" i="29"/>
  <c r="Q9" i="29"/>
  <c r="Q10" i="28"/>
  <c r="Q9" i="28"/>
  <c r="T10" i="32"/>
  <c r="T9" i="32"/>
  <c r="P10" i="30"/>
  <c r="P9" i="30"/>
  <c r="O9" i="24"/>
  <c r="O10" i="24"/>
  <c r="R10" i="27"/>
  <c r="R9" i="27"/>
  <c r="G21" i="33"/>
  <c r="B22" i="33"/>
  <c r="B23" i="33" s="1"/>
  <c r="C21" i="33"/>
  <c r="H21" i="33"/>
  <c r="P9" i="8"/>
  <c r="P10" i="8"/>
  <c r="B24" i="27" l="1"/>
  <c r="B25" i="27" s="1"/>
  <c r="G23" i="27"/>
  <c r="C23" i="27"/>
  <c r="H23" i="27"/>
  <c r="G29" i="25"/>
  <c r="B30" i="25"/>
  <c r="B31" i="25" s="1"/>
  <c r="H29" i="25"/>
  <c r="C29" i="25"/>
  <c r="N10" i="33"/>
  <c r="N9" i="33"/>
  <c r="B38" i="31"/>
  <c r="B39" i="31" s="1"/>
  <c r="C37" i="31"/>
  <c r="H37" i="31"/>
  <c r="G37" i="31"/>
  <c r="H21" i="26"/>
  <c r="B22" i="26"/>
  <c r="B23" i="26" s="1"/>
  <c r="C21" i="26"/>
  <c r="G21" i="26"/>
  <c r="B28" i="29"/>
  <c r="B29" i="29" s="1"/>
  <c r="C27" i="29"/>
  <c r="H27" i="29"/>
  <c r="G27" i="29"/>
  <c r="B44" i="28"/>
  <c r="B45" i="28" s="1"/>
  <c r="C43" i="28"/>
  <c r="H43" i="28"/>
  <c r="G43" i="28"/>
  <c r="I18" i="24"/>
  <c r="J18" i="24" s="1"/>
  <c r="K18" i="24" s="1"/>
  <c r="L18" i="24" s="1"/>
  <c r="M18" i="24" s="1"/>
  <c r="N18" i="24" s="1"/>
  <c r="O18" i="24" s="1"/>
  <c r="P18" i="24" s="1"/>
  <c r="Q18" i="24" s="1"/>
  <c r="R18" i="24" s="1"/>
  <c r="S18" i="24" s="1"/>
  <c r="T18" i="24" s="1"/>
  <c r="U18" i="24" s="1"/>
  <c r="V18" i="24" s="1"/>
  <c r="W18" i="24" s="1"/>
  <c r="X18" i="24" s="1"/>
  <c r="Y18" i="24" s="1"/>
  <c r="Z18" i="24" s="1"/>
  <c r="AA18" i="24" s="1"/>
  <c r="AB18" i="24" s="1"/>
  <c r="AC18" i="24" s="1"/>
  <c r="AD18" i="24" s="1"/>
  <c r="AE18" i="24" s="1"/>
  <c r="AF18" i="24" s="1"/>
  <c r="AG18" i="24" s="1"/>
  <c r="AH18" i="24" s="1"/>
  <c r="AI18" i="24" s="1"/>
  <c r="AJ18" i="24" s="1"/>
  <c r="AK18" i="24" s="1"/>
  <c r="AL18" i="24" s="1"/>
  <c r="AM18" i="24" s="1"/>
  <c r="F17" i="25" s="1"/>
  <c r="D17" i="24"/>
  <c r="Q10" i="30"/>
  <c r="Q9" i="30"/>
  <c r="Q10" i="25"/>
  <c r="Q9" i="25"/>
  <c r="S10" i="27"/>
  <c r="S9" i="27"/>
  <c r="P9" i="24"/>
  <c r="P10" i="24"/>
  <c r="P9" i="23"/>
  <c r="P10" i="23"/>
  <c r="R10" i="26"/>
  <c r="R9" i="26"/>
  <c r="I16" i="25"/>
  <c r="J16" i="25" s="1"/>
  <c r="K16" i="25" s="1"/>
  <c r="L16" i="25" s="1"/>
  <c r="M16" i="25" s="1"/>
  <c r="N16" i="25" s="1"/>
  <c r="O16" i="25" s="1"/>
  <c r="P16" i="25" s="1"/>
  <c r="Q16" i="25" s="1"/>
  <c r="R16" i="25" s="1"/>
  <c r="S16" i="25" s="1"/>
  <c r="T16" i="25" s="1"/>
  <c r="U16" i="25" s="1"/>
  <c r="V16" i="25" s="1"/>
  <c r="W16" i="25" s="1"/>
  <c r="X16" i="25" s="1"/>
  <c r="Y16" i="25" s="1"/>
  <c r="Z16" i="25" s="1"/>
  <c r="AA16" i="25" s="1"/>
  <c r="AB16" i="25" s="1"/>
  <c r="AC16" i="25" s="1"/>
  <c r="AD16" i="25" s="1"/>
  <c r="AE16" i="25" s="1"/>
  <c r="AF16" i="25" s="1"/>
  <c r="AG16" i="25" s="1"/>
  <c r="AH16" i="25" s="1"/>
  <c r="AI16" i="25" s="1"/>
  <c r="AJ16" i="25" s="1"/>
  <c r="AK16" i="25" s="1"/>
  <c r="AL16" i="25" s="1"/>
  <c r="F15" i="26" s="1"/>
  <c r="D15" i="25"/>
  <c r="I14" i="26"/>
  <c r="J14" i="26" s="1"/>
  <c r="K14" i="26" s="1"/>
  <c r="L14" i="26" s="1"/>
  <c r="M14" i="26" s="1"/>
  <c r="N14" i="26" s="1"/>
  <c r="O14" i="26" s="1"/>
  <c r="P14" i="26" s="1"/>
  <c r="Q14" i="26" s="1"/>
  <c r="R14" i="26" s="1"/>
  <c r="S14" i="26" s="1"/>
  <c r="T14" i="26" s="1"/>
  <c r="U14" i="26" s="1"/>
  <c r="V14" i="26" s="1"/>
  <c r="W14" i="26" s="1"/>
  <c r="X14" i="26" s="1"/>
  <c r="Y14" i="26" s="1"/>
  <c r="Z14" i="26" s="1"/>
  <c r="AA14" i="26" s="1"/>
  <c r="AB14" i="26" s="1"/>
  <c r="AC14" i="26" s="1"/>
  <c r="AD14" i="26" s="1"/>
  <c r="AE14" i="26" s="1"/>
  <c r="AF14" i="26" s="1"/>
  <c r="AG14" i="26" s="1"/>
  <c r="AH14" i="26" s="1"/>
  <c r="AI14" i="26" s="1"/>
  <c r="AJ14" i="26" s="1"/>
  <c r="AK14" i="26" s="1"/>
  <c r="AL14" i="26" s="1"/>
  <c r="AM14" i="26" s="1"/>
  <c r="F13" i="27" s="1"/>
  <c r="D13" i="26"/>
  <c r="I20" i="23"/>
  <c r="J20" i="23" s="1"/>
  <c r="K20" i="23" s="1"/>
  <c r="L20" i="23" s="1"/>
  <c r="M20" i="23" s="1"/>
  <c r="N20" i="23" s="1"/>
  <c r="O20" i="23" s="1"/>
  <c r="P20" i="23" s="1"/>
  <c r="Q20" i="23" s="1"/>
  <c r="R20" i="23" s="1"/>
  <c r="S20" i="23" s="1"/>
  <c r="T20" i="23" s="1"/>
  <c r="U20" i="23" s="1"/>
  <c r="V20" i="23" s="1"/>
  <c r="W20" i="23" s="1"/>
  <c r="X20" i="23" s="1"/>
  <c r="Y20" i="23" s="1"/>
  <c r="Z20" i="23" s="1"/>
  <c r="AA20" i="23" s="1"/>
  <c r="AB20" i="23" s="1"/>
  <c r="AC20" i="23" s="1"/>
  <c r="AD20" i="23" s="1"/>
  <c r="AE20" i="23" s="1"/>
  <c r="AF20" i="23" s="1"/>
  <c r="AG20" i="23" s="1"/>
  <c r="AH20" i="23" s="1"/>
  <c r="AI20" i="23" s="1"/>
  <c r="AJ20" i="23" s="1"/>
  <c r="AK20" i="23" s="1"/>
  <c r="F19" i="24" s="1"/>
  <c r="D19" i="23"/>
  <c r="R9" i="29"/>
  <c r="R10" i="29"/>
  <c r="B22" i="32"/>
  <c r="B23" i="32" s="1"/>
  <c r="G21" i="32"/>
  <c r="H21" i="32"/>
  <c r="C21" i="32"/>
  <c r="I22" i="8"/>
  <c r="J22" i="8" s="1"/>
  <c r="K22" i="8" s="1"/>
  <c r="L22" i="8" s="1"/>
  <c r="M22" i="8" s="1"/>
  <c r="N22" i="8" s="1"/>
  <c r="O22" i="8" s="1"/>
  <c r="P22" i="8" s="1"/>
  <c r="Q22" i="8" s="1"/>
  <c r="R22" i="8" s="1"/>
  <c r="S22" i="8" s="1"/>
  <c r="T22" i="8" s="1"/>
  <c r="U22" i="8" s="1"/>
  <c r="V22" i="8" s="1"/>
  <c r="W22" i="8" s="1"/>
  <c r="X22" i="8" s="1"/>
  <c r="Y22" i="8" s="1"/>
  <c r="Z22" i="8" s="1"/>
  <c r="AA22" i="8" s="1"/>
  <c r="AB22" i="8" s="1"/>
  <c r="AC22" i="8" s="1"/>
  <c r="AD22" i="8" s="1"/>
  <c r="AE22" i="8" s="1"/>
  <c r="AF22" i="8" s="1"/>
  <c r="AG22" i="8" s="1"/>
  <c r="AH22" i="8" s="1"/>
  <c r="AI22" i="8" s="1"/>
  <c r="AJ22" i="8" s="1"/>
  <c r="AK22" i="8" s="1"/>
  <c r="AL22" i="8" s="1"/>
  <c r="AM22" i="8" s="1"/>
  <c r="F21" i="23" s="1"/>
  <c r="B22" i="8"/>
  <c r="B23" i="8" s="1"/>
  <c r="G21" i="8"/>
  <c r="D21" i="8" s="1"/>
  <c r="C21" i="8"/>
  <c r="H21" i="8"/>
  <c r="U10" i="32"/>
  <c r="U9" i="32"/>
  <c r="R10" i="28"/>
  <c r="R9" i="28"/>
  <c r="Q9" i="8"/>
  <c r="Q10" i="8"/>
  <c r="B24" i="33"/>
  <c r="B25" i="33" s="1"/>
  <c r="G23" i="33"/>
  <c r="C23" i="33"/>
  <c r="H23" i="33"/>
  <c r="R10" i="31"/>
  <c r="R9" i="31"/>
  <c r="B24" i="26" l="1"/>
  <c r="B25" i="26" s="1"/>
  <c r="G23" i="26"/>
  <c r="H23" i="26"/>
  <c r="C23" i="26"/>
  <c r="B40" i="31"/>
  <c r="B41" i="31" s="1"/>
  <c r="H39" i="31"/>
  <c r="G39" i="31"/>
  <c r="C39" i="31"/>
  <c r="O9" i="33"/>
  <c r="O10" i="33"/>
  <c r="B46" i="28"/>
  <c r="B47" i="28" s="1"/>
  <c r="H45" i="28"/>
  <c r="C45" i="28"/>
  <c r="G45" i="28"/>
  <c r="B32" i="25"/>
  <c r="B33" i="25" s="1"/>
  <c r="H31" i="25"/>
  <c r="C31" i="25"/>
  <c r="G31" i="25"/>
  <c r="B30" i="29"/>
  <c r="B31" i="29" s="1"/>
  <c r="C29" i="29"/>
  <c r="H29" i="29"/>
  <c r="G29" i="29"/>
  <c r="B26" i="27"/>
  <c r="B27" i="27" s="1"/>
  <c r="G25" i="27"/>
  <c r="H25" i="27"/>
  <c r="C25" i="27"/>
  <c r="R9" i="8"/>
  <c r="R10" i="8"/>
  <c r="Q9" i="23"/>
  <c r="Q10" i="23"/>
  <c r="Q10" i="24"/>
  <c r="Q9" i="24"/>
  <c r="S10" i="28"/>
  <c r="S9" i="28"/>
  <c r="S10" i="26"/>
  <c r="S9" i="26"/>
  <c r="B24" i="32"/>
  <c r="B25" i="32" s="1"/>
  <c r="G23" i="32"/>
  <c r="C23" i="32"/>
  <c r="H23" i="32"/>
  <c r="T10" i="27"/>
  <c r="T9" i="27"/>
  <c r="V10" i="32"/>
  <c r="V9" i="32"/>
  <c r="S10" i="31"/>
  <c r="S9" i="31"/>
  <c r="S10" i="29"/>
  <c r="S9" i="29"/>
  <c r="R9" i="25"/>
  <c r="R10" i="25"/>
  <c r="B26" i="33"/>
  <c r="B27" i="33" s="1"/>
  <c r="G25" i="33"/>
  <c r="C25" i="33"/>
  <c r="H25" i="33"/>
  <c r="I24" i="8"/>
  <c r="J24" i="8" s="1"/>
  <c r="K24" i="8" s="1"/>
  <c r="L24" i="8" s="1"/>
  <c r="M24" i="8" s="1"/>
  <c r="N24" i="8" s="1"/>
  <c r="O24" i="8" s="1"/>
  <c r="P24" i="8" s="1"/>
  <c r="Q24" i="8" s="1"/>
  <c r="R24" i="8" s="1"/>
  <c r="S24" i="8" s="1"/>
  <c r="T24" i="8" s="1"/>
  <c r="U24" i="8" s="1"/>
  <c r="V24" i="8" s="1"/>
  <c r="W24" i="8" s="1"/>
  <c r="X24" i="8" s="1"/>
  <c r="Y24" i="8" s="1"/>
  <c r="Z24" i="8" s="1"/>
  <c r="AA24" i="8" s="1"/>
  <c r="AB24" i="8" s="1"/>
  <c r="AC24" i="8" s="1"/>
  <c r="AD24" i="8" s="1"/>
  <c r="AE24" i="8" s="1"/>
  <c r="AF24" i="8" s="1"/>
  <c r="AG24" i="8" s="1"/>
  <c r="AH24" i="8" s="1"/>
  <c r="AI24" i="8" s="1"/>
  <c r="AJ24" i="8" s="1"/>
  <c r="AK24" i="8" s="1"/>
  <c r="AL24" i="8" s="1"/>
  <c r="AM24" i="8" s="1"/>
  <c r="F23" i="23" s="1"/>
  <c r="B24" i="8"/>
  <c r="B25" i="8" s="1"/>
  <c r="G23" i="8"/>
  <c r="D23" i="8" s="1"/>
  <c r="C23" i="8"/>
  <c r="H23" i="8"/>
  <c r="I20" i="24"/>
  <c r="J20" i="24" s="1"/>
  <c r="K20" i="24" s="1"/>
  <c r="L20" i="24" s="1"/>
  <c r="M20" i="24" s="1"/>
  <c r="N20" i="24" s="1"/>
  <c r="O20" i="24" s="1"/>
  <c r="P20" i="24" s="1"/>
  <c r="Q20" i="24" s="1"/>
  <c r="R20" i="24" s="1"/>
  <c r="S20" i="24" s="1"/>
  <c r="T20" i="24" s="1"/>
  <c r="U20" i="24" s="1"/>
  <c r="V20" i="24" s="1"/>
  <c r="W20" i="24" s="1"/>
  <c r="X20" i="24" s="1"/>
  <c r="Y20" i="24" s="1"/>
  <c r="Z20" i="24" s="1"/>
  <c r="AA20" i="24" s="1"/>
  <c r="AB20" i="24" s="1"/>
  <c r="AC20" i="24" s="1"/>
  <c r="AD20" i="24" s="1"/>
  <c r="AE20" i="24" s="1"/>
  <c r="AF20" i="24" s="1"/>
  <c r="AG20" i="24" s="1"/>
  <c r="AH20" i="24" s="1"/>
  <c r="AI20" i="24" s="1"/>
  <c r="AJ20" i="24" s="1"/>
  <c r="AK20" i="24" s="1"/>
  <c r="AL20" i="24" s="1"/>
  <c r="AM20" i="24" s="1"/>
  <c r="F19" i="25" s="1"/>
  <c r="D19" i="24"/>
  <c r="R10" i="30"/>
  <c r="R9" i="30"/>
  <c r="I22" i="23"/>
  <c r="J22" i="23" s="1"/>
  <c r="K22" i="23" s="1"/>
  <c r="L22" i="23" s="1"/>
  <c r="M22" i="23" s="1"/>
  <c r="N22" i="23" s="1"/>
  <c r="O22" i="23" s="1"/>
  <c r="P22" i="23" s="1"/>
  <c r="Q22" i="23" s="1"/>
  <c r="R22" i="23" s="1"/>
  <c r="S22" i="23" s="1"/>
  <c r="T22" i="23" s="1"/>
  <c r="U22" i="23" s="1"/>
  <c r="V22" i="23" s="1"/>
  <c r="W22" i="23" s="1"/>
  <c r="X22" i="23" s="1"/>
  <c r="Y22" i="23" s="1"/>
  <c r="Z22" i="23" s="1"/>
  <c r="AA22" i="23" s="1"/>
  <c r="AB22" i="23" s="1"/>
  <c r="AC22" i="23" s="1"/>
  <c r="AD22" i="23" s="1"/>
  <c r="AE22" i="23" s="1"/>
  <c r="AF22" i="23" s="1"/>
  <c r="AG22" i="23" s="1"/>
  <c r="AH22" i="23" s="1"/>
  <c r="AI22" i="23" s="1"/>
  <c r="AJ22" i="23" s="1"/>
  <c r="AK22" i="23" s="1"/>
  <c r="F21" i="24" s="1"/>
  <c r="D21" i="23"/>
  <c r="I14" i="27"/>
  <c r="J14" i="27" s="1"/>
  <c r="K14" i="27" s="1"/>
  <c r="L14" i="27" s="1"/>
  <c r="M14" i="27" s="1"/>
  <c r="N14" i="27" s="1"/>
  <c r="O14" i="27" s="1"/>
  <c r="P14" i="27" s="1"/>
  <c r="Q14" i="27" s="1"/>
  <c r="R14" i="27" s="1"/>
  <c r="S14" i="27" s="1"/>
  <c r="T14" i="27" s="1"/>
  <c r="U14" i="27" s="1"/>
  <c r="V14" i="27" s="1"/>
  <c r="W14" i="27" s="1"/>
  <c r="X14" i="27" s="1"/>
  <c r="Y14" i="27" s="1"/>
  <c r="Z14" i="27" s="1"/>
  <c r="AA14" i="27" s="1"/>
  <c r="AB14" i="27" s="1"/>
  <c r="AC14" i="27" s="1"/>
  <c r="AD14" i="27" s="1"/>
  <c r="AE14" i="27" s="1"/>
  <c r="AF14" i="27" s="1"/>
  <c r="AG14" i="27" s="1"/>
  <c r="AH14" i="27" s="1"/>
  <c r="AI14" i="27" s="1"/>
  <c r="AJ14" i="27" s="1"/>
  <c r="AK14" i="27" s="1"/>
  <c r="AL14" i="27" s="1"/>
  <c r="F13" i="28" s="1"/>
  <c r="D13" i="27"/>
  <c r="I16" i="26"/>
  <c r="J16" i="26" s="1"/>
  <c r="K16" i="26" s="1"/>
  <c r="L16" i="26" s="1"/>
  <c r="M16" i="26" s="1"/>
  <c r="N16" i="26" s="1"/>
  <c r="O16" i="26" s="1"/>
  <c r="P16" i="26" s="1"/>
  <c r="Q16" i="26" s="1"/>
  <c r="R16" i="26" s="1"/>
  <c r="S16" i="26" s="1"/>
  <c r="T16" i="26" s="1"/>
  <c r="U16" i="26" s="1"/>
  <c r="V16" i="26" s="1"/>
  <c r="W16" i="26" s="1"/>
  <c r="X16" i="26" s="1"/>
  <c r="Y16" i="26" s="1"/>
  <c r="Z16" i="26" s="1"/>
  <c r="AA16" i="26" s="1"/>
  <c r="AB16" i="26" s="1"/>
  <c r="AC16" i="26" s="1"/>
  <c r="AD16" i="26" s="1"/>
  <c r="AE16" i="26" s="1"/>
  <c r="AF16" i="26" s="1"/>
  <c r="AG16" i="26" s="1"/>
  <c r="AH16" i="26" s="1"/>
  <c r="AI16" i="26" s="1"/>
  <c r="AJ16" i="26" s="1"/>
  <c r="AK16" i="26" s="1"/>
  <c r="AL16" i="26" s="1"/>
  <c r="AM16" i="26" s="1"/>
  <c r="F15" i="27" s="1"/>
  <c r="D15" i="26"/>
  <c r="I18" i="25"/>
  <c r="J18" i="25" s="1"/>
  <c r="K18" i="25" s="1"/>
  <c r="L18" i="25" s="1"/>
  <c r="M18" i="25" s="1"/>
  <c r="N18" i="25" s="1"/>
  <c r="O18" i="25" s="1"/>
  <c r="P18" i="25" s="1"/>
  <c r="Q18" i="25" s="1"/>
  <c r="R18" i="25" s="1"/>
  <c r="S18" i="25" s="1"/>
  <c r="T18" i="25" s="1"/>
  <c r="U18" i="25" s="1"/>
  <c r="V18" i="25" s="1"/>
  <c r="W18" i="25" s="1"/>
  <c r="X18" i="25" s="1"/>
  <c r="Y18" i="25" s="1"/>
  <c r="Z18" i="25" s="1"/>
  <c r="AA18" i="25" s="1"/>
  <c r="AB18" i="25" s="1"/>
  <c r="AC18" i="25" s="1"/>
  <c r="AD18" i="25" s="1"/>
  <c r="AE18" i="25" s="1"/>
  <c r="AF18" i="25" s="1"/>
  <c r="AG18" i="25" s="1"/>
  <c r="AH18" i="25" s="1"/>
  <c r="AI18" i="25" s="1"/>
  <c r="AJ18" i="25" s="1"/>
  <c r="AK18" i="25" s="1"/>
  <c r="AL18" i="25" s="1"/>
  <c r="F17" i="26" s="1"/>
  <c r="D17" i="25"/>
  <c r="B34" i="25" l="1"/>
  <c r="B35" i="25" s="1"/>
  <c r="C33" i="25"/>
  <c r="H33" i="25"/>
  <c r="G33" i="25"/>
  <c r="B48" i="28"/>
  <c r="B49" i="28" s="1"/>
  <c r="G47" i="28"/>
  <c r="C47" i="28"/>
  <c r="H47" i="28"/>
  <c r="P9" i="33"/>
  <c r="P10" i="33"/>
  <c r="B28" i="27"/>
  <c r="B29" i="27" s="1"/>
  <c r="C27" i="27"/>
  <c r="H27" i="27"/>
  <c r="G27" i="27"/>
  <c r="B42" i="31"/>
  <c r="B43" i="31" s="1"/>
  <c r="C41" i="31"/>
  <c r="H41" i="31"/>
  <c r="G41" i="31"/>
  <c r="H31" i="29"/>
  <c r="G31" i="29"/>
  <c r="C31" i="29"/>
  <c r="B32" i="29"/>
  <c r="B33" i="29" s="1"/>
  <c r="B26" i="26"/>
  <c r="B27" i="26" s="1"/>
  <c r="G25" i="26"/>
  <c r="C25" i="26"/>
  <c r="H25" i="26"/>
  <c r="B26" i="8"/>
  <c r="B27" i="8" s="1"/>
  <c r="I26" i="8"/>
  <c r="J26" i="8" s="1"/>
  <c r="K26" i="8" s="1"/>
  <c r="L26" i="8" s="1"/>
  <c r="M26" i="8" s="1"/>
  <c r="N26" i="8" s="1"/>
  <c r="O26" i="8" s="1"/>
  <c r="P26" i="8" s="1"/>
  <c r="Q26" i="8" s="1"/>
  <c r="R26" i="8" s="1"/>
  <c r="S26" i="8" s="1"/>
  <c r="T26" i="8" s="1"/>
  <c r="U26" i="8" s="1"/>
  <c r="V26" i="8" s="1"/>
  <c r="W26" i="8" s="1"/>
  <c r="X26" i="8" s="1"/>
  <c r="Y26" i="8" s="1"/>
  <c r="Z26" i="8" s="1"/>
  <c r="AA26" i="8" s="1"/>
  <c r="AB26" i="8" s="1"/>
  <c r="AC26" i="8" s="1"/>
  <c r="AD26" i="8" s="1"/>
  <c r="AE26" i="8" s="1"/>
  <c r="AF26" i="8" s="1"/>
  <c r="AG26" i="8" s="1"/>
  <c r="AH26" i="8" s="1"/>
  <c r="AI26" i="8" s="1"/>
  <c r="AJ26" i="8" s="1"/>
  <c r="AK26" i="8" s="1"/>
  <c r="AL26" i="8" s="1"/>
  <c r="AM26" i="8" s="1"/>
  <c r="F25" i="23" s="1"/>
  <c r="G25" i="8"/>
  <c r="D25" i="8" s="1"/>
  <c r="H25" i="8"/>
  <c r="C25" i="8"/>
  <c r="I16" i="27"/>
  <c r="J16" i="27" s="1"/>
  <c r="K16" i="27" s="1"/>
  <c r="L16" i="27" s="1"/>
  <c r="M16" i="27" s="1"/>
  <c r="N16" i="27" s="1"/>
  <c r="O16" i="27" s="1"/>
  <c r="P16" i="27" s="1"/>
  <c r="Q16" i="27" s="1"/>
  <c r="R16" i="27" s="1"/>
  <c r="S16" i="27" s="1"/>
  <c r="T16" i="27" s="1"/>
  <c r="U16" i="27" s="1"/>
  <c r="V16" i="27" s="1"/>
  <c r="W16" i="27" s="1"/>
  <c r="X16" i="27" s="1"/>
  <c r="Y16" i="27" s="1"/>
  <c r="Z16" i="27" s="1"/>
  <c r="AA16" i="27" s="1"/>
  <c r="AB16" i="27" s="1"/>
  <c r="AC16" i="27" s="1"/>
  <c r="AD16" i="27" s="1"/>
  <c r="AE16" i="27" s="1"/>
  <c r="AF16" i="27" s="1"/>
  <c r="AG16" i="27" s="1"/>
  <c r="AH16" i="27" s="1"/>
  <c r="AI16" i="27" s="1"/>
  <c r="AJ16" i="27" s="1"/>
  <c r="AK16" i="27" s="1"/>
  <c r="AL16" i="27" s="1"/>
  <c r="F15" i="28" s="1"/>
  <c r="D15" i="27"/>
  <c r="I24" i="23"/>
  <c r="J24" i="23" s="1"/>
  <c r="K24" i="23" s="1"/>
  <c r="L24" i="23" s="1"/>
  <c r="M24" i="23" s="1"/>
  <c r="N24" i="23" s="1"/>
  <c r="O24" i="23" s="1"/>
  <c r="P24" i="23" s="1"/>
  <c r="Q24" i="23" s="1"/>
  <c r="R24" i="23" s="1"/>
  <c r="S24" i="23" s="1"/>
  <c r="T24" i="23" s="1"/>
  <c r="U24" i="23" s="1"/>
  <c r="V24" i="23" s="1"/>
  <c r="W24" i="23" s="1"/>
  <c r="X24" i="23" s="1"/>
  <c r="Y24" i="23" s="1"/>
  <c r="Z24" i="23" s="1"/>
  <c r="AA24" i="23" s="1"/>
  <c r="AB24" i="23" s="1"/>
  <c r="AC24" i="23" s="1"/>
  <c r="AD24" i="23" s="1"/>
  <c r="AE24" i="23" s="1"/>
  <c r="AF24" i="23" s="1"/>
  <c r="AG24" i="23" s="1"/>
  <c r="AH24" i="23" s="1"/>
  <c r="AI24" i="23" s="1"/>
  <c r="AJ24" i="23" s="1"/>
  <c r="AK24" i="23" s="1"/>
  <c r="F23" i="24" s="1"/>
  <c r="D23" i="23"/>
  <c r="G27" i="33"/>
  <c r="B28" i="33"/>
  <c r="B29" i="33" s="1"/>
  <c r="C27" i="33"/>
  <c r="H27" i="33"/>
  <c r="S10" i="25"/>
  <c r="S9" i="25"/>
  <c r="I14" i="28"/>
  <c r="J14" i="28" s="1"/>
  <c r="K14" i="28" s="1"/>
  <c r="L14" i="28" s="1"/>
  <c r="M14" i="28" s="1"/>
  <c r="N14" i="28" s="1"/>
  <c r="O14" i="28" s="1"/>
  <c r="P14" i="28" s="1"/>
  <c r="Q14" i="28" s="1"/>
  <c r="R14" i="28" s="1"/>
  <c r="S14" i="28" s="1"/>
  <c r="T14" i="28" s="1"/>
  <c r="U14" i="28" s="1"/>
  <c r="V14" i="28" s="1"/>
  <c r="W14" i="28" s="1"/>
  <c r="X14" i="28" s="1"/>
  <c r="Y14" i="28" s="1"/>
  <c r="Z14" i="28" s="1"/>
  <c r="AA14" i="28" s="1"/>
  <c r="AB14" i="28" s="1"/>
  <c r="AC14" i="28" s="1"/>
  <c r="AD14" i="28" s="1"/>
  <c r="AE14" i="28" s="1"/>
  <c r="AF14" i="28" s="1"/>
  <c r="AG14" i="28" s="1"/>
  <c r="AH14" i="28" s="1"/>
  <c r="AI14" i="28" s="1"/>
  <c r="AJ14" i="28" s="1"/>
  <c r="AK14" i="28" s="1"/>
  <c r="AL14" i="28" s="1"/>
  <c r="AM14" i="28" s="1"/>
  <c r="F13" i="29" s="1"/>
  <c r="D13" i="28"/>
  <c r="T10" i="26"/>
  <c r="T9" i="26"/>
  <c r="T10" i="29"/>
  <c r="T9" i="29"/>
  <c r="T10" i="28"/>
  <c r="T9" i="28"/>
  <c r="I22" i="24"/>
  <c r="J22" i="24" s="1"/>
  <c r="K22" i="24" s="1"/>
  <c r="L22" i="24" s="1"/>
  <c r="M22" i="24" s="1"/>
  <c r="N22" i="24" s="1"/>
  <c r="O22" i="24" s="1"/>
  <c r="P22" i="24" s="1"/>
  <c r="Q22" i="24" s="1"/>
  <c r="R22" i="24" s="1"/>
  <c r="S22" i="24" s="1"/>
  <c r="T22" i="24" s="1"/>
  <c r="U22" i="24" s="1"/>
  <c r="V22" i="24" s="1"/>
  <c r="W22" i="24" s="1"/>
  <c r="X22" i="24" s="1"/>
  <c r="Y22" i="24" s="1"/>
  <c r="Z22" i="24" s="1"/>
  <c r="AA22" i="24" s="1"/>
  <c r="AB22" i="24" s="1"/>
  <c r="AC22" i="24" s="1"/>
  <c r="AD22" i="24" s="1"/>
  <c r="AE22" i="24" s="1"/>
  <c r="AF22" i="24" s="1"/>
  <c r="AG22" i="24" s="1"/>
  <c r="AH22" i="24" s="1"/>
  <c r="AI22" i="24" s="1"/>
  <c r="AJ22" i="24" s="1"/>
  <c r="AK22" i="24" s="1"/>
  <c r="AL22" i="24" s="1"/>
  <c r="AM22" i="24" s="1"/>
  <c r="F21" i="25" s="1"/>
  <c r="D21" i="24"/>
  <c r="S10" i="30"/>
  <c r="S9" i="30"/>
  <c r="R9" i="24"/>
  <c r="R10" i="24"/>
  <c r="I20" i="25"/>
  <c r="J20" i="25" s="1"/>
  <c r="K20" i="25" s="1"/>
  <c r="L20" i="25" s="1"/>
  <c r="M20" i="25" s="1"/>
  <c r="N20" i="25" s="1"/>
  <c r="O20" i="25" s="1"/>
  <c r="P20" i="25" s="1"/>
  <c r="Q20" i="25" s="1"/>
  <c r="R20" i="25" s="1"/>
  <c r="S20" i="25" s="1"/>
  <c r="T20" i="25" s="1"/>
  <c r="U20" i="25" s="1"/>
  <c r="V20" i="25" s="1"/>
  <c r="W20" i="25" s="1"/>
  <c r="X20" i="25" s="1"/>
  <c r="Y20" i="25" s="1"/>
  <c r="Z20" i="25" s="1"/>
  <c r="AA20" i="25" s="1"/>
  <c r="AB20" i="25" s="1"/>
  <c r="AC20" i="25" s="1"/>
  <c r="AD20" i="25" s="1"/>
  <c r="AE20" i="25" s="1"/>
  <c r="AF20" i="25" s="1"/>
  <c r="AG20" i="25" s="1"/>
  <c r="AH20" i="25" s="1"/>
  <c r="AI20" i="25" s="1"/>
  <c r="AJ20" i="25" s="1"/>
  <c r="AK20" i="25" s="1"/>
  <c r="AL20" i="25" s="1"/>
  <c r="F19" i="26" s="1"/>
  <c r="D19" i="25"/>
  <c r="R9" i="23"/>
  <c r="R10" i="23"/>
  <c r="T10" i="31"/>
  <c r="T9" i="31"/>
  <c r="I18" i="26"/>
  <c r="J18" i="26" s="1"/>
  <c r="K18" i="26" s="1"/>
  <c r="L18" i="26" s="1"/>
  <c r="M18" i="26" s="1"/>
  <c r="N18" i="26" s="1"/>
  <c r="O18" i="26" s="1"/>
  <c r="P18" i="26" s="1"/>
  <c r="Q18" i="26" s="1"/>
  <c r="R18" i="26" s="1"/>
  <c r="S18" i="26" s="1"/>
  <c r="T18" i="26" s="1"/>
  <c r="U18" i="26" s="1"/>
  <c r="V18" i="26" s="1"/>
  <c r="W18" i="26" s="1"/>
  <c r="X18" i="26" s="1"/>
  <c r="Y18" i="26" s="1"/>
  <c r="Z18" i="26" s="1"/>
  <c r="AA18" i="26" s="1"/>
  <c r="AB18" i="26" s="1"/>
  <c r="AC18" i="26" s="1"/>
  <c r="AD18" i="26" s="1"/>
  <c r="AE18" i="26" s="1"/>
  <c r="AF18" i="26" s="1"/>
  <c r="AG18" i="26" s="1"/>
  <c r="AH18" i="26" s="1"/>
  <c r="AI18" i="26" s="1"/>
  <c r="AJ18" i="26" s="1"/>
  <c r="AK18" i="26" s="1"/>
  <c r="AL18" i="26" s="1"/>
  <c r="AM18" i="26" s="1"/>
  <c r="F17" i="27" s="1"/>
  <c r="D17" i="26"/>
  <c r="S9" i="8"/>
  <c r="S10" i="8"/>
  <c r="U10" i="27"/>
  <c r="U9" i="27"/>
  <c r="G25" i="32"/>
  <c r="B26" i="32"/>
  <c r="B27" i="32" s="1"/>
  <c r="H25" i="32"/>
  <c r="C25" i="32"/>
  <c r="W10" i="32"/>
  <c r="W9" i="32"/>
  <c r="B44" i="31" l="1"/>
  <c r="B45" i="31" s="1"/>
  <c r="G43" i="31"/>
  <c r="H43" i="31"/>
  <c r="C43" i="31"/>
  <c r="B30" i="27"/>
  <c r="B31" i="27" s="1"/>
  <c r="C29" i="27"/>
  <c r="H29" i="27"/>
  <c r="G29" i="27"/>
  <c r="Q10" i="33"/>
  <c r="Q9" i="33"/>
  <c r="B34" i="29"/>
  <c r="B35" i="29" s="1"/>
  <c r="C33" i="29"/>
  <c r="H33" i="29"/>
  <c r="G33" i="29"/>
  <c r="B50" i="28"/>
  <c r="B51" i="28" s="1"/>
  <c r="H49" i="28"/>
  <c r="C49" i="28"/>
  <c r="G49" i="28"/>
  <c r="B28" i="26"/>
  <c r="B29" i="26" s="1"/>
  <c r="C27" i="26"/>
  <c r="H27" i="26"/>
  <c r="G27" i="26"/>
  <c r="B36" i="25"/>
  <c r="B37" i="25" s="1"/>
  <c r="H35" i="25"/>
  <c r="C35" i="25"/>
  <c r="G35" i="25"/>
  <c r="I20" i="26"/>
  <c r="J20" i="26" s="1"/>
  <c r="K20" i="26" s="1"/>
  <c r="L20" i="26" s="1"/>
  <c r="M20" i="26" s="1"/>
  <c r="N20" i="26" s="1"/>
  <c r="O20" i="26" s="1"/>
  <c r="P20" i="26" s="1"/>
  <c r="Q20" i="26" s="1"/>
  <c r="R20" i="26" s="1"/>
  <c r="S20" i="26" s="1"/>
  <c r="T20" i="26" s="1"/>
  <c r="U20" i="26" s="1"/>
  <c r="V20" i="26" s="1"/>
  <c r="W20" i="26" s="1"/>
  <c r="X20" i="26" s="1"/>
  <c r="Y20" i="26" s="1"/>
  <c r="Z20" i="26" s="1"/>
  <c r="AA20" i="26" s="1"/>
  <c r="AB20" i="26" s="1"/>
  <c r="AC20" i="26" s="1"/>
  <c r="AD20" i="26" s="1"/>
  <c r="AE20" i="26" s="1"/>
  <c r="AF20" i="26" s="1"/>
  <c r="AG20" i="26" s="1"/>
  <c r="AH20" i="26" s="1"/>
  <c r="AI20" i="26" s="1"/>
  <c r="AJ20" i="26" s="1"/>
  <c r="AK20" i="26" s="1"/>
  <c r="AL20" i="26" s="1"/>
  <c r="AM20" i="26" s="1"/>
  <c r="F19" i="27" s="1"/>
  <c r="D19" i="26"/>
  <c r="T10" i="25"/>
  <c r="T9" i="25"/>
  <c r="B28" i="32"/>
  <c r="B29" i="32" s="1"/>
  <c r="G27" i="32"/>
  <c r="C27" i="32"/>
  <c r="H27" i="32"/>
  <c r="G29" i="33"/>
  <c r="B30" i="33"/>
  <c r="B31" i="33" s="1"/>
  <c r="C29" i="33"/>
  <c r="H29" i="33"/>
  <c r="I14" i="29"/>
  <c r="J14" i="29" s="1"/>
  <c r="K14" i="29" s="1"/>
  <c r="L14" i="29" s="1"/>
  <c r="M14" i="29" s="1"/>
  <c r="N14" i="29" s="1"/>
  <c r="O14" i="29" s="1"/>
  <c r="P14" i="29" s="1"/>
  <c r="Q14" i="29" s="1"/>
  <c r="R14" i="29" s="1"/>
  <c r="S14" i="29" s="1"/>
  <c r="T14" i="29" s="1"/>
  <c r="U14" i="29" s="1"/>
  <c r="V14" i="29" s="1"/>
  <c r="W14" i="29" s="1"/>
  <c r="X14" i="29" s="1"/>
  <c r="Y14" i="29" s="1"/>
  <c r="Z14" i="29" s="1"/>
  <c r="AA14" i="29" s="1"/>
  <c r="AB14" i="29" s="1"/>
  <c r="AC14" i="29" s="1"/>
  <c r="AD14" i="29" s="1"/>
  <c r="AE14" i="29" s="1"/>
  <c r="AF14" i="29" s="1"/>
  <c r="AG14" i="29" s="1"/>
  <c r="AH14" i="29" s="1"/>
  <c r="AI14" i="29" s="1"/>
  <c r="AJ14" i="29" s="1"/>
  <c r="AK14" i="29" s="1"/>
  <c r="AL14" i="29" s="1"/>
  <c r="AM14" i="29" s="1"/>
  <c r="F13" i="30" s="1"/>
  <c r="D13" i="29"/>
  <c r="S9" i="24"/>
  <c r="S10" i="24"/>
  <c r="V10" i="27"/>
  <c r="V9" i="27"/>
  <c r="T10" i="30"/>
  <c r="T9" i="30"/>
  <c r="I24" i="24"/>
  <c r="J24" i="24" s="1"/>
  <c r="K24" i="24" s="1"/>
  <c r="L24" i="24" s="1"/>
  <c r="M24" i="24" s="1"/>
  <c r="N24" i="24" s="1"/>
  <c r="O24" i="24" s="1"/>
  <c r="P24" i="24" s="1"/>
  <c r="Q24" i="24" s="1"/>
  <c r="R24" i="24" s="1"/>
  <c r="S24" i="24" s="1"/>
  <c r="T24" i="24" s="1"/>
  <c r="U24" i="24" s="1"/>
  <c r="V24" i="24" s="1"/>
  <c r="W24" i="24" s="1"/>
  <c r="X24" i="24" s="1"/>
  <c r="Y24" i="24" s="1"/>
  <c r="Z24" i="24" s="1"/>
  <c r="AA24" i="24" s="1"/>
  <c r="AB24" i="24" s="1"/>
  <c r="AC24" i="24" s="1"/>
  <c r="AD24" i="24" s="1"/>
  <c r="AE24" i="24" s="1"/>
  <c r="AF24" i="24" s="1"/>
  <c r="AG24" i="24" s="1"/>
  <c r="AH24" i="24" s="1"/>
  <c r="AI24" i="24" s="1"/>
  <c r="AJ24" i="24" s="1"/>
  <c r="AK24" i="24" s="1"/>
  <c r="AL24" i="24" s="1"/>
  <c r="AM24" i="24" s="1"/>
  <c r="F23" i="25" s="1"/>
  <c r="D23" i="24"/>
  <c r="I16" i="28"/>
  <c r="J16" i="28" s="1"/>
  <c r="K16" i="28" s="1"/>
  <c r="L16" i="28" s="1"/>
  <c r="M16" i="28" s="1"/>
  <c r="N16" i="28" s="1"/>
  <c r="O16" i="28" s="1"/>
  <c r="P16" i="28" s="1"/>
  <c r="Q16" i="28" s="1"/>
  <c r="R16" i="28" s="1"/>
  <c r="S16" i="28" s="1"/>
  <c r="T16" i="28" s="1"/>
  <c r="U16" i="28" s="1"/>
  <c r="V16" i="28" s="1"/>
  <c r="W16" i="28" s="1"/>
  <c r="X16" i="28" s="1"/>
  <c r="Y16" i="28" s="1"/>
  <c r="Z16" i="28" s="1"/>
  <c r="AA16" i="28" s="1"/>
  <c r="AB16" i="28" s="1"/>
  <c r="AC16" i="28" s="1"/>
  <c r="AD16" i="28" s="1"/>
  <c r="AE16" i="28" s="1"/>
  <c r="AF16" i="28" s="1"/>
  <c r="AG16" i="28" s="1"/>
  <c r="AH16" i="28" s="1"/>
  <c r="AI16" i="28" s="1"/>
  <c r="AJ16" i="28" s="1"/>
  <c r="AK16" i="28" s="1"/>
  <c r="AL16" i="28" s="1"/>
  <c r="AM16" i="28" s="1"/>
  <c r="F15" i="29" s="1"/>
  <c r="D15" i="28"/>
  <c r="T9" i="8"/>
  <c r="T10" i="8"/>
  <c r="I18" i="27"/>
  <c r="J18" i="27" s="1"/>
  <c r="K18" i="27" s="1"/>
  <c r="L18" i="27" s="1"/>
  <c r="M18" i="27" s="1"/>
  <c r="N18" i="27" s="1"/>
  <c r="O18" i="27" s="1"/>
  <c r="P18" i="27" s="1"/>
  <c r="Q18" i="27" s="1"/>
  <c r="R18" i="27" s="1"/>
  <c r="S18" i="27" s="1"/>
  <c r="T18" i="27" s="1"/>
  <c r="U18" i="27" s="1"/>
  <c r="V18" i="27" s="1"/>
  <c r="W18" i="27" s="1"/>
  <c r="X18" i="27" s="1"/>
  <c r="Y18" i="27" s="1"/>
  <c r="Z18" i="27" s="1"/>
  <c r="AA18" i="27" s="1"/>
  <c r="AB18" i="27" s="1"/>
  <c r="AC18" i="27" s="1"/>
  <c r="AD18" i="27" s="1"/>
  <c r="AE18" i="27" s="1"/>
  <c r="AF18" i="27" s="1"/>
  <c r="AG18" i="27" s="1"/>
  <c r="AH18" i="27" s="1"/>
  <c r="AI18" i="27" s="1"/>
  <c r="AJ18" i="27" s="1"/>
  <c r="AK18" i="27" s="1"/>
  <c r="AL18" i="27" s="1"/>
  <c r="F17" i="28" s="1"/>
  <c r="D17" i="27"/>
  <c r="U10" i="28"/>
  <c r="U9" i="28"/>
  <c r="U10" i="31"/>
  <c r="U9" i="31"/>
  <c r="U10" i="29"/>
  <c r="U9" i="29"/>
  <c r="I22" i="25"/>
  <c r="J22" i="25" s="1"/>
  <c r="K22" i="25" s="1"/>
  <c r="L22" i="25" s="1"/>
  <c r="M22" i="25" s="1"/>
  <c r="N22" i="25" s="1"/>
  <c r="O22" i="25" s="1"/>
  <c r="P22" i="25" s="1"/>
  <c r="Q22" i="25" s="1"/>
  <c r="R22" i="25" s="1"/>
  <c r="S22" i="25" s="1"/>
  <c r="T22" i="25" s="1"/>
  <c r="U22" i="25" s="1"/>
  <c r="V22" i="25" s="1"/>
  <c r="W22" i="25" s="1"/>
  <c r="X22" i="25" s="1"/>
  <c r="Y22" i="25" s="1"/>
  <c r="Z22" i="25" s="1"/>
  <c r="AA22" i="25" s="1"/>
  <c r="AB22" i="25" s="1"/>
  <c r="AC22" i="25" s="1"/>
  <c r="AD22" i="25" s="1"/>
  <c r="AE22" i="25" s="1"/>
  <c r="AF22" i="25" s="1"/>
  <c r="AG22" i="25" s="1"/>
  <c r="AH22" i="25" s="1"/>
  <c r="AI22" i="25" s="1"/>
  <c r="AJ22" i="25" s="1"/>
  <c r="AK22" i="25" s="1"/>
  <c r="AL22" i="25" s="1"/>
  <c r="F21" i="26" s="1"/>
  <c r="D21" i="25"/>
  <c r="S9" i="23"/>
  <c r="S10" i="23"/>
  <c r="I26" i="23"/>
  <c r="J26" i="23" s="1"/>
  <c r="K26" i="23" s="1"/>
  <c r="L26" i="23" s="1"/>
  <c r="M26" i="23" s="1"/>
  <c r="N26" i="23" s="1"/>
  <c r="O26" i="23" s="1"/>
  <c r="P26" i="23" s="1"/>
  <c r="Q26" i="23" s="1"/>
  <c r="R26" i="23" s="1"/>
  <c r="S26" i="23" s="1"/>
  <c r="T26" i="23" s="1"/>
  <c r="U26" i="23" s="1"/>
  <c r="V26" i="23" s="1"/>
  <c r="W26" i="23" s="1"/>
  <c r="X26" i="23" s="1"/>
  <c r="Y26" i="23" s="1"/>
  <c r="Z26" i="23" s="1"/>
  <c r="AA26" i="23" s="1"/>
  <c r="AB26" i="23" s="1"/>
  <c r="AC26" i="23" s="1"/>
  <c r="AD26" i="23" s="1"/>
  <c r="AE26" i="23" s="1"/>
  <c r="AF26" i="23" s="1"/>
  <c r="AG26" i="23" s="1"/>
  <c r="AH26" i="23" s="1"/>
  <c r="AI26" i="23" s="1"/>
  <c r="AJ26" i="23" s="1"/>
  <c r="AK26" i="23" s="1"/>
  <c r="F25" i="24" s="1"/>
  <c r="D25" i="23"/>
  <c r="X10" i="32"/>
  <c r="X9" i="32"/>
  <c r="U10" i="26"/>
  <c r="U9" i="26"/>
  <c r="I28" i="8"/>
  <c r="J28" i="8" s="1"/>
  <c r="K28" i="8" s="1"/>
  <c r="L28" i="8" s="1"/>
  <c r="M28" i="8" s="1"/>
  <c r="N28" i="8" s="1"/>
  <c r="O28" i="8" s="1"/>
  <c r="P28" i="8" s="1"/>
  <c r="Q28" i="8" s="1"/>
  <c r="R28" i="8" s="1"/>
  <c r="S28" i="8" s="1"/>
  <c r="T28" i="8" s="1"/>
  <c r="U28" i="8" s="1"/>
  <c r="V28" i="8" s="1"/>
  <c r="W28" i="8" s="1"/>
  <c r="X28" i="8" s="1"/>
  <c r="Y28" i="8" s="1"/>
  <c r="Z28" i="8" s="1"/>
  <c r="AA28" i="8" s="1"/>
  <c r="AB28" i="8" s="1"/>
  <c r="AC28" i="8" s="1"/>
  <c r="AD28" i="8" s="1"/>
  <c r="AE28" i="8" s="1"/>
  <c r="AF28" i="8" s="1"/>
  <c r="AG28" i="8" s="1"/>
  <c r="AH28" i="8" s="1"/>
  <c r="AI28" i="8" s="1"/>
  <c r="AJ28" i="8" s="1"/>
  <c r="AK28" i="8" s="1"/>
  <c r="AL28" i="8" s="1"/>
  <c r="AM28" i="8" s="1"/>
  <c r="F27" i="23" s="1"/>
  <c r="B28" i="8"/>
  <c r="B29" i="8" s="1"/>
  <c r="G27" i="8"/>
  <c r="D27" i="8" s="1"/>
  <c r="H27" i="8"/>
  <c r="C27" i="8"/>
  <c r="B52" i="28" l="1"/>
  <c r="B53" i="28" s="1"/>
  <c r="G51" i="28"/>
  <c r="C51" i="28"/>
  <c r="H51" i="28"/>
  <c r="B36" i="29"/>
  <c r="B37" i="29" s="1"/>
  <c r="C35" i="29"/>
  <c r="H35" i="29"/>
  <c r="G35" i="29"/>
  <c r="R9" i="33"/>
  <c r="R10" i="33"/>
  <c r="B38" i="25"/>
  <c r="B39" i="25" s="1"/>
  <c r="H37" i="25"/>
  <c r="C37" i="25"/>
  <c r="G37" i="25"/>
  <c r="B32" i="27"/>
  <c r="B33" i="27" s="1"/>
  <c r="G31" i="27"/>
  <c r="C31" i="27"/>
  <c r="H31" i="27"/>
  <c r="B30" i="26"/>
  <c r="B31" i="26" s="1"/>
  <c r="C29" i="26"/>
  <c r="H29" i="26"/>
  <c r="G29" i="26"/>
  <c r="B46" i="31"/>
  <c r="B47" i="31" s="1"/>
  <c r="C45" i="31"/>
  <c r="H45" i="31"/>
  <c r="G45" i="31"/>
  <c r="I30" i="8"/>
  <c r="J30" i="8" s="1"/>
  <c r="K30" i="8" s="1"/>
  <c r="L30" i="8" s="1"/>
  <c r="M30" i="8" s="1"/>
  <c r="N30" i="8" s="1"/>
  <c r="O30" i="8" s="1"/>
  <c r="P30" i="8" s="1"/>
  <c r="Q30" i="8" s="1"/>
  <c r="R30" i="8" s="1"/>
  <c r="S30" i="8" s="1"/>
  <c r="T30" i="8" s="1"/>
  <c r="U30" i="8" s="1"/>
  <c r="V30" i="8" s="1"/>
  <c r="W30" i="8" s="1"/>
  <c r="X30" i="8" s="1"/>
  <c r="Y30" i="8" s="1"/>
  <c r="Z30" i="8" s="1"/>
  <c r="AA30" i="8" s="1"/>
  <c r="AB30" i="8" s="1"/>
  <c r="AC30" i="8" s="1"/>
  <c r="AD30" i="8" s="1"/>
  <c r="AE30" i="8" s="1"/>
  <c r="AF30" i="8" s="1"/>
  <c r="AG30" i="8" s="1"/>
  <c r="AH30" i="8" s="1"/>
  <c r="AI30" i="8" s="1"/>
  <c r="AJ30" i="8" s="1"/>
  <c r="AK30" i="8" s="1"/>
  <c r="AL30" i="8" s="1"/>
  <c r="AM30" i="8" s="1"/>
  <c r="F29" i="23" s="1"/>
  <c r="B30" i="8"/>
  <c r="B31" i="8" s="1"/>
  <c r="G29" i="8"/>
  <c r="D29" i="8" s="1"/>
  <c r="H29" i="8"/>
  <c r="C29" i="8"/>
  <c r="V10" i="28"/>
  <c r="V9" i="28"/>
  <c r="V10" i="31"/>
  <c r="V9" i="31"/>
  <c r="I18" i="28"/>
  <c r="J18" i="28" s="1"/>
  <c r="K18" i="28" s="1"/>
  <c r="L18" i="28" s="1"/>
  <c r="M18" i="28" s="1"/>
  <c r="N18" i="28" s="1"/>
  <c r="O18" i="28" s="1"/>
  <c r="P18" i="28" s="1"/>
  <c r="Q18" i="28" s="1"/>
  <c r="R18" i="28" s="1"/>
  <c r="S18" i="28" s="1"/>
  <c r="T18" i="28" s="1"/>
  <c r="U18" i="28" s="1"/>
  <c r="V18" i="28" s="1"/>
  <c r="W18" i="28" s="1"/>
  <c r="X18" i="28" s="1"/>
  <c r="Y18" i="28" s="1"/>
  <c r="Z18" i="28" s="1"/>
  <c r="AA18" i="28" s="1"/>
  <c r="AB18" i="28" s="1"/>
  <c r="AC18" i="28" s="1"/>
  <c r="AD18" i="28" s="1"/>
  <c r="AE18" i="28" s="1"/>
  <c r="AF18" i="28" s="1"/>
  <c r="AG18" i="28" s="1"/>
  <c r="AH18" i="28" s="1"/>
  <c r="AI18" i="28" s="1"/>
  <c r="AJ18" i="28" s="1"/>
  <c r="AK18" i="28" s="1"/>
  <c r="AL18" i="28" s="1"/>
  <c r="AM18" i="28" s="1"/>
  <c r="F17" i="29" s="1"/>
  <c r="D17" i="28"/>
  <c r="G31" i="33"/>
  <c r="B32" i="33"/>
  <c r="B33" i="33" s="1"/>
  <c r="C31" i="33"/>
  <c r="H31" i="33"/>
  <c r="I14" i="30"/>
  <c r="J14" i="30" s="1"/>
  <c r="K14" i="30" s="1"/>
  <c r="L14" i="30" s="1"/>
  <c r="M14" i="30" s="1"/>
  <c r="N14" i="30" s="1"/>
  <c r="O14" i="30" s="1"/>
  <c r="P14" i="30" s="1"/>
  <c r="Q14" i="30" s="1"/>
  <c r="R14" i="30" s="1"/>
  <c r="S14" i="30" s="1"/>
  <c r="T14" i="30" s="1"/>
  <c r="U14" i="30" s="1"/>
  <c r="V14" i="30" s="1"/>
  <c r="W14" i="30" s="1"/>
  <c r="X14" i="30" s="1"/>
  <c r="Y14" i="30" s="1"/>
  <c r="Z14" i="30" s="1"/>
  <c r="AA14" i="30" s="1"/>
  <c r="AB14" i="30" s="1"/>
  <c r="AC14" i="30" s="1"/>
  <c r="AD14" i="30" s="1"/>
  <c r="AE14" i="30" s="1"/>
  <c r="AF14" i="30" s="1"/>
  <c r="AG14" i="30" s="1"/>
  <c r="AH14" i="30" s="1"/>
  <c r="AI14" i="30" s="1"/>
  <c r="AJ14" i="30" s="1"/>
  <c r="AK14" i="30" s="1"/>
  <c r="AL14" i="30" s="1"/>
  <c r="F13" i="31" s="1"/>
  <c r="D13" i="30"/>
  <c r="I28" i="23"/>
  <c r="J28" i="23" s="1"/>
  <c r="K28" i="23" s="1"/>
  <c r="L28" i="23" s="1"/>
  <c r="M28" i="23" s="1"/>
  <c r="N28" i="23" s="1"/>
  <c r="O28" i="23" s="1"/>
  <c r="P28" i="23" s="1"/>
  <c r="Q28" i="23" s="1"/>
  <c r="R28" i="23" s="1"/>
  <c r="S28" i="23" s="1"/>
  <c r="T28" i="23" s="1"/>
  <c r="U28" i="23" s="1"/>
  <c r="V28" i="23" s="1"/>
  <c r="W28" i="23" s="1"/>
  <c r="X28" i="23" s="1"/>
  <c r="Y28" i="23" s="1"/>
  <c r="Z28" i="23" s="1"/>
  <c r="AA28" i="23" s="1"/>
  <c r="AB28" i="23" s="1"/>
  <c r="AC28" i="23" s="1"/>
  <c r="AD28" i="23" s="1"/>
  <c r="AE28" i="23" s="1"/>
  <c r="AF28" i="23" s="1"/>
  <c r="AG28" i="23" s="1"/>
  <c r="AH28" i="23" s="1"/>
  <c r="AI28" i="23" s="1"/>
  <c r="AJ28" i="23" s="1"/>
  <c r="AK28" i="23" s="1"/>
  <c r="F27" i="24" s="1"/>
  <c r="D27" i="23"/>
  <c r="U9" i="8"/>
  <c r="U10" i="8"/>
  <c r="Y10" i="32"/>
  <c r="Y9" i="32"/>
  <c r="I16" i="29"/>
  <c r="J16" i="29" s="1"/>
  <c r="K16" i="29" s="1"/>
  <c r="L16" i="29" s="1"/>
  <c r="M16" i="29" s="1"/>
  <c r="N16" i="29" s="1"/>
  <c r="O16" i="29" s="1"/>
  <c r="P16" i="29" s="1"/>
  <c r="Q16" i="29" s="1"/>
  <c r="R16" i="29" s="1"/>
  <c r="S16" i="29" s="1"/>
  <c r="T16" i="29" s="1"/>
  <c r="U16" i="29" s="1"/>
  <c r="V16" i="29" s="1"/>
  <c r="W16" i="29" s="1"/>
  <c r="X16" i="29" s="1"/>
  <c r="Y16" i="29" s="1"/>
  <c r="Z16" i="29" s="1"/>
  <c r="AA16" i="29" s="1"/>
  <c r="AB16" i="29" s="1"/>
  <c r="AC16" i="29" s="1"/>
  <c r="AD16" i="29" s="1"/>
  <c r="AE16" i="29" s="1"/>
  <c r="AF16" i="29" s="1"/>
  <c r="AG16" i="29" s="1"/>
  <c r="AH16" i="29" s="1"/>
  <c r="AI16" i="29" s="1"/>
  <c r="AJ16" i="29" s="1"/>
  <c r="AK16" i="29" s="1"/>
  <c r="AL16" i="29" s="1"/>
  <c r="AM16" i="29" s="1"/>
  <c r="F15" i="30" s="1"/>
  <c r="D15" i="29"/>
  <c r="V10" i="26"/>
  <c r="V9" i="26"/>
  <c r="I22" i="26"/>
  <c r="J22" i="26" s="1"/>
  <c r="K22" i="26" s="1"/>
  <c r="L22" i="26" s="1"/>
  <c r="M22" i="26" s="1"/>
  <c r="N22" i="26" s="1"/>
  <c r="O22" i="26" s="1"/>
  <c r="P22" i="26" s="1"/>
  <c r="Q22" i="26" s="1"/>
  <c r="R22" i="26" s="1"/>
  <c r="S22" i="26" s="1"/>
  <c r="T22" i="26" s="1"/>
  <c r="U22" i="26" s="1"/>
  <c r="V22" i="26" s="1"/>
  <c r="W22" i="26" s="1"/>
  <c r="X22" i="26" s="1"/>
  <c r="Y22" i="26" s="1"/>
  <c r="Z22" i="26" s="1"/>
  <c r="AA22" i="26" s="1"/>
  <c r="AB22" i="26" s="1"/>
  <c r="AC22" i="26" s="1"/>
  <c r="AD22" i="26" s="1"/>
  <c r="AE22" i="26" s="1"/>
  <c r="AF22" i="26" s="1"/>
  <c r="AG22" i="26" s="1"/>
  <c r="AH22" i="26" s="1"/>
  <c r="AI22" i="26" s="1"/>
  <c r="AJ22" i="26" s="1"/>
  <c r="AK22" i="26" s="1"/>
  <c r="AL22" i="26" s="1"/>
  <c r="AM22" i="26" s="1"/>
  <c r="F21" i="27" s="1"/>
  <c r="D21" i="26"/>
  <c r="G29" i="32"/>
  <c r="B30" i="32"/>
  <c r="B31" i="32" s="1"/>
  <c r="H29" i="32"/>
  <c r="C29" i="32"/>
  <c r="I26" i="24"/>
  <c r="J26" i="24" s="1"/>
  <c r="K26" i="24" s="1"/>
  <c r="L26" i="24" s="1"/>
  <c r="M26" i="24" s="1"/>
  <c r="N26" i="24" s="1"/>
  <c r="O26" i="24" s="1"/>
  <c r="P26" i="24" s="1"/>
  <c r="Q26" i="24" s="1"/>
  <c r="R26" i="24" s="1"/>
  <c r="S26" i="24" s="1"/>
  <c r="T26" i="24" s="1"/>
  <c r="U26" i="24" s="1"/>
  <c r="V26" i="24" s="1"/>
  <c r="W26" i="24" s="1"/>
  <c r="X26" i="24" s="1"/>
  <c r="Y26" i="24" s="1"/>
  <c r="Z26" i="24" s="1"/>
  <c r="AA26" i="24" s="1"/>
  <c r="AB26" i="24" s="1"/>
  <c r="AC26" i="24" s="1"/>
  <c r="AD26" i="24" s="1"/>
  <c r="AE26" i="24" s="1"/>
  <c r="AF26" i="24" s="1"/>
  <c r="AG26" i="24" s="1"/>
  <c r="AH26" i="24" s="1"/>
  <c r="AI26" i="24" s="1"/>
  <c r="AJ26" i="24" s="1"/>
  <c r="AK26" i="24" s="1"/>
  <c r="AL26" i="24" s="1"/>
  <c r="AM26" i="24" s="1"/>
  <c r="F25" i="25" s="1"/>
  <c r="D25" i="24"/>
  <c r="T9" i="23"/>
  <c r="T10" i="23"/>
  <c r="U10" i="30"/>
  <c r="U9" i="30"/>
  <c r="I24" i="25"/>
  <c r="J24" i="25" s="1"/>
  <c r="K24" i="25" s="1"/>
  <c r="L24" i="25" s="1"/>
  <c r="M24" i="25" s="1"/>
  <c r="N24" i="25" s="1"/>
  <c r="O24" i="25" s="1"/>
  <c r="P24" i="25" s="1"/>
  <c r="Q24" i="25" s="1"/>
  <c r="R24" i="25" s="1"/>
  <c r="S24" i="25" s="1"/>
  <c r="T24" i="25" s="1"/>
  <c r="U24" i="25" s="1"/>
  <c r="V24" i="25" s="1"/>
  <c r="W24" i="25" s="1"/>
  <c r="X24" i="25" s="1"/>
  <c r="Y24" i="25" s="1"/>
  <c r="Z24" i="25" s="1"/>
  <c r="AA24" i="25" s="1"/>
  <c r="AB24" i="25" s="1"/>
  <c r="AC24" i="25" s="1"/>
  <c r="AD24" i="25" s="1"/>
  <c r="AE24" i="25" s="1"/>
  <c r="AF24" i="25" s="1"/>
  <c r="AG24" i="25" s="1"/>
  <c r="AH24" i="25" s="1"/>
  <c r="AI24" i="25" s="1"/>
  <c r="AJ24" i="25" s="1"/>
  <c r="AK24" i="25" s="1"/>
  <c r="AL24" i="25" s="1"/>
  <c r="F23" i="26" s="1"/>
  <c r="D23" i="25"/>
  <c r="V10" i="29"/>
  <c r="V9" i="29"/>
  <c r="W10" i="27"/>
  <c r="W9" i="27"/>
  <c r="U10" i="25"/>
  <c r="U9" i="25"/>
  <c r="T9" i="24"/>
  <c r="T10" i="24"/>
  <c r="I20" i="27"/>
  <c r="J20" i="27" s="1"/>
  <c r="K20" i="27" s="1"/>
  <c r="L20" i="27" s="1"/>
  <c r="M20" i="27" s="1"/>
  <c r="N20" i="27" s="1"/>
  <c r="O20" i="27" s="1"/>
  <c r="P20" i="27" s="1"/>
  <c r="Q20" i="27" s="1"/>
  <c r="R20" i="27" s="1"/>
  <c r="S20" i="27" s="1"/>
  <c r="T20" i="27" s="1"/>
  <c r="U20" i="27" s="1"/>
  <c r="V20" i="27" s="1"/>
  <c r="W20" i="27" s="1"/>
  <c r="X20" i="27" s="1"/>
  <c r="Y20" i="27" s="1"/>
  <c r="Z20" i="27" s="1"/>
  <c r="AA20" i="27" s="1"/>
  <c r="AB20" i="27" s="1"/>
  <c r="AC20" i="27" s="1"/>
  <c r="AD20" i="27" s="1"/>
  <c r="AE20" i="27" s="1"/>
  <c r="AF20" i="27" s="1"/>
  <c r="AG20" i="27" s="1"/>
  <c r="AH20" i="27" s="1"/>
  <c r="AI20" i="27" s="1"/>
  <c r="AJ20" i="27" s="1"/>
  <c r="AK20" i="27" s="1"/>
  <c r="AL20" i="27" s="1"/>
  <c r="F19" i="28" s="1"/>
  <c r="D19" i="27"/>
  <c r="B34" i="27" l="1"/>
  <c r="B35" i="27" s="1"/>
  <c r="H33" i="27"/>
  <c r="C33" i="27"/>
  <c r="G33" i="27"/>
  <c r="C39" i="25"/>
  <c r="B40" i="25"/>
  <c r="B41" i="25" s="1"/>
  <c r="H39" i="25"/>
  <c r="G39" i="25"/>
  <c r="S10" i="33"/>
  <c r="S9" i="33"/>
  <c r="B48" i="31"/>
  <c r="B49" i="31" s="1"/>
  <c r="C47" i="31"/>
  <c r="H47" i="31"/>
  <c r="G47" i="31"/>
  <c r="B38" i="29"/>
  <c r="B39" i="29" s="1"/>
  <c r="C37" i="29"/>
  <c r="H37" i="29"/>
  <c r="G37" i="29"/>
  <c r="C31" i="26"/>
  <c r="H31" i="26"/>
  <c r="B32" i="26"/>
  <c r="B33" i="26" s="1"/>
  <c r="G31" i="26"/>
  <c r="B54" i="28"/>
  <c r="B55" i="28" s="1"/>
  <c r="C53" i="28"/>
  <c r="G53" i="28"/>
  <c r="H53" i="28"/>
  <c r="I14" i="31"/>
  <c r="J14" i="31" s="1"/>
  <c r="K14" i="31" s="1"/>
  <c r="L14" i="31" s="1"/>
  <c r="M14" i="31" s="1"/>
  <c r="N14" i="31" s="1"/>
  <c r="O14" i="31" s="1"/>
  <c r="P14" i="31" s="1"/>
  <c r="Q14" i="31" s="1"/>
  <c r="R14" i="31" s="1"/>
  <c r="S14" i="31" s="1"/>
  <c r="T14" i="31" s="1"/>
  <c r="U14" i="31" s="1"/>
  <c r="V14" i="31" s="1"/>
  <c r="W14" i="31" s="1"/>
  <c r="X14" i="31" s="1"/>
  <c r="Y14" i="31" s="1"/>
  <c r="Z14" i="31" s="1"/>
  <c r="AA14" i="31" s="1"/>
  <c r="AB14" i="31" s="1"/>
  <c r="AC14" i="31" s="1"/>
  <c r="AD14" i="31" s="1"/>
  <c r="AE14" i="31" s="1"/>
  <c r="AF14" i="31" s="1"/>
  <c r="AG14" i="31" s="1"/>
  <c r="AH14" i="31" s="1"/>
  <c r="AI14" i="31" s="1"/>
  <c r="AJ14" i="31" s="1"/>
  <c r="AK14" i="31" s="1"/>
  <c r="AL14" i="31" s="1"/>
  <c r="AM14" i="31" s="1"/>
  <c r="F13" i="32" s="1"/>
  <c r="D13" i="31"/>
  <c r="G31" i="32"/>
  <c r="B32" i="32"/>
  <c r="B33" i="32" s="1"/>
  <c r="H31" i="32"/>
  <c r="C31" i="32"/>
  <c r="X10" i="27"/>
  <c r="X9" i="27"/>
  <c r="I22" i="27"/>
  <c r="J22" i="27" s="1"/>
  <c r="K22" i="27" s="1"/>
  <c r="L22" i="27" s="1"/>
  <c r="M22" i="27" s="1"/>
  <c r="N22" i="27" s="1"/>
  <c r="O22" i="27" s="1"/>
  <c r="P22" i="27" s="1"/>
  <c r="Q22" i="27" s="1"/>
  <c r="R22" i="27" s="1"/>
  <c r="S22" i="27" s="1"/>
  <c r="T22" i="27" s="1"/>
  <c r="U22" i="27" s="1"/>
  <c r="V22" i="27" s="1"/>
  <c r="W22" i="27" s="1"/>
  <c r="X22" i="27" s="1"/>
  <c r="Y22" i="27" s="1"/>
  <c r="Z22" i="27" s="1"/>
  <c r="AA22" i="27" s="1"/>
  <c r="AB22" i="27" s="1"/>
  <c r="AC22" i="27" s="1"/>
  <c r="AD22" i="27" s="1"/>
  <c r="AE22" i="27" s="1"/>
  <c r="AF22" i="27" s="1"/>
  <c r="AG22" i="27" s="1"/>
  <c r="AH22" i="27" s="1"/>
  <c r="AI22" i="27" s="1"/>
  <c r="AJ22" i="27" s="1"/>
  <c r="AK22" i="27" s="1"/>
  <c r="AL22" i="27" s="1"/>
  <c r="F21" i="28" s="1"/>
  <c r="D21" i="27"/>
  <c r="G33" i="33"/>
  <c r="B34" i="33"/>
  <c r="B35" i="33" s="1"/>
  <c r="C33" i="33"/>
  <c r="H33" i="33"/>
  <c r="W10" i="26"/>
  <c r="W9" i="26"/>
  <c r="W10" i="29"/>
  <c r="W9" i="29"/>
  <c r="I24" i="26"/>
  <c r="J24" i="26" s="1"/>
  <c r="K24" i="26" s="1"/>
  <c r="L24" i="26" s="1"/>
  <c r="M24" i="26" s="1"/>
  <c r="N24" i="26" s="1"/>
  <c r="O24" i="26" s="1"/>
  <c r="P24" i="26" s="1"/>
  <c r="Q24" i="26" s="1"/>
  <c r="R24" i="26" s="1"/>
  <c r="S24" i="26" s="1"/>
  <c r="T24" i="26" s="1"/>
  <c r="U24" i="26" s="1"/>
  <c r="V24" i="26" s="1"/>
  <c r="W24" i="26" s="1"/>
  <c r="X24" i="26" s="1"/>
  <c r="Y24" i="26" s="1"/>
  <c r="Z24" i="26" s="1"/>
  <c r="AA24" i="26" s="1"/>
  <c r="AB24" i="26" s="1"/>
  <c r="AC24" i="26" s="1"/>
  <c r="AD24" i="26" s="1"/>
  <c r="AE24" i="26" s="1"/>
  <c r="AF24" i="26" s="1"/>
  <c r="AG24" i="26" s="1"/>
  <c r="AH24" i="26" s="1"/>
  <c r="AI24" i="26" s="1"/>
  <c r="AJ24" i="26" s="1"/>
  <c r="AK24" i="26" s="1"/>
  <c r="AL24" i="26" s="1"/>
  <c r="AM24" i="26" s="1"/>
  <c r="F23" i="27" s="1"/>
  <c r="D23" i="26"/>
  <c r="I18" i="29"/>
  <c r="J18" i="29" s="1"/>
  <c r="K18" i="29" s="1"/>
  <c r="L18" i="29" s="1"/>
  <c r="M18" i="29" s="1"/>
  <c r="N18" i="29" s="1"/>
  <c r="O18" i="29" s="1"/>
  <c r="P18" i="29" s="1"/>
  <c r="Q18" i="29" s="1"/>
  <c r="R18" i="29" s="1"/>
  <c r="S18" i="29" s="1"/>
  <c r="T18" i="29" s="1"/>
  <c r="U18" i="29" s="1"/>
  <c r="V18" i="29" s="1"/>
  <c r="W18" i="29" s="1"/>
  <c r="X18" i="29" s="1"/>
  <c r="Y18" i="29" s="1"/>
  <c r="Z18" i="29" s="1"/>
  <c r="AA18" i="29" s="1"/>
  <c r="AB18" i="29" s="1"/>
  <c r="AC18" i="29" s="1"/>
  <c r="AD18" i="29" s="1"/>
  <c r="AE18" i="29" s="1"/>
  <c r="AF18" i="29" s="1"/>
  <c r="AG18" i="29" s="1"/>
  <c r="AH18" i="29" s="1"/>
  <c r="AI18" i="29" s="1"/>
  <c r="AJ18" i="29" s="1"/>
  <c r="AK18" i="29" s="1"/>
  <c r="AL18" i="29" s="1"/>
  <c r="AM18" i="29" s="1"/>
  <c r="F17" i="30" s="1"/>
  <c r="D17" i="29"/>
  <c r="V10" i="30"/>
  <c r="V9" i="30"/>
  <c r="U9" i="23"/>
  <c r="U10" i="23"/>
  <c r="I16" i="30"/>
  <c r="J16" i="30" s="1"/>
  <c r="K16" i="30" s="1"/>
  <c r="L16" i="30" s="1"/>
  <c r="M16" i="30" s="1"/>
  <c r="N16" i="30" s="1"/>
  <c r="O16" i="30" s="1"/>
  <c r="P16" i="30" s="1"/>
  <c r="Q16" i="30" s="1"/>
  <c r="R16" i="30" s="1"/>
  <c r="S16" i="30" s="1"/>
  <c r="T16" i="30" s="1"/>
  <c r="U16" i="30" s="1"/>
  <c r="V16" i="30" s="1"/>
  <c r="W16" i="30" s="1"/>
  <c r="X16" i="30" s="1"/>
  <c r="Y16" i="30" s="1"/>
  <c r="Z16" i="30" s="1"/>
  <c r="AA16" i="30" s="1"/>
  <c r="AB16" i="30" s="1"/>
  <c r="AC16" i="30" s="1"/>
  <c r="AD16" i="30" s="1"/>
  <c r="AE16" i="30" s="1"/>
  <c r="AF16" i="30" s="1"/>
  <c r="AG16" i="30" s="1"/>
  <c r="AH16" i="30" s="1"/>
  <c r="AI16" i="30" s="1"/>
  <c r="AJ16" i="30" s="1"/>
  <c r="AK16" i="30" s="1"/>
  <c r="AL16" i="30" s="1"/>
  <c r="F15" i="31" s="1"/>
  <c r="D15" i="30"/>
  <c r="W9" i="31"/>
  <c r="W10" i="31"/>
  <c r="Z10" i="32"/>
  <c r="Z9" i="32"/>
  <c r="W10" i="28"/>
  <c r="W9" i="28"/>
  <c r="V10" i="25"/>
  <c r="V9" i="25"/>
  <c r="V9" i="8"/>
  <c r="V10" i="8"/>
  <c r="I26" i="25"/>
  <c r="J26" i="25" s="1"/>
  <c r="K26" i="25" s="1"/>
  <c r="L26" i="25" s="1"/>
  <c r="M26" i="25" s="1"/>
  <c r="N26" i="25" s="1"/>
  <c r="O26" i="25" s="1"/>
  <c r="P26" i="25" s="1"/>
  <c r="Q26" i="25" s="1"/>
  <c r="R26" i="25" s="1"/>
  <c r="S26" i="25" s="1"/>
  <c r="T26" i="25" s="1"/>
  <c r="U26" i="25" s="1"/>
  <c r="V26" i="25" s="1"/>
  <c r="W26" i="25" s="1"/>
  <c r="X26" i="25" s="1"/>
  <c r="Y26" i="25" s="1"/>
  <c r="Z26" i="25" s="1"/>
  <c r="AA26" i="25" s="1"/>
  <c r="AB26" i="25" s="1"/>
  <c r="AC26" i="25" s="1"/>
  <c r="AD26" i="25" s="1"/>
  <c r="AE26" i="25" s="1"/>
  <c r="AF26" i="25" s="1"/>
  <c r="AG26" i="25" s="1"/>
  <c r="AH26" i="25" s="1"/>
  <c r="AI26" i="25" s="1"/>
  <c r="AJ26" i="25" s="1"/>
  <c r="AK26" i="25" s="1"/>
  <c r="AL26" i="25" s="1"/>
  <c r="F25" i="26" s="1"/>
  <c r="D25" i="25"/>
  <c r="I20" i="28"/>
  <c r="J20" i="28" s="1"/>
  <c r="K20" i="28" s="1"/>
  <c r="L20" i="28" s="1"/>
  <c r="M20" i="28" s="1"/>
  <c r="N20" i="28" s="1"/>
  <c r="O20" i="28" s="1"/>
  <c r="P20" i="28" s="1"/>
  <c r="Q20" i="28" s="1"/>
  <c r="R20" i="28" s="1"/>
  <c r="S20" i="28" s="1"/>
  <c r="T20" i="28" s="1"/>
  <c r="U20" i="28" s="1"/>
  <c r="V20" i="28" s="1"/>
  <c r="W20" i="28" s="1"/>
  <c r="X20" i="28" s="1"/>
  <c r="Y20" i="28" s="1"/>
  <c r="Z20" i="28" s="1"/>
  <c r="AA20" i="28" s="1"/>
  <c r="AB20" i="28" s="1"/>
  <c r="AC20" i="28" s="1"/>
  <c r="AD20" i="28" s="1"/>
  <c r="AE20" i="28" s="1"/>
  <c r="AF20" i="28" s="1"/>
  <c r="AG20" i="28" s="1"/>
  <c r="AH20" i="28" s="1"/>
  <c r="AI20" i="28" s="1"/>
  <c r="AJ20" i="28" s="1"/>
  <c r="AK20" i="28" s="1"/>
  <c r="AL20" i="28" s="1"/>
  <c r="AM20" i="28" s="1"/>
  <c r="F19" i="29" s="1"/>
  <c r="D19" i="28"/>
  <c r="U9" i="24"/>
  <c r="U10" i="24"/>
  <c r="I28" i="24"/>
  <c r="J28" i="24" s="1"/>
  <c r="K28" i="24" s="1"/>
  <c r="L28" i="24" s="1"/>
  <c r="M28" i="24" s="1"/>
  <c r="N28" i="24" s="1"/>
  <c r="O28" i="24" s="1"/>
  <c r="P28" i="24" s="1"/>
  <c r="Q28" i="24" s="1"/>
  <c r="R28" i="24" s="1"/>
  <c r="S28" i="24" s="1"/>
  <c r="T28" i="24" s="1"/>
  <c r="U28" i="24" s="1"/>
  <c r="V28" i="24" s="1"/>
  <c r="W28" i="24" s="1"/>
  <c r="X28" i="24" s="1"/>
  <c r="Y28" i="24" s="1"/>
  <c r="Z28" i="24" s="1"/>
  <c r="AA28" i="24" s="1"/>
  <c r="AB28" i="24" s="1"/>
  <c r="AC28" i="24" s="1"/>
  <c r="AD28" i="24" s="1"/>
  <c r="AE28" i="24" s="1"/>
  <c r="AF28" i="24" s="1"/>
  <c r="AG28" i="24" s="1"/>
  <c r="AH28" i="24" s="1"/>
  <c r="AI28" i="24" s="1"/>
  <c r="AJ28" i="24" s="1"/>
  <c r="AK28" i="24" s="1"/>
  <c r="AL28" i="24" s="1"/>
  <c r="AM28" i="24" s="1"/>
  <c r="F27" i="25" s="1"/>
  <c r="D27" i="24"/>
  <c r="I32" i="8"/>
  <c r="J32" i="8" s="1"/>
  <c r="K32" i="8" s="1"/>
  <c r="L32" i="8" s="1"/>
  <c r="M32" i="8" s="1"/>
  <c r="N32" i="8" s="1"/>
  <c r="O32" i="8" s="1"/>
  <c r="P32" i="8" s="1"/>
  <c r="Q32" i="8" s="1"/>
  <c r="R32" i="8" s="1"/>
  <c r="S32" i="8" s="1"/>
  <c r="T32" i="8" s="1"/>
  <c r="U32" i="8" s="1"/>
  <c r="V32" i="8" s="1"/>
  <c r="W32" i="8" s="1"/>
  <c r="X32" i="8" s="1"/>
  <c r="Y32" i="8" s="1"/>
  <c r="Z32" i="8" s="1"/>
  <c r="AA32" i="8" s="1"/>
  <c r="AB32" i="8" s="1"/>
  <c r="AC32" i="8" s="1"/>
  <c r="AD32" i="8" s="1"/>
  <c r="AE32" i="8" s="1"/>
  <c r="AF32" i="8" s="1"/>
  <c r="AG32" i="8" s="1"/>
  <c r="AH32" i="8" s="1"/>
  <c r="AI32" i="8" s="1"/>
  <c r="AJ32" i="8" s="1"/>
  <c r="AK32" i="8" s="1"/>
  <c r="AL32" i="8" s="1"/>
  <c r="AM32" i="8" s="1"/>
  <c r="F31" i="23" s="1"/>
  <c r="B32" i="8"/>
  <c r="B33" i="8" s="1"/>
  <c r="G31" i="8"/>
  <c r="D31" i="8" s="1"/>
  <c r="H31" i="8"/>
  <c r="C31" i="8"/>
  <c r="I30" i="23"/>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AJ30" i="23" s="1"/>
  <c r="AK30" i="23" s="1"/>
  <c r="F29" i="24" s="1"/>
  <c r="D29" i="23"/>
  <c r="B50" i="31" l="1"/>
  <c r="B51" i="31" s="1"/>
  <c r="C49" i="31"/>
  <c r="H49" i="31"/>
  <c r="G49" i="31"/>
  <c r="T10" i="33"/>
  <c r="T9" i="33"/>
  <c r="B56" i="28"/>
  <c r="B57" i="28" s="1"/>
  <c r="C55" i="28"/>
  <c r="H55" i="28"/>
  <c r="G55" i="28"/>
  <c r="B42" i="25"/>
  <c r="B43" i="25" s="1"/>
  <c r="G41" i="25"/>
  <c r="H41" i="25"/>
  <c r="C41" i="25"/>
  <c r="B34" i="26"/>
  <c r="B35" i="26" s="1"/>
  <c r="C33" i="26"/>
  <c r="H33" i="26"/>
  <c r="G33" i="26"/>
  <c r="B40" i="29"/>
  <c r="B41" i="29" s="1"/>
  <c r="C39" i="29"/>
  <c r="H39" i="29"/>
  <c r="G39" i="29"/>
  <c r="B36" i="27"/>
  <c r="B37" i="27" s="1"/>
  <c r="C35" i="27"/>
  <c r="H35" i="27"/>
  <c r="G35" i="27"/>
  <c r="I28" i="25"/>
  <c r="J28" i="25" s="1"/>
  <c r="K28" i="25" s="1"/>
  <c r="L28" i="25" s="1"/>
  <c r="M28" i="25" s="1"/>
  <c r="N28" i="25" s="1"/>
  <c r="O28" i="25" s="1"/>
  <c r="P28" i="25" s="1"/>
  <c r="Q28" i="25" s="1"/>
  <c r="R28" i="25" s="1"/>
  <c r="S28" i="25" s="1"/>
  <c r="T28" i="25" s="1"/>
  <c r="U28" i="25" s="1"/>
  <c r="V28" i="25" s="1"/>
  <c r="W28" i="25" s="1"/>
  <c r="X28" i="25" s="1"/>
  <c r="Y28" i="25" s="1"/>
  <c r="Z28" i="25" s="1"/>
  <c r="AA28" i="25" s="1"/>
  <c r="AB28" i="25" s="1"/>
  <c r="AC28" i="25" s="1"/>
  <c r="AD28" i="25" s="1"/>
  <c r="AE28" i="25" s="1"/>
  <c r="AF28" i="25" s="1"/>
  <c r="AG28" i="25" s="1"/>
  <c r="AH28" i="25" s="1"/>
  <c r="AI28" i="25" s="1"/>
  <c r="AJ28" i="25" s="1"/>
  <c r="AK28" i="25" s="1"/>
  <c r="AL28" i="25" s="1"/>
  <c r="F27" i="26" s="1"/>
  <c r="D27" i="25"/>
  <c r="X10" i="26"/>
  <c r="X9" i="26"/>
  <c r="X10" i="29"/>
  <c r="X9" i="29"/>
  <c r="V9" i="24"/>
  <c r="V10" i="24"/>
  <c r="I32" i="23"/>
  <c r="J32" i="23" s="1"/>
  <c r="K32" i="23" s="1"/>
  <c r="L32" i="23" s="1"/>
  <c r="M32" i="23" s="1"/>
  <c r="N32" i="23" s="1"/>
  <c r="O32" i="23" s="1"/>
  <c r="P32" i="23" s="1"/>
  <c r="Q32" i="23" s="1"/>
  <c r="R32" i="23" s="1"/>
  <c r="S32" i="23" s="1"/>
  <c r="T32" i="23" s="1"/>
  <c r="U32" i="23" s="1"/>
  <c r="V32" i="23" s="1"/>
  <c r="W32" i="23" s="1"/>
  <c r="X32" i="23" s="1"/>
  <c r="Y32" i="23" s="1"/>
  <c r="Z32" i="23" s="1"/>
  <c r="AA32" i="23" s="1"/>
  <c r="AB32" i="23" s="1"/>
  <c r="AC32" i="23" s="1"/>
  <c r="AD32" i="23" s="1"/>
  <c r="AE32" i="23" s="1"/>
  <c r="AF32" i="23" s="1"/>
  <c r="AG32" i="23" s="1"/>
  <c r="AH32" i="23" s="1"/>
  <c r="AI32" i="23" s="1"/>
  <c r="AJ32" i="23" s="1"/>
  <c r="AK32" i="23" s="1"/>
  <c r="F31" i="24" s="1"/>
  <c r="D31" i="23"/>
  <c r="AA10" i="32"/>
  <c r="AA9" i="32"/>
  <c r="X10" i="31"/>
  <c r="X9" i="31"/>
  <c r="G35" i="33"/>
  <c r="B36" i="33"/>
  <c r="B37" i="33" s="1"/>
  <c r="C35" i="33"/>
  <c r="H35" i="33"/>
  <c r="I16" i="31"/>
  <c r="J16" i="31" s="1"/>
  <c r="K16" i="31" s="1"/>
  <c r="L16" i="31" s="1"/>
  <c r="M16" i="31" s="1"/>
  <c r="N16" i="31" s="1"/>
  <c r="O16" i="31" s="1"/>
  <c r="P16" i="31" s="1"/>
  <c r="Q16" i="31" s="1"/>
  <c r="R16" i="31" s="1"/>
  <c r="S16" i="31" s="1"/>
  <c r="T16" i="31" s="1"/>
  <c r="U16" i="31" s="1"/>
  <c r="V16" i="31" s="1"/>
  <c r="W16" i="31" s="1"/>
  <c r="X16" i="31" s="1"/>
  <c r="Y16" i="31" s="1"/>
  <c r="Z16" i="31" s="1"/>
  <c r="AA16" i="31" s="1"/>
  <c r="AB16" i="31" s="1"/>
  <c r="AC16" i="31" s="1"/>
  <c r="AD16" i="31" s="1"/>
  <c r="AE16" i="31" s="1"/>
  <c r="AF16" i="31" s="1"/>
  <c r="AG16" i="31" s="1"/>
  <c r="AH16" i="31" s="1"/>
  <c r="AI16" i="31" s="1"/>
  <c r="AJ16" i="31" s="1"/>
  <c r="AK16" i="31" s="1"/>
  <c r="AL16" i="31" s="1"/>
  <c r="AM16" i="31" s="1"/>
  <c r="F15" i="32" s="1"/>
  <c r="D15" i="31"/>
  <c r="I22" i="28"/>
  <c r="J22" i="28" s="1"/>
  <c r="K22" i="28" s="1"/>
  <c r="L22" i="28" s="1"/>
  <c r="M22" i="28" s="1"/>
  <c r="N22" i="28" s="1"/>
  <c r="O22" i="28" s="1"/>
  <c r="P22" i="28" s="1"/>
  <c r="Q22" i="28" s="1"/>
  <c r="R22" i="28" s="1"/>
  <c r="S22" i="28" s="1"/>
  <c r="T22" i="28" s="1"/>
  <c r="U22" i="28" s="1"/>
  <c r="V22" i="28" s="1"/>
  <c r="W22" i="28" s="1"/>
  <c r="X22" i="28" s="1"/>
  <c r="Y22" i="28" s="1"/>
  <c r="Z22" i="28" s="1"/>
  <c r="AA22" i="28" s="1"/>
  <c r="AB22" i="28" s="1"/>
  <c r="AC22" i="28" s="1"/>
  <c r="AD22" i="28" s="1"/>
  <c r="AE22" i="28" s="1"/>
  <c r="AF22" i="28" s="1"/>
  <c r="AG22" i="28" s="1"/>
  <c r="AH22" i="28" s="1"/>
  <c r="AI22" i="28" s="1"/>
  <c r="AJ22" i="28" s="1"/>
  <c r="AK22" i="28" s="1"/>
  <c r="AL22" i="28" s="1"/>
  <c r="AM22" i="28" s="1"/>
  <c r="F21" i="29" s="1"/>
  <c r="D21" i="28"/>
  <c r="I26" i="26"/>
  <c r="J26" i="26" s="1"/>
  <c r="K26" i="26" s="1"/>
  <c r="L26" i="26" s="1"/>
  <c r="M26" i="26" s="1"/>
  <c r="N26" i="26" s="1"/>
  <c r="O26" i="26" s="1"/>
  <c r="P26" i="26" s="1"/>
  <c r="Q26" i="26" s="1"/>
  <c r="R26" i="26" s="1"/>
  <c r="S26" i="26" s="1"/>
  <c r="T26" i="26" s="1"/>
  <c r="U26" i="26" s="1"/>
  <c r="V26" i="26" s="1"/>
  <c r="W26" i="26" s="1"/>
  <c r="X26" i="26" s="1"/>
  <c r="Y26" i="26" s="1"/>
  <c r="Z26" i="26" s="1"/>
  <c r="AA26" i="26" s="1"/>
  <c r="AB26" i="26" s="1"/>
  <c r="AC26" i="26" s="1"/>
  <c r="AD26" i="26" s="1"/>
  <c r="AE26" i="26" s="1"/>
  <c r="AF26" i="26" s="1"/>
  <c r="AG26" i="26" s="1"/>
  <c r="AH26" i="26" s="1"/>
  <c r="AI26" i="26" s="1"/>
  <c r="AJ26" i="26" s="1"/>
  <c r="AK26" i="26" s="1"/>
  <c r="AL26" i="26" s="1"/>
  <c r="AM26" i="26" s="1"/>
  <c r="F25" i="27" s="1"/>
  <c r="D25" i="26"/>
  <c r="W9" i="8"/>
  <c r="W10" i="8"/>
  <c r="V9" i="23"/>
  <c r="V10" i="23"/>
  <c r="W10" i="30"/>
  <c r="W9" i="30"/>
  <c r="Y10" i="27"/>
  <c r="Y9" i="27"/>
  <c r="I30" i="24"/>
  <c r="J30" i="24" s="1"/>
  <c r="K30" i="24" s="1"/>
  <c r="L30" i="24" s="1"/>
  <c r="M30" i="24" s="1"/>
  <c r="N30" i="24" s="1"/>
  <c r="O30" i="24" s="1"/>
  <c r="P30" i="24" s="1"/>
  <c r="Q30" i="24" s="1"/>
  <c r="R30" i="24" s="1"/>
  <c r="S30" i="24" s="1"/>
  <c r="T30" i="24" s="1"/>
  <c r="U30" i="24" s="1"/>
  <c r="V30" i="24" s="1"/>
  <c r="W30" i="24" s="1"/>
  <c r="X30" i="24" s="1"/>
  <c r="Y30" i="24" s="1"/>
  <c r="Z30" i="24" s="1"/>
  <c r="AA30" i="24" s="1"/>
  <c r="AB30" i="24" s="1"/>
  <c r="AC30" i="24" s="1"/>
  <c r="AD30" i="24" s="1"/>
  <c r="AE30" i="24" s="1"/>
  <c r="AF30" i="24" s="1"/>
  <c r="AG30" i="24" s="1"/>
  <c r="AH30" i="24" s="1"/>
  <c r="AI30" i="24" s="1"/>
  <c r="AJ30" i="24" s="1"/>
  <c r="AK30" i="24" s="1"/>
  <c r="AL30" i="24" s="1"/>
  <c r="AM30" i="24" s="1"/>
  <c r="F29" i="25" s="1"/>
  <c r="D29" i="24"/>
  <c r="I18" i="30"/>
  <c r="J18" i="30" s="1"/>
  <c r="K18" i="30" s="1"/>
  <c r="L18" i="30" s="1"/>
  <c r="M18" i="30" s="1"/>
  <c r="N18" i="30" s="1"/>
  <c r="O18" i="30" s="1"/>
  <c r="P18" i="30" s="1"/>
  <c r="Q18" i="30" s="1"/>
  <c r="R18" i="30" s="1"/>
  <c r="S18" i="30" s="1"/>
  <c r="T18" i="30" s="1"/>
  <c r="U18" i="30" s="1"/>
  <c r="V18" i="30" s="1"/>
  <c r="W18" i="30" s="1"/>
  <c r="X18" i="30" s="1"/>
  <c r="Y18" i="30" s="1"/>
  <c r="Z18" i="30" s="1"/>
  <c r="AA18" i="30" s="1"/>
  <c r="AB18" i="30" s="1"/>
  <c r="AC18" i="30" s="1"/>
  <c r="AD18" i="30" s="1"/>
  <c r="AE18" i="30" s="1"/>
  <c r="AF18" i="30" s="1"/>
  <c r="AG18" i="30" s="1"/>
  <c r="AH18" i="30" s="1"/>
  <c r="AI18" i="30" s="1"/>
  <c r="AJ18" i="30" s="1"/>
  <c r="AK18" i="30" s="1"/>
  <c r="AL18" i="30" s="1"/>
  <c r="F17" i="31" s="1"/>
  <c r="D17" i="30"/>
  <c r="I20" i="29"/>
  <c r="J20" i="29" s="1"/>
  <c r="K20" i="29" s="1"/>
  <c r="L20" i="29" s="1"/>
  <c r="M20" i="29" s="1"/>
  <c r="N20" i="29" s="1"/>
  <c r="O20" i="29" s="1"/>
  <c r="P20" i="29" s="1"/>
  <c r="Q20" i="29" s="1"/>
  <c r="R20" i="29" s="1"/>
  <c r="S20" i="29" s="1"/>
  <c r="T20" i="29" s="1"/>
  <c r="U20" i="29" s="1"/>
  <c r="V20" i="29" s="1"/>
  <c r="W20" i="29" s="1"/>
  <c r="X20" i="29" s="1"/>
  <c r="Y20" i="29" s="1"/>
  <c r="Z20" i="29" s="1"/>
  <c r="AA20" i="29" s="1"/>
  <c r="AB20" i="29" s="1"/>
  <c r="AC20" i="29" s="1"/>
  <c r="AD20" i="29" s="1"/>
  <c r="AE20" i="29" s="1"/>
  <c r="AF20" i="29" s="1"/>
  <c r="AG20" i="29" s="1"/>
  <c r="AH20" i="29" s="1"/>
  <c r="AI20" i="29" s="1"/>
  <c r="AJ20" i="29" s="1"/>
  <c r="AK20" i="29" s="1"/>
  <c r="AL20" i="29" s="1"/>
  <c r="AM20" i="29" s="1"/>
  <c r="F19" i="30" s="1"/>
  <c r="D19" i="29"/>
  <c r="W10" i="25"/>
  <c r="W9" i="25"/>
  <c r="B34" i="32"/>
  <c r="B35" i="32" s="1"/>
  <c r="G33" i="32"/>
  <c r="C33" i="32"/>
  <c r="H33" i="32"/>
  <c r="I24" i="27"/>
  <c r="J24" i="27" s="1"/>
  <c r="K24" i="27" s="1"/>
  <c r="L24" i="27" s="1"/>
  <c r="M24" i="27" s="1"/>
  <c r="N24" i="27" s="1"/>
  <c r="O24" i="27" s="1"/>
  <c r="P24" i="27" s="1"/>
  <c r="Q24" i="27" s="1"/>
  <c r="R24" i="27" s="1"/>
  <c r="S24" i="27" s="1"/>
  <c r="T24" i="27" s="1"/>
  <c r="U24" i="27" s="1"/>
  <c r="V24" i="27" s="1"/>
  <c r="W24" i="27" s="1"/>
  <c r="X24" i="27" s="1"/>
  <c r="Y24" i="27" s="1"/>
  <c r="Z24" i="27" s="1"/>
  <c r="AA24" i="27" s="1"/>
  <c r="AB24" i="27" s="1"/>
  <c r="AC24" i="27" s="1"/>
  <c r="AD24" i="27" s="1"/>
  <c r="AE24" i="27" s="1"/>
  <c r="AF24" i="27" s="1"/>
  <c r="AG24" i="27" s="1"/>
  <c r="AH24" i="27" s="1"/>
  <c r="AI24" i="27" s="1"/>
  <c r="AJ24" i="27" s="1"/>
  <c r="AK24" i="27" s="1"/>
  <c r="AL24" i="27" s="1"/>
  <c r="F23" i="28" s="1"/>
  <c r="D23" i="27"/>
  <c r="X10" i="28"/>
  <c r="X9" i="28"/>
  <c r="B34" i="8"/>
  <c r="B35" i="8" s="1"/>
  <c r="I34" i="8"/>
  <c r="J34" i="8" s="1"/>
  <c r="K34" i="8" s="1"/>
  <c r="L34" i="8" s="1"/>
  <c r="M34" i="8" s="1"/>
  <c r="N34" i="8" s="1"/>
  <c r="O34" i="8" s="1"/>
  <c r="P34" i="8" s="1"/>
  <c r="Q34" i="8" s="1"/>
  <c r="R34" i="8" s="1"/>
  <c r="S34" i="8" s="1"/>
  <c r="T34" i="8" s="1"/>
  <c r="U34" i="8" s="1"/>
  <c r="V34" i="8" s="1"/>
  <c r="W34" i="8" s="1"/>
  <c r="X34" i="8" s="1"/>
  <c r="Y34" i="8" s="1"/>
  <c r="Z34" i="8" s="1"/>
  <c r="AA34" i="8" s="1"/>
  <c r="AB34" i="8" s="1"/>
  <c r="AC34" i="8" s="1"/>
  <c r="AD34" i="8" s="1"/>
  <c r="AE34" i="8" s="1"/>
  <c r="AF34" i="8" s="1"/>
  <c r="AG34" i="8" s="1"/>
  <c r="AH34" i="8" s="1"/>
  <c r="AI34" i="8" s="1"/>
  <c r="AJ34" i="8" s="1"/>
  <c r="AK34" i="8" s="1"/>
  <c r="AL34" i="8" s="1"/>
  <c r="AM34" i="8" s="1"/>
  <c r="F33" i="23" s="1"/>
  <c r="G33" i="8"/>
  <c r="D33" i="8" s="1"/>
  <c r="H33" i="8"/>
  <c r="C33" i="8"/>
  <c r="D13" i="32"/>
  <c r="I14" i="32"/>
  <c r="J14" i="32" s="1"/>
  <c r="K14" i="32" s="1"/>
  <c r="L14" i="32" s="1"/>
  <c r="M14" i="32" s="1"/>
  <c r="N14" i="32" s="1"/>
  <c r="O14" i="32" s="1"/>
  <c r="P14" i="32" s="1"/>
  <c r="Q14" i="32" s="1"/>
  <c r="R14" i="32" s="1"/>
  <c r="S14" i="32" s="1"/>
  <c r="T14" i="32" s="1"/>
  <c r="U14" i="32" s="1"/>
  <c r="V14" i="32" s="1"/>
  <c r="W14" i="32" s="1"/>
  <c r="X14" i="32" s="1"/>
  <c r="Y14" i="32" s="1"/>
  <c r="Z14" i="32" s="1"/>
  <c r="AA14" i="32" s="1"/>
  <c r="AB14" i="32" s="1"/>
  <c r="AC14" i="32" s="1"/>
  <c r="AD14" i="32" s="1"/>
  <c r="AE14" i="32" s="1"/>
  <c r="AF14" i="32" s="1"/>
  <c r="AG14" i="32" s="1"/>
  <c r="AH14" i="32" s="1"/>
  <c r="AI14" i="32" s="1"/>
  <c r="AJ14" i="32" s="1"/>
  <c r="AK14" i="32" s="1"/>
  <c r="AL14" i="32" s="1"/>
  <c r="F13" i="33" s="1"/>
  <c r="B36" i="26" l="1"/>
  <c r="B37" i="26" s="1"/>
  <c r="H35" i="26"/>
  <c r="C35" i="26"/>
  <c r="G35" i="26"/>
  <c r="B44" i="25"/>
  <c r="B45" i="25" s="1"/>
  <c r="G43" i="25"/>
  <c r="H43" i="25"/>
  <c r="C43" i="25"/>
  <c r="B38" i="27"/>
  <c r="B39" i="27" s="1"/>
  <c r="C37" i="27"/>
  <c r="H37" i="27"/>
  <c r="G37" i="27"/>
  <c r="B58" i="28"/>
  <c r="B59" i="28" s="1"/>
  <c r="C57" i="28"/>
  <c r="G57" i="28"/>
  <c r="H57" i="28"/>
  <c r="U10" i="33"/>
  <c r="U9" i="33"/>
  <c r="B42" i="29"/>
  <c r="B43" i="29" s="1"/>
  <c r="C41" i="29"/>
  <c r="H41" i="29"/>
  <c r="G41" i="29"/>
  <c r="B52" i="31"/>
  <c r="B53" i="31" s="1"/>
  <c r="G51" i="31"/>
  <c r="C51" i="31"/>
  <c r="H51" i="31"/>
  <c r="I20" i="30"/>
  <c r="J20" i="30" s="1"/>
  <c r="K20" i="30" s="1"/>
  <c r="L20" i="30" s="1"/>
  <c r="M20" i="30" s="1"/>
  <c r="N20" i="30" s="1"/>
  <c r="O20" i="30" s="1"/>
  <c r="P20" i="30" s="1"/>
  <c r="Q20" i="30" s="1"/>
  <c r="R20" i="30" s="1"/>
  <c r="S20" i="30" s="1"/>
  <c r="T20" i="30" s="1"/>
  <c r="U20" i="30" s="1"/>
  <c r="V20" i="30" s="1"/>
  <c r="W20" i="30" s="1"/>
  <c r="X20" i="30" s="1"/>
  <c r="Y20" i="30" s="1"/>
  <c r="Z20" i="30" s="1"/>
  <c r="AA20" i="30" s="1"/>
  <c r="AB20" i="30" s="1"/>
  <c r="AC20" i="30" s="1"/>
  <c r="AD20" i="30" s="1"/>
  <c r="AE20" i="30" s="1"/>
  <c r="AF20" i="30" s="1"/>
  <c r="AG20" i="30" s="1"/>
  <c r="AH20" i="30" s="1"/>
  <c r="AI20" i="30" s="1"/>
  <c r="AJ20" i="30" s="1"/>
  <c r="AK20" i="30" s="1"/>
  <c r="AL20" i="30" s="1"/>
  <c r="F19" i="31" s="1"/>
  <c r="D19" i="30"/>
  <c r="I26" i="27"/>
  <c r="J26" i="27" s="1"/>
  <c r="K26" i="27" s="1"/>
  <c r="L26" i="27" s="1"/>
  <c r="M26" i="27" s="1"/>
  <c r="N26" i="27" s="1"/>
  <c r="O26" i="27" s="1"/>
  <c r="P26" i="27" s="1"/>
  <c r="Q26" i="27" s="1"/>
  <c r="R26" i="27" s="1"/>
  <c r="S26" i="27" s="1"/>
  <c r="T26" i="27" s="1"/>
  <c r="U26" i="27" s="1"/>
  <c r="V26" i="27" s="1"/>
  <c r="W26" i="27" s="1"/>
  <c r="X26" i="27" s="1"/>
  <c r="Y26" i="27" s="1"/>
  <c r="Z26" i="27" s="1"/>
  <c r="AA26" i="27" s="1"/>
  <c r="AB26" i="27" s="1"/>
  <c r="AC26" i="27" s="1"/>
  <c r="AD26" i="27" s="1"/>
  <c r="AE26" i="27" s="1"/>
  <c r="AF26" i="27" s="1"/>
  <c r="AG26" i="27" s="1"/>
  <c r="AH26" i="27" s="1"/>
  <c r="AI26" i="27" s="1"/>
  <c r="AJ26" i="27" s="1"/>
  <c r="AK26" i="27" s="1"/>
  <c r="AL26" i="27" s="1"/>
  <c r="F25" i="28" s="1"/>
  <c r="D25" i="27"/>
  <c r="Y10" i="28"/>
  <c r="Y9" i="28"/>
  <c r="Z10" i="27"/>
  <c r="Z9" i="27"/>
  <c r="X10" i="30"/>
  <c r="X9" i="30"/>
  <c r="W9" i="23"/>
  <c r="W10" i="23"/>
  <c r="Y10" i="31"/>
  <c r="Y9" i="31"/>
  <c r="X9" i="8"/>
  <c r="X10" i="8"/>
  <c r="I24" i="28"/>
  <c r="J24" i="28" s="1"/>
  <c r="K24" i="28" s="1"/>
  <c r="L24" i="28" s="1"/>
  <c r="M24" i="28" s="1"/>
  <c r="N24" i="28" s="1"/>
  <c r="O24" i="28" s="1"/>
  <c r="P24" i="28" s="1"/>
  <c r="Q24" i="28" s="1"/>
  <c r="R24" i="28" s="1"/>
  <c r="S24" i="28" s="1"/>
  <c r="T24" i="28" s="1"/>
  <c r="U24" i="28" s="1"/>
  <c r="V24" i="28" s="1"/>
  <c r="W24" i="28" s="1"/>
  <c r="X24" i="28" s="1"/>
  <c r="Y24" i="28" s="1"/>
  <c r="Z24" i="28" s="1"/>
  <c r="AA24" i="28" s="1"/>
  <c r="AB24" i="28" s="1"/>
  <c r="AC24" i="28" s="1"/>
  <c r="AD24" i="28" s="1"/>
  <c r="AE24" i="28" s="1"/>
  <c r="AF24" i="28" s="1"/>
  <c r="AG24" i="28" s="1"/>
  <c r="AH24" i="28" s="1"/>
  <c r="AI24" i="28" s="1"/>
  <c r="AJ24" i="28" s="1"/>
  <c r="AK24" i="28" s="1"/>
  <c r="AL24" i="28" s="1"/>
  <c r="AM24" i="28" s="1"/>
  <c r="F23" i="29" s="1"/>
  <c r="D23" i="28"/>
  <c r="G35" i="32"/>
  <c r="B36" i="32"/>
  <c r="B37" i="32" s="1"/>
  <c r="C35" i="32"/>
  <c r="H35" i="32"/>
  <c r="AB10" i="32"/>
  <c r="AB9" i="32"/>
  <c r="I32" i="24"/>
  <c r="J32" i="24" s="1"/>
  <c r="K32" i="24" s="1"/>
  <c r="L32" i="24" s="1"/>
  <c r="M32" i="24" s="1"/>
  <c r="N32" i="24" s="1"/>
  <c r="O32" i="24" s="1"/>
  <c r="P32" i="24" s="1"/>
  <c r="Q32" i="24" s="1"/>
  <c r="R32" i="24" s="1"/>
  <c r="S32" i="24" s="1"/>
  <c r="T32" i="24" s="1"/>
  <c r="U32" i="24" s="1"/>
  <c r="V32" i="24" s="1"/>
  <c r="W32" i="24" s="1"/>
  <c r="X32" i="24" s="1"/>
  <c r="Y32" i="24" s="1"/>
  <c r="Z32" i="24" s="1"/>
  <c r="AA32" i="24" s="1"/>
  <c r="AB32" i="24" s="1"/>
  <c r="AC32" i="24" s="1"/>
  <c r="AD32" i="24" s="1"/>
  <c r="AE32" i="24" s="1"/>
  <c r="AF32" i="24" s="1"/>
  <c r="AG32" i="24" s="1"/>
  <c r="AH32" i="24" s="1"/>
  <c r="AI32" i="24" s="1"/>
  <c r="AJ32" i="24" s="1"/>
  <c r="AK32" i="24" s="1"/>
  <c r="AL32" i="24" s="1"/>
  <c r="AM32" i="24" s="1"/>
  <c r="F31" i="25" s="1"/>
  <c r="D31" i="24"/>
  <c r="D13" i="33"/>
  <c r="I14" i="33"/>
  <c r="J14" i="33" s="1"/>
  <c r="K14" i="33" s="1"/>
  <c r="L14" i="33" s="1"/>
  <c r="M14" i="33" s="1"/>
  <c r="N14" i="33" s="1"/>
  <c r="O14" i="33" s="1"/>
  <c r="P14" i="33" s="1"/>
  <c r="Q14" i="33" s="1"/>
  <c r="R14" i="33" s="1"/>
  <c r="S14" i="33" s="1"/>
  <c r="T14" i="33" s="1"/>
  <c r="U14" i="33" s="1"/>
  <c r="V14" i="33" s="1"/>
  <c r="W14" i="33" s="1"/>
  <c r="X14" i="33" s="1"/>
  <c r="Y14" i="33" s="1"/>
  <c r="Z14" i="33" s="1"/>
  <c r="AA14" i="33" s="1"/>
  <c r="AB14" i="33" s="1"/>
  <c r="AC14" i="33" s="1"/>
  <c r="AD14" i="33" s="1"/>
  <c r="AE14" i="33" s="1"/>
  <c r="AF14" i="33" s="1"/>
  <c r="AG14" i="33" s="1"/>
  <c r="AH14" i="33" s="1"/>
  <c r="AI14" i="33" s="1"/>
  <c r="AJ14" i="33" s="1"/>
  <c r="AK14" i="33" s="1"/>
  <c r="AL14" i="33" s="1"/>
  <c r="AM14" i="33" s="1"/>
  <c r="X10" i="25"/>
  <c r="X9" i="25"/>
  <c r="W9" i="24"/>
  <c r="W10" i="24"/>
  <c r="I22" i="29"/>
  <c r="J22" i="29" s="1"/>
  <c r="K22" i="29" s="1"/>
  <c r="L22" i="29" s="1"/>
  <c r="M22" i="29" s="1"/>
  <c r="N22" i="29" s="1"/>
  <c r="O22" i="29" s="1"/>
  <c r="P22" i="29" s="1"/>
  <c r="Q22" i="29" s="1"/>
  <c r="R22" i="29" s="1"/>
  <c r="S22" i="29" s="1"/>
  <c r="T22" i="29" s="1"/>
  <c r="U22" i="29" s="1"/>
  <c r="V22" i="29" s="1"/>
  <c r="W22" i="29" s="1"/>
  <c r="X22" i="29" s="1"/>
  <c r="Y22" i="29" s="1"/>
  <c r="Z22" i="29" s="1"/>
  <c r="AA22" i="29" s="1"/>
  <c r="AB22" i="29" s="1"/>
  <c r="AC22" i="29" s="1"/>
  <c r="AD22" i="29" s="1"/>
  <c r="AE22" i="29" s="1"/>
  <c r="AF22" i="29" s="1"/>
  <c r="AG22" i="29" s="1"/>
  <c r="AH22" i="29" s="1"/>
  <c r="AI22" i="29" s="1"/>
  <c r="AJ22" i="29" s="1"/>
  <c r="AK22" i="29" s="1"/>
  <c r="AL22" i="29" s="1"/>
  <c r="AM22" i="29" s="1"/>
  <c r="F21" i="30" s="1"/>
  <c r="D21" i="29"/>
  <c r="D15" i="32"/>
  <c r="I16" i="32"/>
  <c r="J16" i="32" s="1"/>
  <c r="K16" i="32" s="1"/>
  <c r="L16" i="32" s="1"/>
  <c r="M16" i="32" s="1"/>
  <c r="N16" i="32" s="1"/>
  <c r="O16" i="32" s="1"/>
  <c r="P16" i="32" s="1"/>
  <c r="Q16" i="32" s="1"/>
  <c r="R16" i="32" s="1"/>
  <c r="S16" i="32" s="1"/>
  <c r="T16" i="32" s="1"/>
  <c r="U16" i="32" s="1"/>
  <c r="V16" i="32" s="1"/>
  <c r="W16" i="32" s="1"/>
  <c r="X16" i="32" s="1"/>
  <c r="Y16" i="32" s="1"/>
  <c r="Z16" i="32" s="1"/>
  <c r="AA16" i="32" s="1"/>
  <c r="AB16" i="32" s="1"/>
  <c r="AC16" i="32" s="1"/>
  <c r="AD16" i="32" s="1"/>
  <c r="AE16" i="32" s="1"/>
  <c r="AF16" i="32" s="1"/>
  <c r="AG16" i="32" s="1"/>
  <c r="AH16" i="32" s="1"/>
  <c r="AI16" i="32" s="1"/>
  <c r="AJ16" i="32" s="1"/>
  <c r="AK16" i="32" s="1"/>
  <c r="AL16" i="32" s="1"/>
  <c r="F15" i="33" s="1"/>
  <c r="Y10" i="29"/>
  <c r="Y9" i="29"/>
  <c r="I18" i="31"/>
  <c r="J18" i="31" s="1"/>
  <c r="K18" i="31" s="1"/>
  <c r="L18" i="31" s="1"/>
  <c r="M18" i="31" s="1"/>
  <c r="N18" i="31" s="1"/>
  <c r="O18" i="31" s="1"/>
  <c r="P18" i="31" s="1"/>
  <c r="Q18" i="31" s="1"/>
  <c r="R18" i="31" s="1"/>
  <c r="S18" i="31" s="1"/>
  <c r="T18" i="31" s="1"/>
  <c r="U18" i="31" s="1"/>
  <c r="V18" i="31" s="1"/>
  <c r="W18" i="31" s="1"/>
  <c r="X18" i="31" s="1"/>
  <c r="Y18" i="31" s="1"/>
  <c r="Z18" i="31" s="1"/>
  <c r="AA18" i="31" s="1"/>
  <c r="AB18" i="31" s="1"/>
  <c r="AC18" i="31" s="1"/>
  <c r="AD18" i="31" s="1"/>
  <c r="AE18" i="31" s="1"/>
  <c r="AF18" i="31" s="1"/>
  <c r="AG18" i="31" s="1"/>
  <c r="AH18" i="31" s="1"/>
  <c r="AI18" i="31" s="1"/>
  <c r="AJ18" i="31" s="1"/>
  <c r="AK18" i="31" s="1"/>
  <c r="AL18" i="31" s="1"/>
  <c r="AM18" i="31" s="1"/>
  <c r="F17" i="32" s="1"/>
  <c r="D17" i="31"/>
  <c r="I30" i="25"/>
  <c r="J30" i="25" s="1"/>
  <c r="K30" i="25" s="1"/>
  <c r="L30" i="25" s="1"/>
  <c r="M30" i="25" s="1"/>
  <c r="N30" i="25" s="1"/>
  <c r="O30" i="25" s="1"/>
  <c r="P30" i="25" s="1"/>
  <c r="Q30" i="25" s="1"/>
  <c r="R30" i="25" s="1"/>
  <c r="S30" i="25" s="1"/>
  <c r="T30" i="25" s="1"/>
  <c r="U30" i="25" s="1"/>
  <c r="V30" i="25" s="1"/>
  <c r="W30" i="25" s="1"/>
  <c r="X30" i="25" s="1"/>
  <c r="Y30" i="25" s="1"/>
  <c r="Z30" i="25" s="1"/>
  <c r="AA30" i="25" s="1"/>
  <c r="AB30" i="25" s="1"/>
  <c r="AC30" i="25" s="1"/>
  <c r="AD30" i="25" s="1"/>
  <c r="AE30" i="25" s="1"/>
  <c r="AF30" i="25" s="1"/>
  <c r="AG30" i="25" s="1"/>
  <c r="AH30" i="25" s="1"/>
  <c r="AI30" i="25" s="1"/>
  <c r="AJ30" i="25" s="1"/>
  <c r="AK30" i="25" s="1"/>
  <c r="AL30" i="25" s="1"/>
  <c r="F29" i="26" s="1"/>
  <c r="D29" i="25"/>
  <c r="Y10" i="26"/>
  <c r="Y9" i="26"/>
  <c r="I34" i="23"/>
  <c r="J34" i="23" s="1"/>
  <c r="K34" i="23" s="1"/>
  <c r="L34" i="23" s="1"/>
  <c r="M34" i="23" s="1"/>
  <c r="N34" i="23" s="1"/>
  <c r="O34" i="23" s="1"/>
  <c r="P34" i="23" s="1"/>
  <c r="Q34" i="23" s="1"/>
  <c r="R34" i="23" s="1"/>
  <c r="S34" i="23" s="1"/>
  <c r="T34" i="23" s="1"/>
  <c r="U34" i="23" s="1"/>
  <c r="V34" i="23" s="1"/>
  <c r="W34" i="23" s="1"/>
  <c r="X34" i="23" s="1"/>
  <c r="Y34" i="23" s="1"/>
  <c r="Z34" i="23" s="1"/>
  <c r="AA34" i="23" s="1"/>
  <c r="AB34" i="23" s="1"/>
  <c r="AC34" i="23" s="1"/>
  <c r="AD34" i="23" s="1"/>
  <c r="AE34" i="23" s="1"/>
  <c r="AF34" i="23" s="1"/>
  <c r="AG34" i="23" s="1"/>
  <c r="AH34" i="23" s="1"/>
  <c r="AI34" i="23" s="1"/>
  <c r="AJ34" i="23" s="1"/>
  <c r="AK34" i="23" s="1"/>
  <c r="F33" i="24" s="1"/>
  <c r="D33" i="23"/>
  <c r="B36" i="8"/>
  <c r="B37" i="8" s="1"/>
  <c r="I36" i="8"/>
  <c r="J36" i="8" s="1"/>
  <c r="K36" i="8" s="1"/>
  <c r="L36" i="8" s="1"/>
  <c r="M36" i="8" s="1"/>
  <c r="N36" i="8" s="1"/>
  <c r="O36" i="8" s="1"/>
  <c r="P36" i="8" s="1"/>
  <c r="Q36" i="8" s="1"/>
  <c r="R36" i="8" s="1"/>
  <c r="S36" i="8" s="1"/>
  <c r="T36" i="8" s="1"/>
  <c r="U36" i="8" s="1"/>
  <c r="V36" i="8" s="1"/>
  <c r="W36" i="8" s="1"/>
  <c r="X36" i="8" s="1"/>
  <c r="Y36" i="8" s="1"/>
  <c r="Z36" i="8" s="1"/>
  <c r="AA36" i="8" s="1"/>
  <c r="AB36" i="8" s="1"/>
  <c r="AC36" i="8" s="1"/>
  <c r="AD36" i="8" s="1"/>
  <c r="AE36" i="8" s="1"/>
  <c r="AF36" i="8" s="1"/>
  <c r="AG36" i="8" s="1"/>
  <c r="AH36" i="8" s="1"/>
  <c r="AI36" i="8" s="1"/>
  <c r="AJ36" i="8" s="1"/>
  <c r="AK36" i="8" s="1"/>
  <c r="AL36" i="8" s="1"/>
  <c r="AM36" i="8" s="1"/>
  <c r="F35" i="23" s="1"/>
  <c r="G35" i="8"/>
  <c r="D35" i="8" s="1"/>
  <c r="H35" i="8"/>
  <c r="C35" i="8"/>
  <c r="G37" i="33"/>
  <c r="B38" i="33"/>
  <c r="B39" i="33" s="1"/>
  <c r="C37" i="33"/>
  <c r="H37" i="33"/>
  <c r="I28" i="26"/>
  <c r="J28" i="26" s="1"/>
  <c r="K28" i="26" s="1"/>
  <c r="L28" i="26" s="1"/>
  <c r="M28" i="26" s="1"/>
  <c r="N28" i="26" s="1"/>
  <c r="O28" i="26" s="1"/>
  <c r="P28" i="26" s="1"/>
  <c r="Q28" i="26" s="1"/>
  <c r="R28" i="26" s="1"/>
  <c r="S28" i="26" s="1"/>
  <c r="T28" i="26" s="1"/>
  <c r="U28" i="26" s="1"/>
  <c r="V28" i="26" s="1"/>
  <c r="W28" i="26" s="1"/>
  <c r="X28" i="26" s="1"/>
  <c r="Y28" i="26" s="1"/>
  <c r="Z28" i="26" s="1"/>
  <c r="AA28" i="26" s="1"/>
  <c r="AB28" i="26" s="1"/>
  <c r="AC28" i="26" s="1"/>
  <c r="AD28" i="26" s="1"/>
  <c r="AE28" i="26" s="1"/>
  <c r="AF28" i="26" s="1"/>
  <c r="AG28" i="26" s="1"/>
  <c r="AH28" i="26" s="1"/>
  <c r="AI28" i="26" s="1"/>
  <c r="AJ28" i="26" s="1"/>
  <c r="AK28" i="26" s="1"/>
  <c r="AL28" i="26" s="1"/>
  <c r="AM28" i="26" s="1"/>
  <c r="F27" i="27" s="1"/>
  <c r="D27" i="26"/>
  <c r="C59" i="28" l="1"/>
  <c r="H59" i="28"/>
  <c r="B60" i="28"/>
  <c r="B61" i="28" s="1"/>
  <c r="G59" i="28"/>
  <c r="B40" i="27"/>
  <c r="B41" i="27" s="1"/>
  <c r="C39" i="27"/>
  <c r="H39" i="27"/>
  <c r="G39" i="27"/>
  <c r="B54" i="31"/>
  <c r="B55" i="31" s="1"/>
  <c r="G53" i="31"/>
  <c r="C53" i="31"/>
  <c r="H53" i="31"/>
  <c r="B46" i="25"/>
  <c r="B47" i="25" s="1"/>
  <c r="G45" i="25"/>
  <c r="H45" i="25"/>
  <c r="C45" i="25"/>
  <c r="B44" i="29"/>
  <c r="B45" i="29" s="1"/>
  <c r="H43" i="29"/>
  <c r="G43" i="29"/>
  <c r="C43" i="29"/>
  <c r="V10" i="33"/>
  <c r="V9" i="33"/>
  <c r="B38" i="26"/>
  <c r="B39" i="26" s="1"/>
  <c r="H37" i="26"/>
  <c r="C37" i="26"/>
  <c r="G37" i="26"/>
  <c r="I34" i="24"/>
  <c r="J34" i="24" s="1"/>
  <c r="K34" i="24" s="1"/>
  <c r="L34" i="24" s="1"/>
  <c r="M34" i="24" s="1"/>
  <c r="N34" i="24" s="1"/>
  <c r="O34" i="24" s="1"/>
  <c r="P34" i="24" s="1"/>
  <c r="Q34" i="24" s="1"/>
  <c r="R34" i="24" s="1"/>
  <c r="S34" i="24" s="1"/>
  <c r="T34" i="24" s="1"/>
  <c r="U34" i="24" s="1"/>
  <c r="V34" i="24" s="1"/>
  <c r="W34" i="24" s="1"/>
  <c r="X34" i="24" s="1"/>
  <c r="Y34" i="24" s="1"/>
  <c r="Z34" i="24" s="1"/>
  <c r="AA34" i="24" s="1"/>
  <c r="AB34" i="24" s="1"/>
  <c r="AC34" i="24" s="1"/>
  <c r="AD34" i="24" s="1"/>
  <c r="AE34" i="24" s="1"/>
  <c r="AF34" i="24" s="1"/>
  <c r="AG34" i="24" s="1"/>
  <c r="AH34" i="24" s="1"/>
  <c r="AI34" i="24" s="1"/>
  <c r="AJ34" i="24" s="1"/>
  <c r="AK34" i="24" s="1"/>
  <c r="AL34" i="24" s="1"/>
  <c r="AM34" i="24" s="1"/>
  <c r="F33" i="25" s="1"/>
  <c r="D33" i="24"/>
  <c r="Y10" i="25"/>
  <c r="Y9" i="25"/>
  <c r="Z10" i="31"/>
  <c r="Z9" i="31"/>
  <c r="X9" i="23"/>
  <c r="X10" i="23"/>
  <c r="I24" i="29"/>
  <c r="J24" i="29" s="1"/>
  <c r="K24" i="29" s="1"/>
  <c r="L24" i="29" s="1"/>
  <c r="M24" i="29" s="1"/>
  <c r="N24" i="29" s="1"/>
  <c r="O24" i="29" s="1"/>
  <c r="P24" i="29" s="1"/>
  <c r="Q24" i="29" s="1"/>
  <c r="R24" i="29" s="1"/>
  <c r="S24" i="29" s="1"/>
  <c r="T24" i="29" s="1"/>
  <c r="U24" i="29" s="1"/>
  <c r="V24" i="29" s="1"/>
  <c r="W24" i="29" s="1"/>
  <c r="X24" i="29" s="1"/>
  <c r="Y24" i="29" s="1"/>
  <c r="Z24" i="29" s="1"/>
  <c r="AA24" i="29" s="1"/>
  <c r="AB24" i="29" s="1"/>
  <c r="AC24" i="29" s="1"/>
  <c r="AD24" i="29" s="1"/>
  <c r="AE24" i="29" s="1"/>
  <c r="AF24" i="29" s="1"/>
  <c r="AG24" i="29" s="1"/>
  <c r="AH24" i="29" s="1"/>
  <c r="AI24" i="29" s="1"/>
  <c r="AJ24" i="29" s="1"/>
  <c r="AK24" i="29" s="1"/>
  <c r="AL24" i="29" s="1"/>
  <c r="AM24" i="29" s="1"/>
  <c r="F23" i="30" s="1"/>
  <c r="D23" i="29"/>
  <c r="I38" i="8"/>
  <c r="J38" i="8" s="1"/>
  <c r="K38" i="8" s="1"/>
  <c r="L38" i="8" s="1"/>
  <c r="M38" i="8" s="1"/>
  <c r="N38" i="8" s="1"/>
  <c r="O38" i="8" s="1"/>
  <c r="P38" i="8" s="1"/>
  <c r="Q38" i="8" s="1"/>
  <c r="R38" i="8" s="1"/>
  <c r="S38" i="8" s="1"/>
  <c r="T38" i="8" s="1"/>
  <c r="U38" i="8" s="1"/>
  <c r="V38" i="8" s="1"/>
  <c r="W38" i="8" s="1"/>
  <c r="X38" i="8" s="1"/>
  <c r="Y38" i="8" s="1"/>
  <c r="Z38" i="8" s="1"/>
  <c r="AA38" i="8" s="1"/>
  <c r="AB38" i="8" s="1"/>
  <c r="AC38" i="8" s="1"/>
  <c r="AD38" i="8" s="1"/>
  <c r="AE38" i="8" s="1"/>
  <c r="AF38" i="8" s="1"/>
  <c r="AG38" i="8" s="1"/>
  <c r="AH38" i="8" s="1"/>
  <c r="AI38" i="8" s="1"/>
  <c r="AJ38" i="8" s="1"/>
  <c r="AK38" i="8" s="1"/>
  <c r="AL38" i="8" s="1"/>
  <c r="AM38" i="8" s="1"/>
  <c r="F37" i="23" s="1"/>
  <c r="B38" i="8"/>
  <c r="B39" i="8" s="1"/>
  <c r="G37" i="8"/>
  <c r="D37" i="8" s="1"/>
  <c r="H37" i="8"/>
  <c r="C37" i="8"/>
  <c r="Z10" i="26"/>
  <c r="Z9" i="26"/>
  <c r="I22" i="30"/>
  <c r="J22" i="30" s="1"/>
  <c r="K22" i="30" s="1"/>
  <c r="L22" i="30" s="1"/>
  <c r="M22" i="30" s="1"/>
  <c r="N22" i="30" s="1"/>
  <c r="O22" i="30" s="1"/>
  <c r="P22" i="30" s="1"/>
  <c r="Q22" i="30" s="1"/>
  <c r="R22" i="30" s="1"/>
  <c r="S22" i="30" s="1"/>
  <c r="T22" i="30" s="1"/>
  <c r="U22" i="30" s="1"/>
  <c r="V22" i="30" s="1"/>
  <c r="W22" i="30" s="1"/>
  <c r="X22" i="30" s="1"/>
  <c r="Y22" i="30" s="1"/>
  <c r="Z22" i="30" s="1"/>
  <c r="AA22" i="30" s="1"/>
  <c r="AB22" i="30" s="1"/>
  <c r="AC22" i="30" s="1"/>
  <c r="AD22" i="30" s="1"/>
  <c r="AE22" i="30" s="1"/>
  <c r="AF22" i="30" s="1"/>
  <c r="AG22" i="30" s="1"/>
  <c r="AH22" i="30" s="1"/>
  <c r="AI22" i="30" s="1"/>
  <c r="AJ22" i="30" s="1"/>
  <c r="AK22" i="30" s="1"/>
  <c r="AL22" i="30" s="1"/>
  <c r="F21" i="31" s="1"/>
  <c r="D21" i="30"/>
  <c r="I32" i="25"/>
  <c r="J32" i="25" s="1"/>
  <c r="K32" i="25" s="1"/>
  <c r="L32" i="25" s="1"/>
  <c r="M32" i="25" s="1"/>
  <c r="N32" i="25" s="1"/>
  <c r="O32" i="25" s="1"/>
  <c r="P32" i="25" s="1"/>
  <c r="Q32" i="25" s="1"/>
  <c r="R32" i="25" s="1"/>
  <c r="S32" i="25" s="1"/>
  <c r="T32" i="25" s="1"/>
  <c r="U32" i="25" s="1"/>
  <c r="V32" i="25" s="1"/>
  <c r="W32" i="25" s="1"/>
  <c r="X32" i="25" s="1"/>
  <c r="Y32" i="25" s="1"/>
  <c r="Z32" i="25" s="1"/>
  <c r="AA32" i="25" s="1"/>
  <c r="AB32" i="25" s="1"/>
  <c r="AC32" i="25" s="1"/>
  <c r="AD32" i="25" s="1"/>
  <c r="AE32" i="25" s="1"/>
  <c r="AF32" i="25" s="1"/>
  <c r="AG32" i="25" s="1"/>
  <c r="AH32" i="25" s="1"/>
  <c r="AI32" i="25" s="1"/>
  <c r="AJ32" i="25" s="1"/>
  <c r="AK32" i="25" s="1"/>
  <c r="AL32" i="25" s="1"/>
  <c r="F31" i="26" s="1"/>
  <c r="D31" i="25"/>
  <c r="Y10" i="30"/>
  <c r="Y9" i="30"/>
  <c r="D17" i="32"/>
  <c r="I18" i="32"/>
  <c r="J18" i="32" s="1"/>
  <c r="K18" i="32" s="1"/>
  <c r="L18" i="32" s="1"/>
  <c r="M18" i="32" s="1"/>
  <c r="N18" i="32" s="1"/>
  <c r="O18" i="32" s="1"/>
  <c r="P18" i="32" s="1"/>
  <c r="Q18" i="32" s="1"/>
  <c r="R18" i="32" s="1"/>
  <c r="S18" i="32" s="1"/>
  <c r="T18" i="32" s="1"/>
  <c r="U18" i="32" s="1"/>
  <c r="V18" i="32" s="1"/>
  <c r="W18" i="32" s="1"/>
  <c r="X18" i="32" s="1"/>
  <c r="Y18" i="32" s="1"/>
  <c r="Z18" i="32" s="1"/>
  <c r="AA18" i="32" s="1"/>
  <c r="AB18" i="32" s="1"/>
  <c r="AC18" i="32" s="1"/>
  <c r="AD18" i="32" s="1"/>
  <c r="AE18" i="32" s="1"/>
  <c r="AF18" i="32" s="1"/>
  <c r="AG18" i="32" s="1"/>
  <c r="AH18" i="32" s="1"/>
  <c r="AI18" i="32" s="1"/>
  <c r="AJ18" i="32" s="1"/>
  <c r="AK18" i="32" s="1"/>
  <c r="AL18" i="32" s="1"/>
  <c r="F17" i="33" s="1"/>
  <c r="AC10" i="32"/>
  <c r="AC9" i="32"/>
  <c r="I30" i="26"/>
  <c r="J30" i="26" s="1"/>
  <c r="K30" i="26" s="1"/>
  <c r="L30" i="26" s="1"/>
  <c r="M30" i="26" s="1"/>
  <c r="N30" i="26" s="1"/>
  <c r="O30" i="26" s="1"/>
  <c r="P30" i="26" s="1"/>
  <c r="Q30" i="26" s="1"/>
  <c r="R30" i="26" s="1"/>
  <c r="S30" i="26" s="1"/>
  <c r="T30" i="26" s="1"/>
  <c r="U30" i="26" s="1"/>
  <c r="V30" i="26" s="1"/>
  <c r="W30" i="26" s="1"/>
  <c r="X30" i="26" s="1"/>
  <c r="Y30" i="26" s="1"/>
  <c r="Z30" i="26" s="1"/>
  <c r="AA30" i="26" s="1"/>
  <c r="AB30" i="26" s="1"/>
  <c r="AC30" i="26" s="1"/>
  <c r="AD30" i="26" s="1"/>
  <c r="AE30" i="26" s="1"/>
  <c r="AF30" i="26" s="1"/>
  <c r="AG30" i="26" s="1"/>
  <c r="AH30" i="26" s="1"/>
  <c r="AI30" i="26" s="1"/>
  <c r="AJ30" i="26" s="1"/>
  <c r="AK30" i="26" s="1"/>
  <c r="AL30" i="26" s="1"/>
  <c r="AM30" i="26" s="1"/>
  <c r="F29" i="27" s="1"/>
  <c r="D29" i="26"/>
  <c r="I28" i="27"/>
  <c r="J28" i="27" s="1"/>
  <c r="K28" i="27" s="1"/>
  <c r="L28" i="27" s="1"/>
  <c r="M28" i="27" s="1"/>
  <c r="N28" i="27" s="1"/>
  <c r="O28" i="27" s="1"/>
  <c r="P28" i="27" s="1"/>
  <c r="Q28" i="27" s="1"/>
  <c r="R28" i="27" s="1"/>
  <c r="S28" i="27" s="1"/>
  <c r="T28" i="27" s="1"/>
  <c r="U28" i="27" s="1"/>
  <c r="V28" i="27" s="1"/>
  <c r="W28" i="27" s="1"/>
  <c r="X28" i="27" s="1"/>
  <c r="Y28" i="27" s="1"/>
  <c r="Z28" i="27" s="1"/>
  <c r="AA28" i="27" s="1"/>
  <c r="AB28" i="27" s="1"/>
  <c r="AC28" i="27" s="1"/>
  <c r="AD28" i="27" s="1"/>
  <c r="AE28" i="27" s="1"/>
  <c r="AF28" i="27" s="1"/>
  <c r="AG28" i="27" s="1"/>
  <c r="AH28" i="27" s="1"/>
  <c r="AI28" i="27" s="1"/>
  <c r="AJ28" i="27" s="1"/>
  <c r="AK28" i="27" s="1"/>
  <c r="AL28" i="27" s="1"/>
  <c r="F27" i="28" s="1"/>
  <c r="D27" i="27"/>
  <c r="B40" i="33"/>
  <c r="B41" i="33" s="1"/>
  <c r="G39" i="33"/>
  <c r="C39" i="33"/>
  <c r="H39" i="33"/>
  <c r="Z10" i="29"/>
  <c r="Z9" i="29"/>
  <c r="AA10" i="27"/>
  <c r="AA9" i="27"/>
  <c r="D15" i="33"/>
  <c r="I16" i="33"/>
  <c r="J16" i="33" s="1"/>
  <c r="K16" i="33" s="1"/>
  <c r="L16" i="33" s="1"/>
  <c r="M16" i="33" s="1"/>
  <c r="N16" i="33" s="1"/>
  <c r="O16" i="33" s="1"/>
  <c r="P16" i="33" s="1"/>
  <c r="Q16" i="33" s="1"/>
  <c r="R16" i="33" s="1"/>
  <c r="S16" i="33" s="1"/>
  <c r="T16" i="33" s="1"/>
  <c r="U16" i="33" s="1"/>
  <c r="V16" i="33" s="1"/>
  <c r="W16" i="33" s="1"/>
  <c r="X16" i="33" s="1"/>
  <c r="Y16" i="33" s="1"/>
  <c r="Z16" i="33" s="1"/>
  <c r="AA16" i="33" s="1"/>
  <c r="AB16" i="33" s="1"/>
  <c r="AC16" i="33" s="1"/>
  <c r="AD16" i="33" s="1"/>
  <c r="AE16" i="33" s="1"/>
  <c r="AF16" i="33" s="1"/>
  <c r="AG16" i="33" s="1"/>
  <c r="AH16" i="33" s="1"/>
  <c r="AI16" i="33" s="1"/>
  <c r="AJ16" i="33" s="1"/>
  <c r="AK16" i="33" s="1"/>
  <c r="AL16" i="33" s="1"/>
  <c r="AM16" i="33" s="1"/>
  <c r="G37" i="32"/>
  <c r="B38" i="32"/>
  <c r="B39" i="32" s="1"/>
  <c r="C37" i="32"/>
  <c r="H37" i="32"/>
  <c r="Z10" i="28"/>
  <c r="Z9" i="28"/>
  <c r="I26" i="28"/>
  <c r="J26" i="28" s="1"/>
  <c r="K26" i="28" s="1"/>
  <c r="L26" i="28" s="1"/>
  <c r="M26" i="28" s="1"/>
  <c r="N26" i="28" s="1"/>
  <c r="O26" i="28" s="1"/>
  <c r="P26" i="28" s="1"/>
  <c r="Q26" i="28" s="1"/>
  <c r="R26" i="28" s="1"/>
  <c r="S26" i="28" s="1"/>
  <c r="T26" i="28" s="1"/>
  <c r="U26" i="28" s="1"/>
  <c r="V26" i="28" s="1"/>
  <c r="W26" i="28" s="1"/>
  <c r="X26" i="28" s="1"/>
  <c r="Y26" i="28" s="1"/>
  <c r="Z26" i="28" s="1"/>
  <c r="AA26" i="28" s="1"/>
  <c r="AB26" i="28" s="1"/>
  <c r="AC26" i="28" s="1"/>
  <c r="AD26" i="28" s="1"/>
  <c r="AE26" i="28" s="1"/>
  <c r="AF26" i="28" s="1"/>
  <c r="AG26" i="28" s="1"/>
  <c r="AH26" i="28" s="1"/>
  <c r="AI26" i="28" s="1"/>
  <c r="AJ26" i="28" s="1"/>
  <c r="AK26" i="28" s="1"/>
  <c r="AL26" i="28" s="1"/>
  <c r="AM26" i="28" s="1"/>
  <c r="F25" i="29" s="1"/>
  <c r="D25" i="28"/>
  <c r="I36" i="23"/>
  <c r="J36" i="23" s="1"/>
  <c r="K36" i="23" s="1"/>
  <c r="L36" i="23" s="1"/>
  <c r="M36" i="23" s="1"/>
  <c r="N36" i="23" s="1"/>
  <c r="O36" i="23" s="1"/>
  <c r="P36" i="23" s="1"/>
  <c r="Q36" i="23" s="1"/>
  <c r="R36" i="23" s="1"/>
  <c r="S36" i="23" s="1"/>
  <c r="T36" i="23" s="1"/>
  <c r="U36" i="23" s="1"/>
  <c r="V36" i="23" s="1"/>
  <c r="W36" i="23" s="1"/>
  <c r="X36" i="23" s="1"/>
  <c r="Y36" i="23" s="1"/>
  <c r="Z36" i="23" s="1"/>
  <c r="AA36" i="23" s="1"/>
  <c r="AB36" i="23" s="1"/>
  <c r="AC36" i="23" s="1"/>
  <c r="AD36" i="23" s="1"/>
  <c r="AE36" i="23" s="1"/>
  <c r="AF36" i="23" s="1"/>
  <c r="AG36" i="23" s="1"/>
  <c r="AH36" i="23" s="1"/>
  <c r="AI36" i="23" s="1"/>
  <c r="AJ36" i="23" s="1"/>
  <c r="AK36" i="23" s="1"/>
  <c r="F35" i="24" s="1"/>
  <c r="D35" i="23"/>
  <c r="X9" i="24"/>
  <c r="X10" i="24"/>
  <c r="Y9" i="8"/>
  <c r="Y10" i="8"/>
  <c r="I20" i="31"/>
  <c r="J20" i="31" s="1"/>
  <c r="K20" i="31" s="1"/>
  <c r="L20" i="31" s="1"/>
  <c r="M20" i="31" s="1"/>
  <c r="N20" i="31" s="1"/>
  <c r="O20" i="31" s="1"/>
  <c r="P20" i="31" s="1"/>
  <c r="Q20" i="31" s="1"/>
  <c r="R20" i="31" s="1"/>
  <c r="S20" i="31" s="1"/>
  <c r="T20" i="31" s="1"/>
  <c r="U20" i="31" s="1"/>
  <c r="V20" i="31" s="1"/>
  <c r="W20" i="31" s="1"/>
  <c r="X20" i="31" s="1"/>
  <c r="Y20" i="31" s="1"/>
  <c r="Z20" i="31" s="1"/>
  <c r="AA20" i="31" s="1"/>
  <c r="AB20" i="31" s="1"/>
  <c r="AC20" i="31" s="1"/>
  <c r="AD20" i="31" s="1"/>
  <c r="AE20" i="31" s="1"/>
  <c r="AF20" i="31" s="1"/>
  <c r="AG20" i="31" s="1"/>
  <c r="AH20" i="31" s="1"/>
  <c r="AI20" i="31" s="1"/>
  <c r="AJ20" i="31" s="1"/>
  <c r="AK20" i="31" s="1"/>
  <c r="AL20" i="31" s="1"/>
  <c r="AM20" i="31" s="1"/>
  <c r="F19" i="32" s="1"/>
  <c r="D19" i="31"/>
  <c r="B48" i="25" l="1"/>
  <c r="B49" i="25" s="1"/>
  <c r="H47" i="25"/>
  <c r="C47" i="25"/>
  <c r="G47" i="25"/>
  <c r="H55" i="31"/>
  <c r="B56" i="31"/>
  <c r="B57" i="31" s="1"/>
  <c r="G55" i="31"/>
  <c r="C55" i="31"/>
  <c r="B40" i="26"/>
  <c r="B41" i="26" s="1"/>
  <c r="G39" i="26"/>
  <c r="C39" i="26"/>
  <c r="H39" i="26"/>
  <c r="W9" i="33"/>
  <c r="W10" i="33"/>
  <c r="B42" i="27"/>
  <c r="B43" i="27" s="1"/>
  <c r="C41" i="27"/>
  <c r="H41" i="27"/>
  <c r="G41" i="27"/>
  <c r="B62" i="28"/>
  <c r="B63" i="28" s="1"/>
  <c r="G61" i="28"/>
  <c r="H61" i="28"/>
  <c r="C61" i="28"/>
  <c r="B46" i="29"/>
  <c r="B47" i="29" s="1"/>
  <c r="C45" i="29"/>
  <c r="H45" i="29"/>
  <c r="G45" i="29"/>
  <c r="I28" i="28"/>
  <c r="J28" i="28" s="1"/>
  <c r="K28" i="28" s="1"/>
  <c r="L28" i="28" s="1"/>
  <c r="M28" i="28" s="1"/>
  <c r="N28" i="28" s="1"/>
  <c r="O28" i="28" s="1"/>
  <c r="P28" i="28" s="1"/>
  <c r="Q28" i="28" s="1"/>
  <c r="R28" i="28" s="1"/>
  <c r="S28" i="28" s="1"/>
  <c r="T28" i="28" s="1"/>
  <c r="U28" i="28" s="1"/>
  <c r="V28" i="28" s="1"/>
  <c r="W28" i="28" s="1"/>
  <c r="X28" i="28" s="1"/>
  <c r="Y28" i="28" s="1"/>
  <c r="Z28" i="28" s="1"/>
  <c r="AA28" i="28" s="1"/>
  <c r="AB28" i="28" s="1"/>
  <c r="AC28" i="28" s="1"/>
  <c r="AD28" i="28" s="1"/>
  <c r="AE28" i="28" s="1"/>
  <c r="AF28" i="28" s="1"/>
  <c r="AG28" i="28" s="1"/>
  <c r="AH28" i="28" s="1"/>
  <c r="AI28" i="28" s="1"/>
  <c r="AJ28" i="28" s="1"/>
  <c r="AK28" i="28" s="1"/>
  <c r="AL28" i="28" s="1"/>
  <c r="AM28" i="28" s="1"/>
  <c r="F27" i="29" s="1"/>
  <c r="D27" i="28"/>
  <c r="AA10" i="26"/>
  <c r="AA9" i="26"/>
  <c r="AA10" i="28"/>
  <c r="AA9" i="28"/>
  <c r="I30" i="27"/>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AJ30" i="27" s="1"/>
  <c r="AK30" i="27" s="1"/>
  <c r="AL30" i="27" s="1"/>
  <c r="F29" i="28" s="1"/>
  <c r="D29" i="27"/>
  <c r="G39" i="32"/>
  <c r="B40" i="32"/>
  <c r="B41" i="32" s="1"/>
  <c r="C39" i="32"/>
  <c r="H39" i="32"/>
  <c r="B40" i="8"/>
  <c r="B41" i="8" s="1"/>
  <c r="I40" i="8"/>
  <c r="J40" i="8" s="1"/>
  <c r="K40" i="8" s="1"/>
  <c r="L40" i="8" s="1"/>
  <c r="M40" i="8" s="1"/>
  <c r="N40" i="8" s="1"/>
  <c r="O40" i="8" s="1"/>
  <c r="P40" i="8" s="1"/>
  <c r="Q40" i="8" s="1"/>
  <c r="R40" i="8" s="1"/>
  <c r="S40" i="8" s="1"/>
  <c r="T40" i="8" s="1"/>
  <c r="U40" i="8" s="1"/>
  <c r="V40" i="8" s="1"/>
  <c r="W40" i="8" s="1"/>
  <c r="X40" i="8" s="1"/>
  <c r="Y40" i="8" s="1"/>
  <c r="Z40" i="8" s="1"/>
  <c r="AA40" i="8" s="1"/>
  <c r="AB40" i="8" s="1"/>
  <c r="AC40" i="8" s="1"/>
  <c r="AD40" i="8" s="1"/>
  <c r="AE40" i="8" s="1"/>
  <c r="AF40" i="8" s="1"/>
  <c r="AG40" i="8" s="1"/>
  <c r="AH40" i="8" s="1"/>
  <c r="AI40" i="8" s="1"/>
  <c r="AJ40" i="8" s="1"/>
  <c r="AK40" i="8" s="1"/>
  <c r="AL40" i="8" s="1"/>
  <c r="AM40" i="8" s="1"/>
  <c r="F39" i="23" s="1"/>
  <c r="G39" i="8"/>
  <c r="D39" i="8" s="1"/>
  <c r="H39" i="8"/>
  <c r="C39" i="8"/>
  <c r="I38" i="23"/>
  <c r="J38" i="23" s="1"/>
  <c r="K38" i="23" s="1"/>
  <c r="L38" i="23" s="1"/>
  <c r="M38" i="23" s="1"/>
  <c r="N38" i="23" s="1"/>
  <c r="O38" i="23" s="1"/>
  <c r="P38" i="23" s="1"/>
  <c r="Q38" i="23" s="1"/>
  <c r="R38" i="23" s="1"/>
  <c r="S38" i="23" s="1"/>
  <c r="T38" i="23" s="1"/>
  <c r="U38" i="23" s="1"/>
  <c r="V38" i="23" s="1"/>
  <c r="W38" i="23" s="1"/>
  <c r="X38" i="23" s="1"/>
  <c r="Y38" i="23" s="1"/>
  <c r="Z38" i="23" s="1"/>
  <c r="AA38" i="23" s="1"/>
  <c r="AB38" i="23" s="1"/>
  <c r="AC38" i="23" s="1"/>
  <c r="AD38" i="23" s="1"/>
  <c r="AE38" i="23" s="1"/>
  <c r="AF38" i="23" s="1"/>
  <c r="AG38" i="23" s="1"/>
  <c r="AH38" i="23" s="1"/>
  <c r="AI38" i="23" s="1"/>
  <c r="AJ38" i="23" s="1"/>
  <c r="AK38" i="23" s="1"/>
  <c r="F37" i="24" s="1"/>
  <c r="D37" i="23"/>
  <c r="I24" i="30"/>
  <c r="J24" i="30" s="1"/>
  <c r="K24" i="30" s="1"/>
  <c r="L24" i="30" s="1"/>
  <c r="M24" i="30" s="1"/>
  <c r="N24" i="30" s="1"/>
  <c r="O24" i="30" s="1"/>
  <c r="P24" i="30" s="1"/>
  <c r="Q24" i="30" s="1"/>
  <c r="R24" i="30" s="1"/>
  <c r="S24" i="30" s="1"/>
  <c r="T24" i="30" s="1"/>
  <c r="U24" i="30" s="1"/>
  <c r="V24" i="30" s="1"/>
  <c r="W24" i="30" s="1"/>
  <c r="X24" i="30" s="1"/>
  <c r="Y24" i="30" s="1"/>
  <c r="Z24" i="30" s="1"/>
  <c r="AA24" i="30" s="1"/>
  <c r="AB24" i="30" s="1"/>
  <c r="AC24" i="30" s="1"/>
  <c r="AD24" i="30" s="1"/>
  <c r="AE24" i="30" s="1"/>
  <c r="AF24" i="30" s="1"/>
  <c r="AG24" i="30" s="1"/>
  <c r="AH24" i="30" s="1"/>
  <c r="AI24" i="30" s="1"/>
  <c r="AJ24" i="30" s="1"/>
  <c r="AK24" i="30" s="1"/>
  <c r="AL24" i="30" s="1"/>
  <c r="F23" i="31" s="1"/>
  <c r="D23" i="30"/>
  <c r="AD10" i="32"/>
  <c r="AD9" i="32"/>
  <c r="Z9" i="8"/>
  <c r="Z10" i="8"/>
  <c r="AB10" i="27"/>
  <c r="AB9" i="27"/>
  <c r="Y9" i="23"/>
  <c r="Y10" i="23"/>
  <c r="D17" i="33"/>
  <c r="I18" i="33"/>
  <c r="J18" i="33" s="1"/>
  <c r="K18" i="33" s="1"/>
  <c r="L18" i="33" s="1"/>
  <c r="M18" i="33" s="1"/>
  <c r="N18" i="33" s="1"/>
  <c r="O18" i="33" s="1"/>
  <c r="P18" i="33" s="1"/>
  <c r="Q18" i="33" s="1"/>
  <c r="R18" i="33" s="1"/>
  <c r="S18" i="33" s="1"/>
  <c r="T18" i="33" s="1"/>
  <c r="U18" i="33" s="1"/>
  <c r="V18" i="33" s="1"/>
  <c r="W18" i="33" s="1"/>
  <c r="X18" i="33" s="1"/>
  <c r="Y18" i="33" s="1"/>
  <c r="Z18" i="33" s="1"/>
  <c r="AA18" i="33" s="1"/>
  <c r="AB18" i="33" s="1"/>
  <c r="AC18" i="33" s="1"/>
  <c r="AD18" i="33" s="1"/>
  <c r="AE18" i="33" s="1"/>
  <c r="AF18" i="33" s="1"/>
  <c r="AG18" i="33" s="1"/>
  <c r="AH18" i="33" s="1"/>
  <c r="AI18" i="33" s="1"/>
  <c r="AJ18" i="33" s="1"/>
  <c r="AK18" i="33" s="1"/>
  <c r="AL18" i="33" s="1"/>
  <c r="AM18" i="33" s="1"/>
  <c r="D19" i="32"/>
  <c r="I20" i="32"/>
  <c r="J20" i="32" s="1"/>
  <c r="K20" i="32" s="1"/>
  <c r="L20" i="32" s="1"/>
  <c r="M20" i="32" s="1"/>
  <c r="N20" i="32" s="1"/>
  <c r="O20" i="32" s="1"/>
  <c r="P20" i="32" s="1"/>
  <c r="Q20" i="32" s="1"/>
  <c r="R20" i="32" s="1"/>
  <c r="S20" i="32" s="1"/>
  <c r="T20" i="32" s="1"/>
  <c r="U20" i="32" s="1"/>
  <c r="V20" i="32" s="1"/>
  <c r="W20" i="32" s="1"/>
  <c r="X20" i="32" s="1"/>
  <c r="Y20" i="32" s="1"/>
  <c r="Z20" i="32" s="1"/>
  <c r="AA20" i="32" s="1"/>
  <c r="AB20" i="32" s="1"/>
  <c r="AC20" i="32" s="1"/>
  <c r="AD20" i="32" s="1"/>
  <c r="AE20" i="32" s="1"/>
  <c r="AF20" i="32" s="1"/>
  <c r="AG20" i="32" s="1"/>
  <c r="AH20" i="32" s="1"/>
  <c r="AI20" i="32" s="1"/>
  <c r="AJ20" i="32" s="1"/>
  <c r="AK20" i="32" s="1"/>
  <c r="AL20" i="32" s="1"/>
  <c r="F19" i="33" s="1"/>
  <c r="Y10" i="24"/>
  <c r="Y9" i="24"/>
  <c r="AA10" i="29"/>
  <c r="AA9" i="29"/>
  <c r="Z10" i="30"/>
  <c r="Z9" i="30"/>
  <c r="I26" i="29"/>
  <c r="J26" i="29" s="1"/>
  <c r="K26" i="29" s="1"/>
  <c r="L26" i="29" s="1"/>
  <c r="M26" i="29" s="1"/>
  <c r="N26" i="29" s="1"/>
  <c r="O26" i="29" s="1"/>
  <c r="P26" i="29" s="1"/>
  <c r="Q26" i="29" s="1"/>
  <c r="R26" i="29" s="1"/>
  <c r="S26" i="29" s="1"/>
  <c r="T26" i="29" s="1"/>
  <c r="U26" i="29" s="1"/>
  <c r="V26" i="29" s="1"/>
  <c r="W26" i="29" s="1"/>
  <c r="X26" i="29" s="1"/>
  <c r="Y26" i="29" s="1"/>
  <c r="Z26" i="29" s="1"/>
  <c r="AA26" i="29" s="1"/>
  <c r="AB26" i="29" s="1"/>
  <c r="AC26" i="29" s="1"/>
  <c r="AD26" i="29" s="1"/>
  <c r="AE26" i="29" s="1"/>
  <c r="AF26" i="29" s="1"/>
  <c r="AG26" i="29" s="1"/>
  <c r="AH26" i="29" s="1"/>
  <c r="AI26" i="29" s="1"/>
  <c r="AJ26" i="29" s="1"/>
  <c r="AK26" i="29" s="1"/>
  <c r="AL26" i="29" s="1"/>
  <c r="AM26" i="29" s="1"/>
  <c r="F25" i="30" s="1"/>
  <c r="D25" i="29"/>
  <c r="B42" i="33"/>
  <c r="B43" i="33" s="1"/>
  <c r="G41" i="33"/>
  <c r="C41" i="33"/>
  <c r="H41" i="33"/>
  <c r="AA10" i="31"/>
  <c r="AA9" i="31"/>
  <c r="I32" i="26"/>
  <c r="J32" i="26" s="1"/>
  <c r="K32" i="26" s="1"/>
  <c r="L32" i="26" s="1"/>
  <c r="M32" i="26" s="1"/>
  <c r="N32" i="26" s="1"/>
  <c r="O32" i="26" s="1"/>
  <c r="P32" i="26" s="1"/>
  <c r="Q32" i="26" s="1"/>
  <c r="R32" i="26" s="1"/>
  <c r="S32" i="26" s="1"/>
  <c r="T32" i="26" s="1"/>
  <c r="U32" i="26" s="1"/>
  <c r="V32" i="26" s="1"/>
  <c r="W32" i="26" s="1"/>
  <c r="X32" i="26" s="1"/>
  <c r="Y32" i="26" s="1"/>
  <c r="Z32" i="26" s="1"/>
  <c r="AA32" i="26" s="1"/>
  <c r="AB32" i="26" s="1"/>
  <c r="AC32" i="26" s="1"/>
  <c r="AD32" i="26" s="1"/>
  <c r="AE32" i="26" s="1"/>
  <c r="AF32" i="26" s="1"/>
  <c r="AG32" i="26" s="1"/>
  <c r="AH32" i="26" s="1"/>
  <c r="AI32" i="26" s="1"/>
  <c r="AJ32" i="26" s="1"/>
  <c r="AK32" i="26" s="1"/>
  <c r="AL32" i="26" s="1"/>
  <c r="AM32" i="26" s="1"/>
  <c r="F31" i="27" s="1"/>
  <c r="D31" i="26"/>
  <c r="I36" i="24"/>
  <c r="J36" i="24" s="1"/>
  <c r="K36" i="24" s="1"/>
  <c r="L36" i="24" s="1"/>
  <c r="M36" i="24" s="1"/>
  <c r="N36" i="24" s="1"/>
  <c r="O36" i="24" s="1"/>
  <c r="P36" i="24" s="1"/>
  <c r="Q36" i="24" s="1"/>
  <c r="R36" i="24" s="1"/>
  <c r="S36" i="24" s="1"/>
  <c r="T36" i="24" s="1"/>
  <c r="U36" i="24" s="1"/>
  <c r="V36" i="24" s="1"/>
  <c r="W36" i="24" s="1"/>
  <c r="X36" i="24" s="1"/>
  <c r="Y36" i="24" s="1"/>
  <c r="Z36" i="24" s="1"/>
  <c r="AA36" i="24" s="1"/>
  <c r="AB36" i="24" s="1"/>
  <c r="AC36" i="24" s="1"/>
  <c r="AD36" i="24" s="1"/>
  <c r="AE36" i="24" s="1"/>
  <c r="AF36" i="24" s="1"/>
  <c r="AG36" i="24" s="1"/>
  <c r="AH36" i="24" s="1"/>
  <c r="AI36" i="24" s="1"/>
  <c r="AJ36" i="24" s="1"/>
  <c r="AK36" i="24" s="1"/>
  <c r="AL36" i="24" s="1"/>
  <c r="AM36" i="24" s="1"/>
  <c r="F35" i="25" s="1"/>
  <c r="D35" i="24"/>
  <c r="Z9" i="25"/>
  <c r="Z10" i="25"/>
  <c r="I22" i="31"/>
  <c r="J22" i="31" s="1"/>
  <c r="K22" i="31" s="1"/>
  <c r="L22" i="31" s="1"/>
  <c r="M22" i="31" s="1"/>
  <c r="N22" i="31" s="1"/>
  <c r="O22" i="31" s="1"/>
  <c r="P22" i="31" s="1"/>
  <c r="Q22" i="31" s="1"/>
  <c r="R22" i="31" s="1"/>
  <c r="S22" i="31" s="1"/>
  <c r="T22" i="31" s="1"/>
  <c r="U22" i="31" s="1"/>
  <c r="V22" i="31" s="1"/>
  <c r="W22" i="31" s="1"/>
  <c r="X22" i="31" s="1"/>
  <c r="Y22" i="31" s="1"/>
  <c r="Z22" i="31" s="1"/>
  <c r="AA22" i="31" s="1"/>
  <c r="AB22" i="31" s="1"/>
  <c r="AC22" i="31" s="1"/>
  <c r="AD22" i="31" s="1"/>
  <c r="AE22" i="31" s="1"/>
  <c r="AF22" i="31" s="1"/>
  <c r="AG22" i="31" s="1"/>
  <c r="AH22" i="31" s="1"/>
  <c r="AI22" i="31" s="1"/>
  <c r="AJ22" i="31" s="1"/>
  <c r="AK22" i="31" s="1"/>
  <c r="AL22" i="31" s="1"/>
  <c r="AM22" i="31" s="1"/>
  <c r="F21" i="32" s="1"/>
  <c r="D21" i="31"/>
  <c r="I34" i="25"/>
  <c r="J34" i="25" s="1"/>
  <c r="K34" i="25" s="1"/>
  <c r="L34" i="25" s="1"/>
  <c r="M34" i="25" s="1"/>
  <c r="N34" i="25" s="1"/>
  <c r="O34" i="25" s="1"/>
  <c r="P34" i="25" s="1"/>
  <c r="Q34" i="25" s="1"/>
  <c r="R34" i="25" s="1"/>
  <c r="S34" i="25" s="1"/>
  <c r="T34" i="25" s="1"/>
  <c r="U34" i="25" s="1"/>
  <c r="V34" i="25" s="1"/>
  <c r="W34" i="25" s="1"/>
  <c r="X34" i="25" s="1"/>
  <c r="Y34" i="25" s="1"/>
  <c r="Z34" i="25" s="1"/>
  <c r="AA34" i="25" s="1"/>
  <c r="AB34" i="25" s="1"/>
  <c r="AC34" i="25" s="1"/>
  <c r="AD34" i="25" s="1"/>
  <c r="AE34" i="25" s="1"/>
  <c r="AF34" i="25" s="1"/>
  <c r="AG34" i="25" s="1"/>
  <c r="AH34" i="25" s="1"/>
  <c r="AI34" i="25" s="1"/>
  <c r="AJ34" i="25" s="1"/>
  <c r="AK34" i="25" s="1"/>
  <c r="AL34" i="25" s="1"/>
  <c r="F33" i="26" s="1"/>
  <c r="D33" i="25"/>
  <c r="C43" i="27" l="1"/>
  <c r="H43" i="27"/>
  <c r="B44" i="27"/>
  <c r="B45" i="27" s="1"/>
  <c r="G43" i="27"/>
  <c r="X10" i="33"/>
  <c r="X9" i="33"/>
  <c r="C41" i="26"/>
  <c r="H41" i="26"/>
  <c r="B42" i="26"/>
  <c r="B43" i="26" s="1"/>
  <c r="G41" i="26"/>
  <c r="B48" i="29"/>
  <c r="B49" i="29" s="1"/>
  <c r="H47" i="29"/>
  <c r="G47" i="29"/>
  <c r="C47" i="29"/>
  <c r="B58" i="31"/>
  <c r="B59" i="31" s="1"/>
  <c r="C57" i="31"/>
  <c r="H57" i="31"/>
  <c r="G57" i="31"/>
  <c r="B64" i="28"/>
  <c r="B65" i="28" s="1"/>
  <c r="C63" i="28"/>
  <c r="H63" i="28"/>
  <c r="G63" i="28"/>
  <c r="B50" i="25"/>
  <c r="B51" i="25" s="1"/>
  <c r="H49" i="25"/>
  <c r="C49" i="25"/>
  <c r="G49" i="25"/>
  <c r="I40" i="23"/>
  <c r="J40" i="23" s="1"/>
  <c r="K40" i="23" s="1"/>
  <c r="L40" i="23" s="1"/>
  <c r="M40" i="23" s="1"/>
  <c r="N40" i="23" s="1"/>
  <c r="O40" i="23" s="1"/>
  <c r="P40" i="23" s="1"/>
  <c r="Q40" i="23" s="1"/>
  <c r="R40" i="23" s="1"/>
  <c r="S40" i="23" s="1"/>
  <c r="T40" i="23" s="1"/>
  <c r="U40" i="23" s="1"/>
  <c r="V40" i="23" s="1"/>
  <c r="W40" i="23" s="1"/>
  <c r="X40" i="23" s="1"/>
  <c r="Y40" i="23" s="1"/>
  <c r="Z40" i="23" s="1"/>
  <c r="AA40" i="23" s="1"/>
  <c r="AB40" i="23" s="1"/>
  <c r="AC40" i="23" s="1"/>
  <c r="AD40" i="23" s="1"/>
  <c r="AE40" i="23" s="1"/>
  <c r="AF40" i="23" s="1"/>
  <c r="AG40" i="23" s="1"/>
  <c r="AH40" i="23" s="1"/>
  <c r="AI40" i="23" s="1"/>
  <c r="AJ40" i="23" s="1"/>
  <c r="AK40" i="23" s="1"/>
  <c r="F39" i="24" s="1"/>
  <c r="D39" i="23"/>
  <c r="AB10" i="31"/>
  <c r="AB9" i="31"/>
  <c r="B42" i="8"/>
  <c r="B43" i="8" s="1"/>
  <c r="I42" i="8"/>
  <c r="J42" i="8" s="1"/>
  <c r="K42" i="8" s="1"/>
  <c r="L42" i="8" s="1"/>
  <c r="M42" i="8" s="1"/>
  <c r="N42" i="8" s="1"/>
  <c r="O42" i="8" s="1"/>
  <c r="P42" i="8" s="1"/>
  <c r="Q42" i="8" s="1"/>
  <c r="R42" i="8" s="1"/>
  <c r="S42" i="8" s="1"/>
  <c r="T42" i="8" s="1"/>
  <c r="U42" i="8" s="1"/>
  <c r="V42" i="8" s="1"/>
  <c r="W42" i="8" s="1"/>
  <c r="X42" i="8" s="1"/>
  <c r="Y42" i="8" s="1"/>
  <c r="Z42" i="8" s="1"/>
  <c r="AA42" i="8" s="1"/>
  <c r="AB42" i="8" s="1"/>
  <c r="AC42" i="8" s="1"/>
  <c r="AD42" i="8" s="1"/>
  <c r="AE42" i="8" s="1"/>
  <c r="AF42" i="8" s="1"/>
  <c r="AG42" i="8" s="1"/>
  <c r="AH42" i="8" s="1"/>
  <c r="AI42" i="8" s="1"/>
  <c r="AJ42" i="8" s="1"/>
  <c r="AK42" i="8" s="1"/>
  <c r="AL42" i="8" s="1"/>
  <c r="AM42" i="8" s="1"/>
  <c r="F41" i="23" s="1"/>
  <c r="G41" i="8"/>
  <c r="D41" i="8" s="1"/>
  <c r="H41" i="8"/>
  <c r="C41" i="8"/>
  <c r="I36" i="25"/>
  <c r="J36" i="25" s="1"/>
  <c r="K36" i="25" s="1"/>
  <c r="L36" i="25" s="1"/>
  <c r="M36" i="25" s="1"/>
  <c r="N36" i="25" s="1"/>
  <c r="O36" i="25" s="1"/>
  <c r="P36" i="25" s="1"/>
  <c r="Q36" i="25" s="1"/>
  <c r="R36" i="25" s="1"/>
  <c r="S36" i="25" s="1"/>
  <c r="T36" i="25" s="1"/>
  <c r="U36" i="25" s="1"/>
  <c r="V36" i="25" s="1"/>
  <c r="W36" i="25" s="1"/>
  <c r="X36" i="25" s="1"/>
  <c r="Y36" i="25" s="1"/>
  <c r="Z36" i="25" s="1"/>
  <c r="AA36" i="25" s="1"/>
  <c r="AB36" i="25" s="1"/>
  <c r="AC36" i="25" s="1"/>
  <c r="AD36" i="25" s="1"/>
  <c r="AE36" i="25" s="1"/>
  <c r="AF36" i="25" s="1"/>
  <c r="AG36" i="25" s="1"/>
  <c r="AH36" i="25" s="1"/>
  <c r="AI36" i="25" s="1"/>
  <c r="AJ36" i="25" s="1"/>
  <c r="AK36" i="25" s="1"/>
  <c r="AL36" i="25" s="1"/>
  <c r="F35" i="26" s="1"/>
  <c r="D35" i="25"/>
  <c r="Z9" i="24"/>
  <c r="Z10" i="24"/>
  <c r="Z9" i="23"/>
  <c r="Z10" i="23"/>
  <c r="G43" i="33"/>
  <c r="B44" i="33"/>
  <c r="B45" i="33" s="1"/>
  <c r="C43" i="33"/>
  <c r="H43" i="33"/>
  <c r="AC9" i="27"/>
  <c r="AC10" i="27"/>
  <c r="AA9" i="8"/>
  <c r="AA10" i="8"/>
  <c r="I26" i="30"/>
  <c r="J26" i="30" s="1"/>
  <c r="K26" i="30" s="1"/>
  <c r="L26" i="30" s="1"/>
  <c r="M26" i="30" s="1"/>
  <c r="N26" i="30" s="1"/>
  <c r="O26" i="30" s="1"/>
  <c r="P26" i="30" s="1"/>
  <c r="Q26" i="30" s="1"/>
  <c r="R26" i="30" s="1"/>
  <c r="S26" i="30" s="1"/>
  <c r="T26" i="30" s="1"/>
  <c r="U26" i="30" s="1"/>
  <c r="V26" i="30" s="1"/>
  <c r="W26" i="30" s="1"/>
  <c r="X26" i="30" s="1"/>
  <c r="Y26" i="30" s="1"/>
  <c r="Z26" i="30" s="1"/>
  <c r="AA26" i="30" s="1"/>
  <c r="AB26" i="30" s="1"/>
  <c r="AC26" i="30" s="1"/>
  <c r="AD26" i="30" s="1"/>
  <c r="AE26" i="30" s="1"/>
  <c r="AF26" i="30" s="1"/>
  <c r="AG26" i="30" s="1"/>
  <c r="AH26" i="30" s="1"/>
  <c r="AI26" i="30" s="1"/>
  <c r="AJ26" i="30" s="1"/>
  <c r="AK26" i="30" s="1"/>
  <c r="AL26" i="30" s="1"/>
  <c r="F25" i="31" s="1"/>
  <c r="D25" i="30"/>
  <c r="G41" i="32"/>
  <c r="B42" i="32"/>
  <c r="B43" i="32" s="1"/>
  <c r="C41" i="32"/>
  <c r="H41" i="32"/>
  <c r="I34" i="26"/>
  <c r="J34" i="26" s="1"/>
  <c r="K34" i="26" s="1"/>
  <c r="L34" i="26" s="1"/>
  <c r="M34" i="26" s="1"/>
  <c r="N34" i="26" s="1"/>
  <c r="O34" i="26" s="1"/>
  <c r="P34" i="26" s="1"/>
  <c r="Q34" i="26" s="1"/>
  <c r="R34" i="26" s="1"/>
  <c r="S34" i="26" s="1"/>
  <c r="T34" i="26" s="1"/>
  <c r="U34" i="26" s="1"/>
  <c r="V34" i="26" s="1"/>
  <c r="W34" i="26" s="1"/>
  <c r="X34" i="26" s="1"/>
  <c r="Y34" i="26" s="1"/>
  <c r="Z34" i="26" s="1"/>
  <c r="AA34" i="26" s="1"/>
  <c r="AB34" i="26" s="1"/>
  <c r="AC34" i="26" s="1"/>
  <c r="AD34" i="26" s="1"/>
  <c r="AE34" i="26" s="1"/>
  <c r="AF34" i="26" s="1"/>
  <c r="AG34" i="26" s="1"/>
  <c r="AH34" i="26" s="1"/>
  <c r="AI34" i="26" s="1"/>
  <c r="AJ34" i="26" s="1"/>
  <c r="AK34" i="26" s="1"/>
  <c r="AL34" i="26" s="1"/>
  <c r="AM34" i="26" s="1"/>
  <c r="F33" i="27" s="1"/>
  <c r="D33" i="26"/>
  <c r="D21" i="32"/>
  <c r="I22" i="32"/>
  <c r="J22" i="32" s="1"/>
  <c r="K22" i="32" s="1"/>
  <c r="L22" i="32" s="1"/>
  <c r="M22" i="32" s="1"/>
  <c r="N22" i="32" s="1"/>
  <c r="O22" i="32" s="1"/>
  <c r="P22" i="32" s="1"/>
  <c r="Q22" i="32" s="1"/>
  <c r="R22" i="32" s="1"/>
  <c r="S22" i="32" s="1"/>
  <c r="T22" i="32" s="1"/>
  <c r="U22" i="32" s="1"/>
  <c r="V22" i="32" s="1"/>
  <c r="W22" i="32" s="1"/>
  <c r="X22" i="32" s="1"/>
  <c r="Y22" i="32" s="1"/>
  <c r="Z22" i="32" s="1"/>
  <c r="AA22" i="32" s="1"/>
  <c r="AB22" i="32" s="1"/>
  <c r="AC22" i="32" s="1"/>
  <c r="AD22" i="32" s="1"/>
  <c r="AE22" i="32" s="1"/>
  <c r="AF22" i="32" s="1"/>
  <c r="AG22" i="32" s="1"/>
  <c r="AH22" i="32" s="1"/>
  <c r="AI22" i="32" s="1"/>
  <c r="AJ22" i="32" s="1"/>
  <c r="AK22" i="32" s="1"/>
  <c r="AL22" i="32" s="1"/>
  <c r="F21" i="33" s="1"/>
  <c r="AA10" i="30"/>
  <c r="AA9" i="30"/>
  <c r="AE10" i="32"/>
  <c r="AE9" i="32"/>
  <c r="I30" i="28"/>
  <c r="J30" i="28" s="1"/>
  <c r="K30" i="28" s="1"/>
  <c r="L30" i="28" s="1"/>
  <c r="M30" i="28" s="1"/>
  <c r="N30" i="28" s="1"/>
  <c r="O30" i="28" s="1"/>
  <c r="P30" i="28" s="1"/>
  <c r="Q30" i="28" s="1"/>
  <c r="R30" i="28" s="1"/>
  <c r="S30" i="28" s="1"/>
  <c r="T30" i="28" s="1"/>
  <c r="U30" i="28" s="1"/>
  <c r="V30" i="28" s="1"/>
  <c r="W30" i="28" s="1"/>
  <c r="X30" i="28" s="1"/>
  <c r="Y30" i="28" s="1"/>
  <c r="Z30" i="28" s="1"/>
  <c r="AA30" i="28" s="1"/>
  <c r="AB30" i="28" s="1"/>
  <c r="AC30" i="28" s="1"/>
  <c r="AD30" i="28" s="1"/>
  <c r="AE30" i="28" s="1"/>
  <c r="AF30" i="28" s="1"/>
  <c r="AG30" i="28" s="1"/>
  <c r="AH30" i="28" s="1"/>
  <c r="AI30" i="28" s="1"/>
  <c r="AJ30" i="28" s="1"/>
  <c r="AK30" i="28" s="1"/>
  <c r="AL30" i="28" s="1"/>
  <c r="AM30" i="28" s="1"/>
  <c r="F29" i="29" s="1"/>
  <c r="D29" i="28"/>
  <c r="I24" i="31"/>
  <c r="J24" i="31" s="1"/>
  <c r="K24" i="31" s="1"/>
  <c r="L24" i="31" s="1"/>
  <c r="M24" i="31" s="1"/>
  <c r="N24" i="31" s="1"/>
  <c r="O24" i="31" s="1"/>
  <c r="P24" i="31" s="1"/>
  <c r="Q24" i="31" s="1"/>
  <c r="R24" i="31" s="1"/>
  <c r="S24" i="31" s="1"/>
  <c r="T24" i="31" s="1"/>
  <c r="U24" i="31" s="1"/>
  <c r="V24" i="31" s="1"/>
  <c r="W24" i="31" s="1"/>
  <c r="X24" i="31" s="1"/>
  <c r="Y24" i="31" s="1"/>
  <c r="Z24" i="31" s="1"/>
  <c r="AA24" i="31" s="1"/>
  <c r="AB24" i="31" s="1"/>
  <c r="AC24" i="31" s="1"/>
  <c r="AD24" i="31" s="1"/>
  <c r="AE24" i="31" s="1"/>
  <c r="AF24" i="31" s="1"/>
  <c r="AG24" i="31" s="1"/>
  <c r="AH24" i="31" s="1"/>
  <c r="AI24" i="31" s="1"/>
  <c r="AJ24" i="31" s="1"/>
  <c r="AK24" i="31" s="1"/>
  <c r="AL24" i="31" s="1"/>
  <c r="AM24" i="31" s="1"/>
  <c r="F23" i="32" s="1"/>
  <c r="D23" i="31"/>
  <c r="AA10" i="25"/>
  <c r="AA9" i="25"/>
  <c r="AB10" i="29"/>
  <c r="AB9" i="29"/>
  <c r="AB10" i="28"/>
  <c r="AB9" i="28"/>
  <c r="I38" i="24"/>
  <c r="J38" i="24" s="1"/>
  <c r="K38" i="24" s="1"/>
  <c r="L38" i="24" s="1"/>
  <c r="M38" i="24" s="1"/>
  <c r="N38" i="24" s="1"/>
  <c r="O38" i="24" s="1"/>
  <c r="P38" i="24" s="1"/>
  <c r="Q38" i="24" s="1"/>
  <c r="R38" i="24" s="1"/>
  <c r="S38" i="24" s="1"/>
  <c r="T38" i="24" s="1"/>
  <c r="U38" i="24" s="1"/>
  <c r="V38" i="24" s="1"/>
  <c r="W38" i="24" s="1"/>
  <c r="X38" i="24" s="1"/>
  <c r="Y38" i="24" s="1"/>
  <c r="Z38" i="24" s="1"/>
  <c r="AA38" i="24" s="1"/>
  <c r="AB38" i="24" s="1"/>
  <c r="AC38" i="24" s="1"/>
  <c r="AD38" i="24" s="1"/>
  <c r="AE38" i="24" s="1"/>
  <c r="AF38" i="24" s="1"/>
  <c r="AG38" i="24" s="1"/>
  <c r="AH38" i="24" s="1"/>
  <c r="AI38" i="24" s="1"/>
  <c r="AJ38" i="24" s="1"/>
  <c r="AK38" i="24" s="1"/>
  <c r="AL38" i="24" s="1"/>
  <c r="AM38" i="24" s="1"/>
  <c r="F37" i="25" s="1"/>
  <c r="D37" i="24"/>
  <c r="D19" i="33"/>
  <c r="I20" i="33"/>
  <c r="J20" i="33" s="1"/>
  <c r="K20" i="33" s="1"/>
  <c r="L20" i="33" s="1"/>
  <c r="M20" i="33" s="1"/>
  <c r="N20" i="33" s="1"/>
  <c r="O20" i="33" s="1"/>
  <c r="P20" i="33" s="1"/>
  <c r="Q20" i="33" s="1"/>
  <c r="R20" i="33" s="1"/>
  <c r="S20" i="33" s="1"/>
  <c r="T20" i="33" s="1"/>
  <c r="U20" i="33" s="1"/>
  <c r="V20" i="33" s="1"/>
  <c r="W20" i="33" s="1"/>
  <c r="X20" i="33" s="1"/>
  <c r="Y20" i="33" s="1"/>
  <c r="Z20" i="33" s="1"/>
  <c r="AA20" i="33" s="1"/>
  <c r="AB20" i="33" s="1"/>
  <c r="AC20" i="33" s="1"/>
  <c r="AD20" i="33" s="1"/>
  <c r="AE20" i="33" s="1"/>
  <c r="AF20" i="33" s="1"/>
  <c r="AG20" i="33" s="1"/>
  <c r="AH20" i="33" s="1"/>
  <c r="AI20" i="33" s="1"/>
  <c r="AJ20" i="33" s="1"/>
  <c r="AK20" i="33" s="1"/>
  <c r="AL20" i="33" s="1"/>
  <c r="AM20" i="33" s="1"/>
  <c r="AB10" i="26"/>
  <c r="AB9" i="26"/>
  <c r="I32" i="27"/>
  <c r="J32" i="27" s="1"/>
  <c r="K32" i="27" s="1"/>
  <c r="L32" i="27" s="1"/>
  <c r="M32" i="27" s="1"/>
  <c r="N32" i="27" s="1"/>
  <c r="O32" i="27" s="1"/>
  <c r="P32" i="27" s="1"/>
  <c r="Q32" i="27" s="1"/>
  <c r="R32" i="27" s="1"/>
  <c r="S32" i="27" s="1"/>
  <c r="T32" i="27" s="1"/>
  <c r="U32" i="27" s="1"/>
  <c r="V32" i="27" s="1"/>
  <c r="W32" i="27" s="1"/>
  <c r="X32" i="27" s="1"/>
  <c r="Y32" i="27" s="1"/>
  <c r="Z32" i="27" s="1"/>
  <c r="AA32" i="27" s="1"/>
  <c r="AB32" i="27" s="1"/>
  <c r="AC32" i="27" s="1"/>
  <c r="AD32" i="27" s="1"/>
  <c r="AE32" i="27" s="1"/>
  <c r="AF32" i="27" s="1"/>
  <c r="AG32" i="27" s="1"/>
  <c r="AH32" i="27" s="1"/>
  <c r="AI32" i="27" s="1"/>
  <c r="AJ32" i="27" s="1"/>
  <c r="AK32" i="27" s="1"/>
  <c r="AL32" i="27" s="1"/>
  <c r="F31" i="28" s="1"/>
  <c r="D31" i="27"/>
  <c r="I28" i="29"/>
  <c r="J28" i="29" s="1"/>
  <c r="K28" i="29" s="1"/>
  <c r="L28" i="29" s="1"/>
  <c r="M28" i="29" s="1"/>
  <c r="N28" i="29" s="1"/>
  <c r="O28" i="29" s="1"/>
  <c r="P28" i="29" s="1"/>
  <c r="Q28" i="29" s="1"/>
  <c r="R28" i="29" s="1"/>
  <c r="S28" i="29" s="1"/>
  <c r="T28" i="29" s="1"/>
  <c r="U28" i="29" s="1"/>
  <c r="V28" i="29" s="1"/>
  <c r="W28" i="29" s="1"/>
  <c r="X28" i="29" s="1"/>
  <c r="Y28" i="29" s="1"/>
  <c r="Z28" i="29" s="1"/>
  <c r="AA28" i="29" s="1"/>
  <c r="AB28" i="29" s="1"/>
  <c r="AC28" i="29" s="1"/>
  <c r="AD28" i="29" s="1"/>
  <c r="AE28" i="29" s="1"/>
  <c r="AF28" i="29" s="1"/>
  <c r="AG28" i="29" s="1"/>
  <c r="AH28" i="29" s="1"/>
  <c r="AI28" i="29" s="1"/>
  <c r="AJ28" i="29" s="1"/>
  <c r="AK28" i="29" s="1"/>
  <c r="AL28" i="29" s="1"/>
  <c r="AM28" i="29" s="1"/>
  <c r="F27" i="30" s="1"/>
  <c r="D27" i="29"/>
  <c r="B60" i="31" l="1"/>
  <c r="B61" i="31" s="1"/>
  <c r="G59" i="31"/>
  <c r="H59" i="31"/>
  <c r="C59" i="31"/>
  <c r="B50" i="29"/>
  <c r="B51" i="29" s="1"/>
  <c r="G49" i="29"/>
  <c r="C49" i="29"/>
  <c r="H49" i="29"/>
  <c r="B44" i="26"/>
  <c r="B45" i="26" s="1"/>
  <c r="G43" i="26"/>
  <c r="C43" i="26"/>
  <c r="H43" i="26"/>
  <c r="B52" i="25"/>
  <c r="B53" i="25" s="1"/>
  <c r="C51" i="25"/>
  <c r="H51" i="25"/>
  <c r="G51" i="25"/>
  <c r="Y10" i="33"/>
  <c r="Y9" i="33"/>
  <c r="B66" i="28"/>
  <c r="B67" i="28" s="1"/>
  <c r="G65" i="28"/>
  <c r="H65" i="28"/>
  <c r="C65" i="28"/>
  <c r="C45" i="27"/>
  <c r="H45" i="27"/>
  <c r="B46" i="27"/>
  <c r="B47" i="27" s="1"/>
  <c r="G45" i="27"/>
  <c r="I34" i="27"/>
  <c r="J34" i="27" s="1"/>
  <c r="K34" i="27" s="1"/>
  <c r="L34" i="27" s="1"/>
  <c r="M34" i="27" s="1"/>
  <c r="N34" i="27" s="1"/>
  <c r="O34" i="27" s="1"/>
  <c r="P34" i="27" s="1"/>
  <c r="Q34" i="27" s="1"/>
  <c r="R34" i="27" s="1"/>
  <c r="S34" i="27" s="1"/>
  <c r="T34" i="27" s="1"/>
  <c r="U34" i="27" s="1"/>
  <c r="V34" i="27" s="1"/>
  <c r="W34" i="27" s="1"/>
  <c r="X34" i="27" s="1"/>
  <c r="Y34" i="27" s="1"/>
  <c r="Z34" i="27" s="1"/>
  <c r="AA34" i="27" s="1"/>
  <c r="AB34" i="27" s="1"/>
  <c r="AC34" i="27" s="1"/>
  <c r="AD34" i="27" s="1"/>
  <c r="AE34" i="27" s="1"/>
  <c r="AF34" i="27" s="1"/>
  <c r="AG34" i="27" s="1"/>
  <c r="AH34" i="27" s="1"/>
  <c r="AI34" i="27" s="1"/>
  <c r="AJ34" i="27" s="1"/>
  <c r="AK34" i="27" s="1"/>
  <c r="AL34" i="27" s="1"/>
  <c r="F33" i="28" s="1"/>
  <c r="D33" i="27"/>
  <c r="AA9" i="24"/>
  <c r="AA10" i="24"/>
  <c r="AB10" i="25"/>
  <c r="AB9" i="25"/>
  <c r="AA9" i="23"/>
  <c r="AA10" i="23"/>
  <c r="AC10" i="28"/>
  <c r="AC9" i="28"/>
  <c r="AC10" i="29"/>
  <c r="AC9" i="29"/>
  <c r="G43" i="32"/>
  <c r="B44" i="32"/>
  <c r="B45" i="32" s="1"/>
  <c r="C43" i="32"/>
  <c r="H43" i="32"/>
  <c r="I36" i="26"/>
  <c r="J36" i="26" s="1"/>
  <c r="K36" i="26" s="1"/>
  <c r="L36" i="26" s="1"/>
  <c r="M36" i="26" s="1"/>
  <c r="N36" i="26" s="1"/>
  <c r="O36" i="26" s="1"/>
  <c r="P36" i="26" s="1"/>
  <c r="Q36" i="26" s="1"/>
  <c r="R36" i="26" s="1"/>
  <c r="S36" i="26" s="1"/>
  <c r="T36" i="26" s="1"/>
  <c r="U36" i="26" s="1"/>
  <c r="V36" i="26" s="1"/>
  <c r="W36" i="26" s="1"/>
  <c r="X36" i="26" s="1"/>
  <c r="Y36" i="26" s="1"/>
  <c r="Z36" i="26" s="1"/>
  <c r="AA36" i="26" s="1"/>
  <c r="AB36" i="26" s="1"/>
  <c r="AC36" i="26" s="1"/>
  <c r="AD36" i="26" s="1"/>
  <c r="AE36" i="26" s="1"/>
  <c r="AF36" i="26" s="1"/>
  <c r="AG36" i="26" s="1"/>
  <c r="AH36" i="26" s="1"/>
  <c r="AI36" i="26" s="1"/>
  <c r="AJ36" i="26" s="1"/>
  <c r="AK36" i="26" s="1"/>
  <c r="AL36" i="26" s="1"/>
  <c r="AM36" i="26" s="1"/>
  <c r="F35" i="27" s="1"/>
  <c r="D35" i="26"/>
  <c r="I26" i="31"/>
  <c r="J26" i="31" s="1"/>
  <c r="K26" i="31" s="1"/>
  <c r="L26" i="31" s="1"/>
  <c r="M26" i="31" s="1"/>
  <c r="N26" i="31" s="1"/>
  <c r="O26" i="31" s="1"/>
  <c r="P26" i="31" s="1"/>
  <c r="Q26" i="31" s="1"/>
  <c r="R26" i="31" s="1"/>
  <c r="S26" i="31" s="1"/>
  <c r="T26" i="31" s="1"/>
  <c r="U26" i="31" s="1"/>
  <c r="V26" i="31" s="1"/>
  <c r="W26" i="31" s="1"/>
  <c r="X26" i="31" s="1"/>
  <c r="Y26" i="31" s="1"/>
  <c r="Z26" i="31" s="1"/>
  <c r="AA26" i="31" s="1"/>
  <c r="AB26" i="31" s="1"/>
  <c r="AC26" i="31" s="1"/>
  <c r="AD26" i="31" s="1"/>
  <c r="AE26" i="31" s="1"/>
  <c r="AF26" i="31" s="1"/>
  <c r="AG26" i="31" s="1"/>
  <c r="AH26" i="31" s="1"/>
  <c r="AI26" i="31" s="1"/>
  <c r="AJ26" i="31" s="1"/>
  <c r="AK26" i="31" s="1"/>
  <c r="AL26" i="31" s="1"/>
  <c r="AM26" i="31" s="1"/>
  <c r="F25" i="32" s="1"/>
  <c r="D25" i="31"/>
  <c r="D23" i="32"/>
  <c r="I24" i="32"/>
  <c r="J24" i="32" s="1"/>
  <c r="K24" i="32" s="1"/>
  <c r="L24" i="32" s="1"/>
  <c r="M24" i="32" s="1"/>
  <c r="N24" i="32" s="1"/>
  <c r="O24" i="32" s="1"/>
  <c r="P24" i="32" s="1"/>
  <c r="Q24" i="32" s="1"/>
  <c r="R24" i="32" s="1"/>
  <c r="S24" i="32" s="1"/>
  <c r="T24" i="32" s="1"/>
  <c r="U24" i="32" s="1"/>
  <c r="V24" i="32" s="1"/>
  <c r="W24" i="32" s="1"/>
  <c r="X24" i="32" s="1"/>
  <c r="Y24" i="32" s="1"/>
  <c r="Z24" i="32" s="1"/>
  <c r="AA24" i="32" s="1"/>
  <c r="AB24" i="32" s="1"/>
  <c r="AC24" i="32" s="1"/>
  <c r="AD24" i="32" s="1"/>
  <c r="AE24" i="32" s="1"/>
  <c r="AF24" i="32" s="1"/>
  <c r="AG24" i="32" s="1"/>
  <c r="AH24" i="32" s="1"/>
  <c r="AI24" i="32" s="1"/>
  <c r="AJ24" i="32" s="1"/>
  <c r="AK24" i="32" s="1"/>
  <c r="AL24" i="32" s="1"/>
  <c r="F23" i="33" s="1"/>
  <c r="AB9" i="8"/>
  <c r="AB10" i="8"/>
  <c r="I32" i="28"/>
  <c r="J32" i="28" s="1"/>
  <c r="K32" i="28" s="1"/>
  <c r="L32" i="28" s="1"/>
  <c r="M32" i="28" s="1"/>
  <c r="N32" i="28" s="1"/>
  <c r="O32" i="28" s="1"/>
  <c r="P32" i="28" s="1"/>
  <c r="Q32" i="28" s="1"/>
  <c r="R32" i="28" s="1"/>
  <c r="S32" i="28" s="1"/>
  <c r="T32" i="28" s="1"/>
  <c r="U32" i="28" s="1"/>
  <c r="V32" i="28" s="1"/>
  <c r="W32" i="28" s="1"/>
  <c r="X32" i="28" s="1"/>
  <c r="Y32" i="28" s="1"/>
  <c r="Z32" i="28" s="1"/>
  <c r="AA32" i="28" s="1"/>
  <c r="AB32" i="28" s="1"/>
  <c r="AC32" i="28" s="1"/>
  <c r="AD32" i="28" s="1"/>
  <c r="AE32" i="28" s="1"/>
  <c r="AF32" i="28" s="1"/>
  <c r="AG32" i="28" s="1"/>
  <c r="AH32" i="28" s="1"/>
  <c r="AI32" i="28" s="1"/>
  <c r="AJ32" i="28" s="1"/>
  <c r="AK32" i="28" s="1"/>
  <c r="AL32" i="28" s="1"/>
  <c r="AM32" i="28" s="1"/>
  <c r="F31" i="29" s="1"/>
  <c r="D31" i="28"/>
  <c r="I28" i="30"/>
  <c r="J28" i="30" s="1"/>
  <c r="K28" i="30" s="1"/>
  <c r="L28" i="30" s="1"/>
  <c r="M28" i="30" s="1"/>
  <c r="N28" i="30" s="1"/>
  <c r="O28" i="30" s="1"/>
  <c r="P28" i="30" s="1"/>
  <c r="Q28" i="30" s="1"/>
  <c r="R28" i="30" s="1"/>
  <c r="S28" i="30" s="1"/>
  <c r="T28" i="30" s="1"/>
  <c r="U28" i="30" s="1"/>
  <c r="V28" i="30" s="1"/>
  <c r="W28" i="30" s="1"/>
  <c r="X28" i="30" s="1"/>
  <c r="Y28" i="30" s="1"/>
  <c r="Z28" i="30" s="1"/>
  <c r="AA28" i="30" s="1"/>
  <c r="AB28" i="30" s="1"/>
  <c r="AC28" i="30" s="1"/>
  <c r="AD28" i="30" s="1"/>
  <c r="AE28" i="30" s="1"/>
  <c r="AF28" i="30" s="1"/>
  <c r="AG28" i="30" s="1"/>
  <c r="AH28" i="30" s="1"/>
  <c r="AI28" i="30" s="1"/>
  <c r="AJ28" i="30" s="1"/>
  <c r="AK28" i="30" s="1"/>
  <c r="AL28" i="30" s="1"/>
  <c r="F27" i="31" s="1"/>
  <c r="D27" i="30"/>
  <c r="I42" i="23"/>
  <c r="J42" i="23" s="1"/>
  <c r="K42" i="23" s="1"/>
  <c r="L42" i="23" s="1"/>
  <c r="M42" i="23" s="1"/>
  <c r="N42" i="23" s="1"/>
  <c r="O42" i="23" s="1"/>
  <c r="P42" i="23" s="1"/>
  <c r="Q42" i="23" s="1"/>
  <c r="R42" i="23" s="1"/>
  <c r="S42" i="23" s="1"/>
  <c r="T42" i="23" s="1"/>
  <c r="U42" i="23" s="1"/>
  <c r="V42" i="23" s="1"/>
  <c r="W42" i="23" s="1"/>
  <c r="X42" i="23" s="1"/>
  <c r="Y42" i="23" s="1"/>
  <c r="Z42" i="23" s="1"/>
  <c r="AA42" i="23" s="1"/>
  <c r="AB42" i="23" s="1"/>
  <c r="AC42" i="23" s="1"/>
  <c r="AD42" i="23" s="1"/>
  <c r="AE42" i="23" s="1"/>
  <c r="AF42" i="23" s="1"/>
  <c r="AG42" i="23" s="1"/>
  <c r="AH42" i="23" s="1"/>
  <c r="AI42" i="23" s="1"/>
  <c r="AJ42" i="23" s="1"/>
  <c r="AK42" i="23" s="1"/>
  <c r="F41" i="24" s="1"/>
  <c r="D41" i="23"/>
  <c r="B44" i="8"/>
  <c r="B45" i="8" s="1"/>
  <c r="I44" i="8"/>
  <c r="J44" i="8" s="1"/>
  <c r="K44" i="8" s="1"/>
  <c r="L44" i="8" s="1"/>
  <c r="M44" i="8" s="1"/>
  <c r="N44" i="8" s="1"/>
  <c r="O44" i="8" s="1"/>
  <c r="P44" i="8" s="1"/>
  <c r="Q44" i="8" s="1"/>
  <c r="R44" i="8" s="1"/>
  <c r="S44" i="8" s="1"/>
  <c r="T44" i="8" s="1"/>
  <c r="U44" i="8" s="1"/>
  <c r="V44" i="8" s="1"/>
  <c r="W44" i="8" s="1"/>
  <c r="X44" i="8" s="1"/>
  <c r="Y44" i="8" s="1"/>
  <c r="Z44" i="8" s="1"/>
  <c r="AA44" i="8" s="1"/>
  <c r="AB44" i="8" s="1"/>
  <c r="AC44" i="8" s="1"/>
  <c r="AD44" i="8" s="1"/>
  <c r="AE44" i="8" s="1"/>
  <c r="AF44" i="8" s="1"/>
  <c r="AG44" i="8" s="1"/>
  <c r="AH44" i="8" s="1"/>
  <c r="AI44" i="8" s="1"/>
  <c r="AJ44" i="8" s="1"/>
  <c r="AK44" i="8" s="1"/>
  <c r="AL44" i="8" s="1"/>
  <c r="AM44" i="8" s="1"/>
  <c r="F43" i="23" s="1"/>
  <c r="G43" i="8"/>
  <c r="D43" i="8" s="1"/>
  <c r="H43" i="8"/>
  <c r="C43" i="8"/>
  <c r="I30" i="29"/>
  <c r="J30" i="29" s="1"/>
  <c r="K30" i="29" s="1"/>
  <c r="L30" i="29" s="1"/>
  <c r="M30" i="29" s="1"/>
  <c r="N30" i="29" s="1"/>
  <c r="O30" i="29" s="1"/>
  <c r="P30" i="29" s="1"/>
  <c r="Q30" i="29" s="1"/>
  <c r="R30" i="29" s="1"/>
  <c r="S30" i="29" s="1"/>
  <c r="T30" i="29" s="1"/>
  <c r="U30" i="29" s="1"/>
  <c r="V30" i="29" s="1"/>
  <c r="W30" i="29" s="1"/>
  <c r="X30" i="29" s="1"/>
  <c r="Y30" i="29" s="1"/>
  <c r="Z30" i="29" s="1"/>
  <c r="AA30" i="29" s="1"/>
  <c r="AB30" i="29" s="1"/>
  <c r="AC30" i="29" s="1"/>
  <c r="AD30" i="29" s="1"/>
  <c r="AE30" i="29" s="1"/>
  <c r="AF30" i="29" s="1"/>
  <c r="AG30" i="29" s="1"/>
  <c r="AH30" i="29" s="1"/>
  <c r="AI30" i="29" s="1"/>
  <c r="AJ30" i="29" s="1"/>
  <c r="AK30" i="29" s="1"/>
  <c r="AL30" i="29" s="1"/>
  <c r="AM30" i="29" s="1"/>
  <c r="F29" i="30" s="1"/>
  <c r="D29" i="29"/>
  <c r="AD10" i="27"/>
  <c r="AD9" i="27"/>
  <c r="AC10" i="26"/>
  <c r="AC9" i="26"/>
  <c r="AF10" i="32"/>
  <c r="AF9" i="32"/>
  <c r="AB10" i="30"/>
  <c r="AB9" i="30"/>
  <c r="D21" i="33"/>
  <c r="I22" i="33"/>
  <c r="J22" i="33" s="1"/>
  <c r="K22" i="33" s="1"/>
  <c r="L22" i="33" s="1"/>
  <c r="M22" i="33" s="1"/>
  <c r="N22" i="33" s="1"/>
  <c r="O22" i="33" s="1"/>
  <c r="P22" i="33" s="1"/>
  <c r="Q22" i="33" s="1"/>
  <c r="R22" i="33" s="1"/>
  <c r="S22" i="33" s="1"/>
  <c r="T22" i="33" s="1"/>
  <c r="U22" i="33" s="1"/>
  <c r="V22" i="33" s="1"/>
  <c r="W22" i="33" s="1"/>
  <c r="X22" i="33" s="1"/>
  <c r="Y22" i="33" s="1"/>
  <c r="Z22" i="33" s="1"/>
  <c r="AA22" i="33" s="1"/>
  <c r="AB22" i="33" s="1"/>
  <c r="AC22" i="33" s="1"/>
  <c r="AD22" i="33" s="1"/>
  <c r="AE22" i="33" s="1"/>
  <c r="AF22" i="33" s="1"/>
  <c r="AG22" i="33" s="1"/>
  <c r="AH22" i="33" s="1"/>
  <c r="AI22" i="33" s="1"/>
  <c r="AJ22" i="33" s="1"/>
  <c r="AK22" i="33" s="1"/>
  <c r="AL22" i="33" s="1"/>
  <c r="AM22" i="33" s="1"/>
  <c r="B46" i="33"/>
  <c r="B47" i="33" s="1"/>
  <c r="G45" i="33"/>
  <c r="C45" i="33"/>
  <c r="H45" i="33"/>
  <c r="AC9" i="31"/>
  <c r="AC10" i="31"/>
  <c r="I38" i="25"/>
  <c r="J38" i="25" s="1"/>
  <c r="K38" i="25" s="1"/>
  <c r="L38" i="25" s="1"/>
  <c r="M38" i="25" s="1"/>
  <c r="N38" i="25" s="1"/>
  <c r="O38" i="25" s="1"/>
  <c r="P38" i="25" s="1"/>
  <c r="Q38" i="25" s="1"/>
  <c r="R38" i="25" s="1"/>
  <c r="S38" i="25" s="1"/>
  <c r="T38" i="25" s="1"/>
  <c r="U38" i="25" s="1"/>
  <c r="V38" i="25" s="1"/>
  <c r="W38" i="25" s="1"/>
  <c r="X38" i="25" s="1"/>
  <c r="Y38" i="25" s="1"/>
  <c r="Z38" i="25" s="1"/>
  <c r="AA38" i="25" s="1"/>
  <c r="AB38" i="25" s="1"/>
  <c r="AC38" i="25" s="1"/>
  <c r="AD38" i="25" s="1"/>
  <c r="AE38" i="25" s="1"/>
  <c r="AF38" i="25" s="1"/>
  <c r="AG38" i="25" s="1"/>
  <c r="AH38" i="25" s="1"/>
  <c r="AI38" i="25" s="1"/>
  <c r="AJ38" i="25" s="1"/>
  <c r="AK38" i="25" s="1"/>
  <c r="AL38" i="25" s="1"/>
  <c r="F37" i="26" s="1"/>
  <c r="D37" i="25"/>
  <c r="I40" i="24"/>
  <c r="J40" i="24" s="1"/>
  <c r="K40" i="24" s="1"/>
  <c r="L40" i="24" s="1"/>
  <c r="M40" i="24" s="1"/>
  <c r="N40" i="24" s="1"/>
  <c r="O40" i="24" s="1"/>
  <c r="P40" i="24" s="1"/>
  <c r="Q40" i="24" s="1"/>
  <c r="R40" i="24" s="1"/>
  <c r="S40" i="24" s="1"/>
  <c r="T40" i="24" s="1"/>
  <c r="U40" i="24" s="1"/>
  <c r="V40" i="24" s="1"/>
  <c r="W40" i="24" s="1"/>
  <c r="X40" i="24" s="1"/>
  <c r="Y40" i="24" s="1"/>
  <c r="Z40" i="24" s="1"/>
  <c r="AA40" i="24" s="1"/>
  <c r="AB40" i="24" s="1"/>
  <c r="AC40" i="24" s="1"/>
  <c r="AD40" i="24" s="1"/>
  <c r="AE40" i="24" s="1"/>
  <c r="AF40" i="24" s="1"/>
  <c r="AG40" i="24" s="1"/>
  <c r="AH40" i="24" s="1"/>
  <c r="AI40" i="24" s="1"/>
  <c r="AJ40" i="24" s="1"/>
  <c r="AK40" i="24" s="1"/>
  <c r="AL40" i="24" s="1"/>
  <c r="AM40" i="24" s="1"/>
  <c r="F39" i="25" s="1"/>
  <c r="D39" i="24"/>
  <c r="B54" i="25" l="1"/>
  <c r="B55" i="25" s="1"/>
  <c r="H53" i="25"/>
  <c r="C53" i="25"/>
  <c r="G53" i="25"/>
  <c r="B48" i="27"/>
  <c r="B49" i="27" s="1"/>
  <c r="H47" i="27"/>
  <c r="G47" i="27"/>
  <c r="C47" i="27"/>
  <c r="B46" i="26"/>
  <c r="B47" i="26" s="1"/>
  <c r="C45" i="26"/>
  <c r="H45" i="26"/>
  <c r="G45" i="26"/>
  <c r="B52" i="29"/>
  <c r="B53" i="29" s="1"/>
  <c r="G51" i="29"/>
  <c r="C51" i="29"/>
  <c r="H51" i="29"/>
  <c r="B68" i="28"/>
  <c r="B69" i="28" s="1"/>
  <c r="G67" i="28"/>
  <c r="C67" i="28"/>
  <c r="H67" i="28"/>
  <c r="Z10" i="33"/>
  <c r="Z9" i="33"/>
  <c r="B62" i="31"/>
  <c r="B63" i="31" s="1"/>
  <c r="C61" i="31"/>
  <c r="H61" i="31"/>
  <c r="G61" i="31"/>
  <c r="I36" i="27"/>
  <c r="J36" i="27" s="1"/>
  <c r="K36" i="27" s="1"/>
  <c r="L36" i="27" s="1"/>
  <c r="M36" i="27" s="1"/>
  <c r="N36" i="27" s="1"/>
  <c r="O36" i="27" s="1"/>
  <c r="P36" i="27" s="1"/>
  <c r="Q36" i="27" s="1"/>
  <c r="R36" i="27" s="1"/>
  <c r="S36" i="27" s="1"/>
  <c r="T36" i="27" s="1"/>
  <c r="U36" i="27" s="1"/>
  <c r="V36" i="27" s="1"/>
  <c r="W36" i="27" s="1"/>
  <c r="X36" i="27" s="1"/>
  <c r="Y36" i="27" s="1"/>
  <c r="Z36" i="27" s="1"/>
  <c r="AA36" i="27" s="1"/>
  <c r="AB36" i="27" s="1"/>
  <c r="AC36" i="27" s="1"/>
  <c r="AD36" i="27" s="1"/>
  <c r="AE36" i="27" s="1"/>
  <c r="AF36" i="27" s="1"/>
  <c r="AG36" i="27" s="1"/>
  <c r="AH36" i="27" s="1"/>
  <c r="AI36" i="27" s="1"/>
  <c r="AJ36" i="27" s="1"/>
  <c r="AK36" i="27" s="1"/>
  <c r="AL36" i="27" s="1"/>
  <c r="F35" i="28" s="1"/>
  <c r="D35" i="27"/>
  <c r="B46" i="32"/>
  <c r="B47" i="32" s="1"/>
  <c r="G45" i="32"/>
  <c r="H45" i="32"/>
  <c r="C45" i="32"/>
  <c r="I28" i="31"/>
  <c r="J28" i="31" s="1"/>
  <c r="K28" i="31" s="1"/>
  <c r="L28" i="31" s="1"/>
  <c r="M28" i="31" s="1"/>
  <c r="N28" i="31" s="1"/>
  <c r="O28" i="31" s="1"/>
  <c r="P28" i="31" s="1"/>
  <c r="Q28" i="31" s="1"/>
  <c r="R28" i="31" s="1"/>
  <c r="S28" i="31" s="1"/>
  <c r="T28" i="31" s="1"/>
  <c r="U28" i="31" s="1"/>
  <c r="V28" i="31" s="1"/>
  <c r="W28" i="31" s="1"/>
  <c r="X28" i="31" s="1"/>
  <c r="Y28" i="31" s="1"/>
  <c r="Z28" i="31" s="1"/>
  <c r="AA28" i="31" s="1"/>
  <c r="AB28" i="31" s="1"/>
  <c r="AC28" i="31" s="1"/>
  <c r="AD28" i="31" s="1"/>
  <c r="AE28" i="31" s="1"/>
  <c r="AF28" i="31" s="1"/>
  <c r="AG28" i="31" s="1"/>
  <c r="AH28" i="31" s="1"/>
  <c r="AI28" i="31" s="1"/>
  <c r="AJ28" i="31" s="1"/>
  <c r="AK28" i="31" s="1"/>
  <c r="AL28" i="31" s="1"/>
  <c r="AM28" i="31" s="1"/>
  <c r="F27" i="32" s="1"/>
  <c r="D27" i="31"/>
  <c r="I32" i="29"/>
  <c r="J32" i="29" s="1"/>
  <c r="K32" i="29" s="1"/>
  <c r="L32" i="29" s="1"/>
  <c r="M32" i="29" s="1"/>
  <c r="N32" i="29" s="1"/>
  <c r="O32" i="29" s="1"/>
  <c r="P32" i="29" s="1"/>
  <c r="Q32" i="29" s="1"/>
  <c r="R32" i="29" s="1"/>
  <c r="S32" i="29" s="1"/>
  <c r="T32" i="29" s="1"/>
  <c r="U32" i="29" s="1"/>
  <c r="V32" i="29" s="1"/>
  <c r="W32" i="29" s="1"/>
  <c r="X32" i="29" s="1"/>
  <c r="Y32" i="29" s="1"/>
  <c r="Z32" i="29" s="1"/>
  <c r="AA32" i="29" s="1"/>
  <c r="AB32" i="29" s="1"/>
  <c r="AC32" i="29" s="1"/>
  <c r="AD32" i="29" s="1"/>
  <c r="AE32" i="29" s="1"/>
  <c r="AF32" i="29" s="1"/>
  <c r="AG32" i="29" s="1"/>
  <c r="AH32" i="29" s="1"/>
  <c r="AI32" i="29" s="1"/>
  <c r="AJ32" i="29" s="1"/>
  <c r="AK32" i="29" s="1"/>
  <c r="AL32" i="29" s="1"/>
  <c r="AM32" i="29" s="1"/>
  <c r="F31" i="30" s="1"/>
  <c r="D31" i="29"/>
  <c r="AD10" i="29"/>
  <c r="AD9" i="29"/>
  <c r="I40" i="25"/>
  <c r="J40" i="25" s="1"/>
  <c r="K40" i="25" s="1"/>
  <c r="L40" i="25" s="1"/>
  <c r="M40" i="25" s="1"/>
  <c r="N40" i="25" s="1"/>
  <c r="O40" i="25" s="1"/>
  <c r="P40" i="25" s="1"/>
  <c r="Q40" i="25" s="1"/>
  <c r="R40" i="25" s="1"/>
  <c r="S40" i="25" s="1"/>
  <c r="T40" i="25" s="1"/>
  <c r="U40" i="25" s="1"/>
  <c r="V40" i="25" s="1"/>
  <c r="W40" i="25" s="1"/>
  <c r="X40" i="25" s="1"/>
  <c r="Y40" i="25" s="1"/>
  <c r="Z40" i="25" s="1"/>
  <c r="AA40" i="25" s="1"/>
  <c r="AB40" i="25" s="1"/>
  <c r="AC40" i="25" s="1"/>
  <c r="AD40" i="25" s="1"/>
  <c r="AE40" i="25" s="1"/>
  <c r="AF40" i="25" s="1"/>
  <c r="AG40" i="25" s="1"/>
  <c r="AH40" i="25" s="1"/>
  <c r="AI40" i="25" s="1"/>
  <c r="AJ40" i="25" s="1"/>
  <c r="AK40" i="25" s="1"/>
  <c r="AL40" i="25" s="1"/>
  <c r="F39" i="26" s="1"/>
  <c r="D39" i="25"/>
  <c r="AD10" i="26"/>
  <c r="AD9" i="26"/>
  <c r="AC9" i="8"/>
  <c r="AC10" i="8"/>
  <c r="I46" i="8"/>
  <c r="J46" i="8" s="1"/>
  <c r="K46" i="8" s="1"/>
  <c r="L46" i="8" s="1"/>
  <c r="M46" i="8" s="1"/>
  <c r="N46" i="8" s="1"/>
  <c r="O46" i="8" s="1"/>
  <c r="P46" i="8" s="1"/>
  <c r="Q46" i="8" s="1"/>
  <c r="R46" i="8" s="1"/>
  <c r="S46" i="8" s="1"/>
  <c r="T46" i="8" s="1"/>
  <c r="U46" i="8" s="1"/>
  <c r="V46" i="8" s="1"/>
  <c r="W46" i="8" s="1"/>
  <c r="X46" i="8" s="1"/>
  <c r="Y46" i="8" s="1"/>
  <c r="Z46" i="8" s="1"/>
  <c r="AA46" i="8" s="1"/>
  <c r="AB46" i="8" s="1"/>
  <c r="AC46" i="8" s="1"/>
  <c r="AD46" i="8" s="1"/>
  <c r="AE46" i="8" s="1"/>
  <c r="AF46" i="8" s="1"/>
  <c r="AG46" i="8" s="1"/>
  <c r="AH46" i="8" s="1"/>
  <c r="AI46" i="8" s="1"/>
  <c r="AJ46" i="8" s="1"/>
  <c r="AK46" i="8" s="1"/>
  <c r="AL46" i="8" s="1"/>
  <c r="AM46" i="8" s="1"/>
  <c r="F45" i="23" s="1"/>
  <c r="B46" i="8"/>
  <c r="B47" i="8" s="1"/>
  <c r="G45" i="8"/>
  <c r="D45" i="8" s="1"/>
  <c r="C45" i="8"/>
  <c r="H45" i="8"/>
  <c r="AD10" i="28"/>
  <c r="AD9" i="28"/>
  <c r="D23" i="33"/>
  <c r="I24" i="33"/>
  <c r="J24" i="33" s="1"/>
  <c r="K24" i="33" s="1"/>
  <c r="L24" i="33" s="1"/>
  <c r="M24" i="33" s="1"/>
  <c r="N24" i="33" s="1"/>
  <c r="O24" i="33" s="1"/>
  <c r="P24" i="33" s="1"/>
  <c r="Q24" i="33" s="1"/>
  <c r="R24" i="33" s="1"/>
  <c r="S24" i="33" s="1"/>
  <c r="T24" i="33" s="1"/>
  <c r="U24" i="33" s="1"/>
  <c r="V24" i="33" s="1"/>
  <c r="W24" i="33" s="1"/>
  <c r="X24" i="33" s="1"/>
  <c r="Y24" i="33" s="1"/>
  <c r="Z24" i="33" s="1"/>
  <c r="AA24" i="33" s="1"/>
  <c r="AB24" i="33" s="1"/>
  <c r="AC24" i="33" s="1"/>
  <c r="AD24" i="33" s="1"/>
  <c r="AE24" i="33" s="1"/>
  <c r="AF24" i="33" s="1"/>
  <c r="AG24" i="33" s="1"/>
  <c r="AH24" i="33" s="1"/>
  <c r="AI24" i="33" s="1"/>
  <c r="AJ24" i="33" s="1"/>
  <c r="AK24" i="33" s="1"/>
  <c r="AL24" i="33" s="1"/>
  <c r="AM24" i="33" s="1"/>
  <c r="AB9" i="23"/>
  <c r="AB10" i="23"/>
  <c r="I38" i="26"/>
  <c r="J38" i="26" s="1"/>
  <c r="K38" i="26" s="1"/>
  <c r="L38" i="26" s="1"/>
  <c r="M38" i="26" s="1"/>
  <c r="N38" i="26" s="1"/>
  <c r="O38" i="26" s="1"/>
  <c r="P38" i="26" s="1"/>
  <c r="Q38" i="26" s="1"/>
  <c r="R38" i="26" s="1"/>
  <c r="S38" i="26" s="1"/>
  <c r="T38" i="26" s="1"/>
  <c r="U38" i="26" s="1"/>
  <c r="V38" i="26" s="1"/>
  <c r="W38" i="26" s="1"/>
  <c r="X38" i="26" s="1"/>
  <c r="Y38" i="26" s="1"/>
  <c r="Z38" i="26" s="1"/>
  <c r="AA38" i="26" s="1"/>
  <c r="AB38" i="26" s="1"/>
  <c r="AC38" i="26" s="1"/>
  <c r="AD38" i="26" s="1"/>
  <c r="AE38" i="26" s="1"/>
  <c r="AF38" i="26" s="1"/>
  <c r="AG38" i="26" s="1"/>
  <c r="AH38" i="26" s="1"/>
  <c r="AI38" i="26" s="1"/>
  <c r="AJ38" i="26" s="1"/>
  <c r="AK38" i="26" s="1"/>
  <c r="AL38" i="26" s="1"/>
  <c r="AM38" i="26" s="1"/>
  <c r="F37" i="27" s="1"/>
  <c r="D37" i="26"/>
  <c r="AD10" i="31"/>
  <c r="AD9" i="31"/>
  <c r="I30" i="30"/>
  <c r="J30" i="30" s="1"/>
  <c r="K30" i="30" s="1"/>
  <c r="L30" i="30" s="1"/>
  <c r="M30" i="30" s="1"/>
  <c r="N30" i="30" s="1"/>
  <c r="O30" i="30" s="1"/>
  <c r="P30" i="30" s="1"/>
  <c r="Q30" i="30" s="1"/>
  <c r="R30" i="30" s="1"/>
  <c r="S30" i="30" s="1"/>
  <c r="T30" i="30" s="1"/>
  <c r="U30" i="30" s="1"/>
  <c r="V30" i="30" s="1"/>
  <c r="W30" i="30" s="1"/>
  <c r="X30" i="30" s="1"/>
  <c r="Y30" i="30" s="1"/>
  <c r="Z30" i="30" s="1"/>
  <c r="AA30" i="30" s="1"/>
  <c r="AB30" i="30" s="1"/>
  <c r="AC30" i="30" s="1"/>
  <c r="AD30" i="30" s="1"/>
  <c r="AE30" i="30" s="1"/>
  <c r="AF30" i="30" s="1"/>
  <c r="AG30" i="30" s="1"/>
  <c r="AH30" i="30" s="1"/>
  <c r="AI30" i="30" s="1"/>
  <c r="AJ30" i="30" s="1"/>
  <c r="AK30" i="30" s="1"/>
  <c r="AL30" i="30" s="1"/>
  <c r="F29" i="31" s="1"/>
  <c r="D29" i="30"/>
  <c r="I42" i="24"/>
  <c r="J42" i="24" s="1"/>
  <c r="K42" i="24" s="1"/>
  <c r="L42" i="24" s="1"/>
  <c r="M42" i="24" s="1"/>
  <c r="N42" i="24" s="1"/>
  <c r="O42" i="24" s="1"/>
  <c r="P42" i="24" s="1"/>
  <c r="Q42" i="24" s="1"/>
  <c r="R42" i="24" s="1"/>
  <c r="S42" i="24" s="1"/>
  <c r="T42" i="24" s="1"/>
  <c r="U42" i="24" s="1"/>
  <c r="V42" i="24" s="1"/>
  <c r="W42" i="24" s="1"/>
  <c r="X42" i="24" s="1"/>
  <c r="Y42" i="24" s="1"/>
  <c r="Z42" i="24" s="1"/>
  <c r="AA42" i="24" s="1"/>
  <c r="AB42" i="24" s="1"/>
  <c r="AC42" i="24" s="1"/>
  <c r="AD42" i="24" s="1"/>
  <c r="AE42" i="24" s="1"/>
  <c r="AF42" i="24" s="1"/>
  <c r="AG42" i="24" s="1"/>
  <c r="AH42" i="24" s="1"/>
  <c r="AI42" i="24" s="1"/>
  <c r="AJ42" i="24" s="1"/>
  <c r="AK42" i="24" s="1"/>
  <c r="AL42" i="24" s="1"/>
  <c r="AM42" i="24" s="1"/>
  <c r="F41" i="25" s="1"/>
  <c r="D41" i="24"/>
  <c r="AC10" i="30"/>
  <c r="AC9" i="30"/>
  <c r="AG9" i="32"/>
  <c r="AG10" i="32"/>
  <c r="AC10" i="25"/>
  <c r="AC9" i="25"/>
  <c r="G47" i="33"/>
  <c r="B48" i="33"/>
  <c r="B49" i="33" s="1"/>
  <c r="C47" i="33"/>
  <c r="H47" i="33"/>
  <c r="AE10" i="27"/>
  <c r="AE9" i="27"/>
  <c r="AB9" i="24"/>
  <c r="AB10" i="24"/>
  <c r="D25" i="32"/>
  <c r="I26" i="32"/>
  <c r="J26" i="32" s="1"/>
  <c r="K26" i="32" s="1"/>
  <c r="L26" i="32" s="1"/>
  <c r="M26" i="32" s="1"/>
  <c r="N26" i="32" s="1"/>
  <c r="O26" i="32" s="1"/>
  <c r="P26" i="32" s="1"/>
  <c r="Q26" i="32" s="1"/>
  <c r="R26" i="32" s="1"/>
  <c r="S26" i="32" s="1"/>
  <c r="T26" i="32" s="1"/>
  <c r="U26" i="32" s="1"/>
  <c r="V26" i="32" s="1"/>
  <c r="W26" i="32" s="1"/>
  <c r="X26" i="32" s="1"/>
  <c r="Y26" i="32" s="1"/>
  <c r="Z26" i="32" s="1"/>
  <c r="AA26" i="32" s="1"/>
  <c r="AB26" i="32" s="1"/>
  <c r="AC26" i="32" s="1"/>
  <c r="AD26" i="32" s="1"/>
  <c r="AE26" i="32" s="1"/>
  <c r="AF26" i="32" s="1"/>
  <c r="AG26" i="32" s="1"/>
  <c r="AH26" i="32" s="1"/>
  <c r="AI26" i="32" s="1"/>
  <c r="AJ26" i="32" s="1"/>
  <c r="AK26" i="32" s="1"/>
  <c r="AL26" i="32" s="1"/>
  <c r="F25" i="33" s="1"/>
  <c r="I44" i="23"/>
  <c r="J44" i="23" s="1"/>
  <c r="K44" i="23" s="1"/>
  <c r="L44" i="23" s="1"/>
  <c r="M44" i="23" s="1"/>
  <c r="N44" i="23" s="1"/>
  <c r="O44" i="23" s="1"/>
  <c r="P44" i="23" s="1"/>
  <c r="Q44" i="23" s="1"/>
  <c r="R44" i="23" s="1"/>
  <c r="S44" i="23" s="1"/>
  <c r="T44" i="23" s="1"/>
  <c r="U44" i="23" s="1"/>
  <c r="V44" i="23" s="1"/>
  <c r="W44" i="23" s="1"/>
  <c r="X44" i="23" s="1"/>
  <c r="Y44" i="23" s="1"/>
  <c r="Z44" i="23" s="1"/>
  <c r="AA44" i="23" s="1"/>
  <c r="AB44" i="23" s="1"/>
  <c r="AC44" i="23" s="1"/>
  <c r="AD44" i="23" s="1"/>
  <c r="AE44" i="23" s="1"/>
  <c r="AF44" i="23" s="1"/>
  <c r="AG44" i="23" s="1"/>
  <c r="AH44" i="23" s="1"/>
  <c r="AI44" i="23" s="1"/>
  <c r="AJ44" i="23" s="1"/>
  <c r="AK44" i="23" s="1"/>
  <c r="F43" i="24" s="1"/>
  <c r="D43" i="23"/>
  <c r="I34" i="28"/>
  <c r="J34" i="28" s="1"/>
  <c r="K34" i="28" s="1"/>
  <c r="L34" i="28" s="1"/>
  <c r="M34" i="28" s="1"/>
  <c r="N34" i="28" s="1"/>
  <c r="O34" i="28" s="1"/>
  <c r="P34" i="28" s="1"/>
  <c r="Q34" i="28" s="1"/>
  <c r="R34" i="28" s="1"/>
  <c r="S34" i="28" s="1"/>
  <c r="T34" i="28" s="1"/>
  <c r="U34" i="28" s="1"/>
  <c r="V34" i="28" s="1"/>
  <c r="W34" i="28" s="1"/>
  <c r="X34" i="28" s="1"/>
  <c r="Y34" i="28" s="1"/>
  <c r="Z34" i="28" s="1"/>
  <c r="AA34" i="28" s="1"/>
  <c r="AB34" i="28" s="1"/>
  <c r="AC34" i="28" s="1"/>
  <c r="AD34" i="28" s="1"/>
  <c r="AE34" i="28" s="1"/>
  <c r="AF34" i="28" s="1"/>
  <c r="AG34" i="28" s="1"/>
  <c r="AH34" i="28" s="1"/>
  <c r="AI34" i="28" s="1"/>
  <c r="AJ34" i="28" s="1"/>
  <c r="AK34" i="28" s="1"/>
  <c r="AL34" i="28" s="1"/>
  <c r="AM34" i="28" s="1"/>
  <c r="F33" i="29" s="1"/>
  <c r="D33" i="28"/>
  <c r="B54" i="29" l="1"/>
  <c r="B55" i="29" s="1"/>
  <c r="C53" i="29"/>
  <c r="H53" i="29"/>
  <c r="G53" i="29"/>
  <c r="B48" i="26"/>
  <c r="B49" i="26" s="1"/>
  <c r="C47" i="26"/>
  <c r="H47" i="26"/>
  <c r="G47" i="26"/>
  <c r="C63" i="31"/>
  <c r="H63" i="31"/>
  <c r="B64" i="31"/>
  <c r="B65" i="31" s="1"/>
  <c r="G63" i="31"/>
  <c r="AA10" i="33"/>
  <c r="AA9" i="33"/>
  <c r="B50" i="27"/>
  <c r="B51" i="27" s="1"/>
  <c r="C49" i="27"/>
  <c r="H49" i="27"/>
  <c r="G49" i="27"/>
  <c r="B70" i="28"/>
  <c r="B71" i="28" s="1"/>
  <c r="H69" i="28"/>
  <c r="C69" i="28"/>
  <c r="G69" i="28"/>
  <c r="B56" i="25"/>
  <c r="B57" i="25" s="1"/>
  <c r="C55" i="25"/>
  <c r="H55" i="25"/>
  <c r="G55" i="25"/>
  <c r="AF10" i="27"/>
  <c r="AF9" i="27"/>
  <c r="AE10" i="31"/>
  <c r="AE9" i="31"/>
  <c r="AE10" i="26"/>
  <c r="AE9" i="26"/>
  <c r="G49" i="33"/>
  <c r="B50" i="33"/>
  <c r="B51" i="33" s="1"/>
  <c r="C49" i="33"/>
  <c r="H49" i="33"/>
  <c r="I40" i="26"/>
  <c r="J40" i="26" s="1"/>
  <c r="K40" i="26" s="1"/>
  <c r="L40" i="26" s="1"/>
  <c r="M40" i="26" s="1"/>
  <c r="N40" i="26" s="1"/>
  <c r="O40" i="26" s="1"/>
  <c r="P40" i="26" s="1"/>
  <c r="Q40" i="26" s="1"/>
  <c r="R40" i="26" s="1"/>
  <c r="S40" i="26" s="1"/>
  <c r="T40" i="26" s="1"/>
  <c r="U40" i="26" s="1"/>
  <c r="V40" i="26" s="1"/>
  <c r="W40" i="26" s="1"/>
  <c r="X40" i="26" s="1"/>
  <c r="Y40" i="26" s="1"/>
  <c r="Z40" i="26" s="1"/>
  <c r="AA40" i="26" s="1"/>
  <c r="AB40" i="26" s="1"/>
  <c r="AC40" i="26" s="1"/>
  <c r="AD40" i="26" s="1"/>
  <c r="AE40" i="26" s="1"/>
  <c r="AF40" i="26" s="1"/>
  <c r="AG40" i="26" s="1"/>
  <c r="AH40" i="26" s="1"/>
  <c r="AI40" i="26" s="1"/>
  <c r="AJ40" i="26" s="1"/>
  <c r="AK40" i="26" s="1"/>
  <c r="AL40" i="26" s="1"/>
  <c r="AM40" i="26" s="1"/>
  <c r="F39" i="27" s="1"/>
  <c r="D39" i="26"/>
  <c r="I38" i="27"/>
  <c r="J38" i="27" s="1"/>
  <c r="K38" i="27" s="1"/>
  <c r="L38" i="27" s="1"/>
  <c r="M38" i="27" s="1"/>
  <c r="N38" i="27" s="1"/>
  <c r="O38" i="27" s="1"/>
  <c r="P38" i="27" s="1"/>
  <c r="Q38" i="27" s="1"/>
  <c r="R38" i="27" s="1"/>
  <c r="S38" i="27" s="1"/>
  <c r="T38" i="27" s="1"/>
  <c r="U38" i="27" s="1"/>
  <c r="V38" i="27" s="1"/>
  <c r="W38" i="27" s="1"/>
  <c r="X38" i="27" s="1"/>
  <c r="Y38" i="27" s="1"/>
  <c r="Z38" i="27" s="1"/>
  <c r="AA38" i="27" s="1"/>
  <c r="AB38" i="27" s="1"/>
  <c r="AC38" i="27" s="1"/>
  <c r="AD38" i="27" s="1"/>
  <c r="AE38" i="27" s="1"/>
  <c r="AF38" i="27" s="1"/>
  <c r="AG38" i="27" s="1"/>
  <c r="AH38" i="27" s="1"/>
  <c r="AI38" i="27" s="1"/>
  <c r="AJ38" i="27" s="1"/>
  <c r="AK38" i="27" s="1"/>
  <c r="AL38" i="27" s="1"/>
  <c r="F37" i="28" s="1"/>
  <c r="D37" i="27"/>
  <c r="AC9" i="23"/>
  <c r="AC10" i="23"/>
  <c r="AD10" i="25"/>
  <c r="AD9" i="25"/>
  <c r="AE9" i="29"/>
  <c r="AE10" i="29"/>
  <c r="I34" i="29"/>
  <c r="J34" i="29" s="1"/>
  <c r="K34" i="29" s="1"/>
  <c r="L34" i="29" s="1"/>
  <c r="M34" i="29" s="1"/>
  <c r="N34" i="29" s="1"/>
  <c r="O34" i="29" s="1"/>
  <c r="P34" i="29" s="1"/>
  <c r="Q34" i="29" s="1"/>
  <c r="R34" i="29" s="1"/>
  <c r="S34" i="29" s="1"/>
  <c r="T34" i="29" s="1"/>
  <c r="U34" i="29" s="1"/>
  <c r="V34" i="29" s="1"/>
  <c r="W34" i="29" s="1"/>
  <c r="X34" i="29" s="1"/>
  <c r="Y34" i="29" s="1"/>
  <c r="Z34" i="29" s="1"/>
  <c r="AA34" i="29" s="1"/>
  <c r="AB34" i="29" s="1"/>
  <c r="AC34" i="29" s="1"/>
  <c r="AD34" i="29" s="1"/>
  <c r="AE34" i="29" s="1"/>
  <c r="AF34" i="29" s="1"/>
  <c r="AG34" i="29" s="1"/>
  <c r="AH34" i="29" s="1"/>
  <c r="AI34" i="29" s="1"/>
  <c r="AJ34" i="29" s="1"/>
  <c r="AK34" i="29" s="1"/>
  <c r="AL34" i="29" s="1"/>
  <c r="AM34" i="29" s="1"/>
  <c r="F33" i="30" s="1"/>
  <c r="D33" i="29"/>
  <c r="I32" i="30"/>
  <c r="J32" i="30" s="1"/>
  <c r="K32" i="30" s="1"/>
  <c r="L32" i="30" s="1"/>
  <c r="M32" i="30" s="1"/>
  <c r="N32" i="30" s="1"/>
  <c r="O32" i="30" s="1"/>
  <c r="P32" i="30" s="1"/>
  <c r="Q32" i="30" s="1"/>
  <c r="R32" i="30" s="1"/>
  <c r="S32" i="30" s="1"/>
  <c r="T32" i="30" s="1"/>
  <c r="U32" i="30" s="1"/>
  <c r="V32" i="30" s="1"/>
  <c r="W32" i="30" s="1"/>
  <c r="X32" i="30" s="1"/>
  <c r="Y32" i="30" s="1"/>
  <c r="Z32" i="30" s="1"/>
  <c r="AA32" i="30" s="1"/>
  <c r="AB32" i="30" s="1"/>
  <c r="AC32" i="30" s="1"/>
  <c r="AD32" i="30" s="1"/>
  <c r="AE32" i="30" s="1"/>
  <c r="AF32" i="30" s="1"/>
  <c r="AG32" i="30" s="1"/>
  <c r="AH32" i="30" s="1"/>
  <c r="AI32" i="30" s="1"/>
  <c r="AJ32" i="30" s="1"/>
  <c r="AK32" i="30" s="1"/>
  <c r="AL32" i="30" s="1"/>
  <c r="F31" i="31" s="1"/>
  <c r="D31" i="30"/>
  <c r="AH10" i="32"/>
  <c r="AH9" i="32"/>
  <c r="D27" i="32"/>
  <c r="I28" i="32"/>
  <c r="J28" i="32" s="1"/>
  <c r="K28" i="32" s="1"/>
  <c r="L28" i="32" s="1"/>
  <c r="M28" i="32" s="1"/>
  <c r="N28" i="32" s="1"/>
  <c r="O28" i="32" s="1"/>
  <c r="P28" i="32" s="1"/>
  <c r="Q28" i="32" s="1"/>
  <c r="R28" i="32" s="1"/>
  <c r="S28" i="32" s="1"/>
  <c r="T28" i="32" s="1"/>
  <c r="U28" i="32" s="1"/>
  <c r="V28" i="32" s="1"/>
  <c r="W28" i="32" s="1"/>
  <c r="X28" i="32" s="1"/>
  <c r="Y28" i="32" s="1"/>
  <c r="Z28" i="32" s="1"/>
  <c r="AA28" i="32" s="1"/>
  <c r="AB28" i="32" s="1"/>
  <c r="AC28" i="32" s="1"/>
  <c r="AD28" i="32" s="1"/>
  <c r="AE28" i="32" s="1"/>
  <c r="AF28" i="32" s="1"/>
  <c r="AG28" i="32" s="1"/>
  <c r="AH28" i="32" s="1"/>
  <c r="AI28" i="32" s="1"/>
  <c r="AJ28" i="32" s="1"/>
  <c r="AK28" i="32" s="1"/>
  <c r="AL28" i="32" s="1"/>
  <c r="F27" i="33" s="1"/>
  <c r="D25" i="33"/>
  <c r="I26" i="33"/>
  <c r="J26" i="33" s="1"/>
  <c r="K26" i="33" s="1"/>
  <c r="L26" i="33" s="1"/>
  <c r="M26" i="33" s="1"/>
  <c r="N26" i="33" s="1"/>
  <c r="O26" i="33" s="1"/>
  <c r="P26" i="33" s="1"/>
  <c r="Q26" i="33" s="1"/>
  <c r="R26" i="33" s="1"/>
  <c r="S26" i="33" s="1"/>
  <c r="T26" i="33" s="1"/>
  <c r="U26" i="33" s="1"/>
  <c r="V26" i="33" s="1"/>
  <c r="W26" i="33" s="1"/>
  <c r="X26" i="33" s="1"/>
  <c r="Y26" i="33" s="1"/>
  <c r="Z26" i="33" s="1"/>
  <c r="AA26" i="33" s="1"/>
  <c r="AB26" i="33" s="1"/>
  <c r="AC26" i="33" s="1"/>
  <c r="AD26" i="33" s="1"/>
  <c r="AE26" i="33" s="1"/>
  <c r="AF26" i="33" s="1"/>
  <c r="AG26" i="33" s="1"/>
  <c r="AH26" i="33" s="1"/>
  <c r="AI26" i="33" s="1"/>
  <c r="AJ26" i="33" s="1"/>
  <c r="AK26" i="33" s="1"/>
  <c r="AL26" i="33" s="1"/>
  <c r="AM26" i="33" s="1"/>
  <c r="AD10" i="30"/>
  <c r="AD9" i="30"/>
  <c r="I44" i="24"/>
  <c r="J44" i="24" s="1"/>
  <c r="K44" i="24" s="1"/>
  <c r="L44" i="24" s="1"/>
  <c r="M44" i="24" s="1"/>
  <c r="N44" i="24" s="1"/>
  <c r="O44" i="24" s="1"/>
  <c r="P44" i="24" s="1"/>
  <c r="Q44" i="24" s="1"/>
  <c r="R44" i="24" s="1"/>
  <c r="S44" i="24" s="1"/>
  <c r="T44" i="24" s="1"/>
  <c r="U44" i="24" s="1"/>
  <c r="V44" i="24" s="1"/>
  <c r="W44" i="24" s="1"/>
  <c r="X44" i="24" s="1"/>
  <c r="Y44" i="24" s="1"/>
  <c r="Z44" i="24" s="1"/>
  <c r="AA44" i="24" s="1"/>
  <c r="AB44" i="24" s="1"/>
  <c r="AC44" i="24" s="1"/>
  <c r="AD44" i="24" s="1"/>
  <c r="AE44" i="24" s="1"/>
  <c r="AF44" i="24" s="1"/>
  <c r="AG44" i="24" s="1"/>
  <c r="AH44" i="24" s="1"/>
  <c r="AI44" i="24" s="1"/>
  <c r="AJ44" i="24" s="1"/>
  <c r="AK44" i="24" s="1"/>
  <c r="AL44" i="24" s="1"/>
  <c r="AM44" i="24" s="1"/>
  <c r="F43" i="25" s="1"/>
  <c r="D43" i="24"/>
  <c r="AE10" i="28"/>
  <c r="AE9" i="28"/>
  <c r="AC9" i="24"/>
  <c r="AC10" i="24"/>
  <c r="I42" i="25"/>
  <c r="J42" i="25" s="1"/>
  <c r="K42" i="25" s="1"/>
  <c r="L42" i="25" s="1"/>
  <c r="M42" i="25" s="1"/>
  <c r="N42" i="25" s="1"/>
  <c r="O42" i="25" s="1"/>
  <c r="P42" i="25" s="1"/>
  <c r="Q42" i="25" s="1"/>
  <c r="R42" i="25" s="1"/>
  <c r="S42" i="25" s="1"/>
  <c r="T42" i="25" s="1"/>
  <c r="U42" i="25" s="1"/>
  <c r="V42" i="25" s="1"/>
  <c r="W42" i="25" s="1"/>
  <c r="X42" i="25" s="1"/>
  <c r="Y42" i="25" s="1"/>
  <c r="Z42" i="25" s="1"/>
  <c r="AA42" i="25" s="1"/>
  <c r="AB42" i="25" s="1"/>
  <c r="AC42" i="25" s="1"/>
  <c r="AD42" i="25" s="1"/>
  <c r="AE42" i="25" s="1"/>
  <c r="AF42" i="25" s="1"/>
  <c r="AG42" i="25" s="1"/>
  <c r="AH42" i="25" s="1"/>
  <c r="AI42" i="25" s="1"/>
  <c r="AJ42" i="25" s="1"/>
  <c r="AK42" i="25" s="1"/>
  <c r="AL42" i="25" s="1"/>
  <c r="F41" i="26" s="1"/>
  <c r="D41" i="25"/>
  <c r="B48" i="8"/>
  <c r="B49" i="8" s="1"/>
  <c r="I48" i="8"/>
  <c r="J48" i="8" s="1"/>
  <c r="K48" i="8" s="1"/>
  <c r="L48" i="8" s="1"/>
  <c r="M48" i="8" s="1"/>
  <c r="N48" i="8" s="1"/>
  <c r="O48" i="8" s="1"/>
  <c r="P48" i="8" s="1"/>
  <c r="Q48" i="8" s="1"/>
  <c r="R48" i="8" s="1"/>
  <c r="S48" i="8" s="1"/>
  <c r="T48" i="8" s="1"/>
  <c r="U48" i="8" s="1"/>
  <c r="V48" i="8" s="1"/>
  <c r="W48" i="8" s="1"/>
  <c r="X48" i="8" s="1"/>
  <c r="Y48" i="8" s="1"/>
  <c r="Z48" i="8" s="1"/>
  <c r="AA48" i="8" s="1"/>
  <c r="AB48" i="8" s="1"/>
  <c r="AC48" i="8" s="1"/>
  <c r="AD48" i="8" s="1"/>
  <c r="AE48" i="8" s="1"/>
  <c r="AF48" i="8" s="1"/>
  <c r="AG48" i="8" s="1"/>
  <c r="AH48" i="8" s="1"/>
  <c r="AI48" i="8" s="1"/>
  <c r="AJ48" i="8" s="1"/>
  <c r="AK48" i="8" s="1"/>
  <c r="AL48" i="8" s="1"/>
  <c r="AM48" i="8" s="1"/>
  <c r="F47" i="23" s="1"/>
  <c r="G47" i="8"/>
  <c r="D47" i="8" s="1"/>
  <c r="H47" i="8"/>
  <c r="C47" i="8"/>
  <c r="I46" i="23"/>
  <c r="J46" i="23" s="1"/>
  <c r="K46" i="23" s="1"/>
  <c r="L46" i="23" s="1"/>
  <c r="M46" i="23" s="1"/>
  <c r="N46" i="23" s="1"/>
  <c r="O46" i="23" s="1"/>
  <c r="P46" i="23" s="1"/>
  <c r="Q46" i="23" s="1"/>
  <c r="R46" i="23" s="1"/>
  <c r="S46" i="23" s="1"/>
  <c r="T46" i="23" s="1"/>
  <c r="U46" i="23" s="1"/>
  <c r="V46" i="23" s="1"/>
  <c r="W46" i="23" s="1"/>
  <c r="X46" i="23" s="1"/>
  <c r="Y46" i="23" s="1"/>
  <c r="Z46" i="23" s="1"/>
  <c r="AA46" i="23" s="1"/>
  <c r="AB46" i="23" s="1"/>
  <c r="AC46" i="23" s="1"/>
  <c r="AD46" i="23" s="1"/>
  <c r="AE46" i="23" s="1"/>
  <c r="AF46" i="23" s="1"/>
  <c r="AG46" i="23" s="1"/>
  <c r="AH46" i="23" s="1"/>
  <c r="AI46" i="23" s="1"/>
  <c r="AJ46" i="23" s="1"/>
  <c r="AK46" i="23" s="1"/>
  <c r="F45" i="24" s="1"/>
  <c r="D45" i="23"/>
  <c r="G47" i="32"/>
  <c r="B48" i="32"/>
  <c r="B49" i="32" s="1"/>
  <c r="C47" i="32"/>
  <c r="H47" i="32"/>
  <c r="I30" i="3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AJ30" i="31" s="1"/>
  <c r="AK30" i="31" s="1"/>
  <c r="AL30" i="31" s="1"/>
  <c r="AM30" i="31" s="1"/>
  <c r="F29" i="32" s="1"/>
  <c r="D29" i="31"/>
  <c r="AD9" i="8"/>
  <c r="AD10" i="8"/>
  <c r="I36" i="28"/>
  <c r="J36" i="28" s="1"/>
  <c r="K36" i="28" s="1"/>
  <c r="L36" i="28" s="1"/>
  <c r="M36" i="28" s="1"/>
  <c r="N36" i="28" s="1"/>
  <c r="O36" i="28" s="1"/>
  <c r="P36" i="28" s="1"/>
  <c r="Q36" i="28" s="1"/>
  <c r="R36" i="28" s="1"/>
  <c r="S36" i="28" s="1"/>
  <c r="T36" i="28" s="1"/>
  <c r="U36" i="28" s="1"/>
  <c r="V36" i="28" s="1"/>
  <c r="W36" i="28" s="1"/>
  <c r="X36" i="28" s="1"/>
  <c r="Y36" i="28" s="1"/>
  <c r="Z36" i="28" s="1"/>
  <c r="AA36" i="28" s="1"/>
  <c r="AB36" i="28" s="1"/>
  <c r="AC36" i="28" s="1"/>
  <c r="AD36" i="28" s="1"/>
  <c r="AE36" i="28" s="1"/>
  <c r="AF36" i="28" s="1"/>
  <c r="AG36" i="28" s="1"/>
  <c r="AH36" i="28" s="1"/>
  <c r="AI36" i="28" s="1"/>
  <c r="AJ36" i="28" s="1"/>
  <c r="AK36" i="28" s="1"/>
  <c r="AL36" i="28" s="1"/>
  <c r="AM36" i="28" s="1"/>
  <c r="F35" i="29" s="1"/>
  <c r="D35" i="28"/>
  <c r="B52" i="27" l="1"/>
  <c r="B53" i="27" s="1"/>
  <c r="H51" i="27"/>
  <c r="C51" i="27"/>
  <c r="G51" i="27"/>
  <c r="AB10" i="33"/>
  <c r="AB9" i="33"/>
  <c r="B66" i="31"/>
  <c r="B67" i="31" s="1"/>
  <c r="C65" i="31"/>
  <c r="H65" i="31"/>
  <c r="G65" i="31"/>
  <c r="B58" i="25"/>
  <c r="B59" i="25" s="1"/>
  <c r="H57" i="25"/>
  <c r="C57" i="25"/>
  <c r="G57" i="25"/>
  <c r="H49" i="26"/>
  <c r="G49" i="26"/>
  <c r="B50" i="26"/>
  <c r="B51" i="26" s="1"/>
  <c r="C49" i="26"/>
  <c r="B72" i="28"/>
  <c r="B73" i="28" s="1"/>
  <c r="C71" i="28"/>
  <c r="H71" i="28"/>
  <c r="G71" i="28"/>
  <c r="B56" i="29"/>
  <c r="B57" i="29" s="1"/>
  <c r="C55" i="29"/>
  <c r="H55" i="29"/>
  <c r="G55" i="29"/>
  <c r="AD9" i="23"/>
  <c r="AD10" i="23"/>
  <c r="I46" i="24"/>
  <c r="J46" i="24" s="1"/>
  <c r="K46" i="24" s="1"/>
  <c r="L46" i="24" s="1"/>
  <c r="M46" i="24" s="1"/>
  <c r="N46" i="24" s="1"/>
  <c r="O46" i="24" s="1"/>
  <c r="P46" i="24" s="1"/>
  <c r="Q46" i="24" s="1"/>
  <c r="R46" i="24" s="1"/>
  <c r="S46" i="24" s="1"/>
  <c r="T46" i="24" s="1"/>
  <c r="U46" i="24" s="1"/>
  <c r="V46" i="24" s="1"/>
  <c r="W46" i="24" s="1"/>
  <c r="X46" i="24" s="1"/>
  <c r="Y46" i="24" s="1"/>
  <c r="Z46" i="24" s="1"/>
  <c r="AA46" i="24" s="1"/>
  <c r="AB46" i="24" s="1"/>
  <c r="AC46" i="24" s="1"/>
  <c r="AD46" i="24" s="1"/>
  <c r="AE46" i="24" s="1"/>
  <c r="AF46" i="24" s="1"/>
  <c r="AG46" i="24" s="1"/>
  <c r="AH46" i="24" s="1"/>
  <c r="AI46" i="24" s="1"/>
  <c r="AJ46" i="24" s="1"/>
  <c r="AK46" i="24" s="1"/>
  <c r="AL46" i="24" s="1"/>
  <c r="AM46" i="24" s="1"/>
  <c r="F45" i="25" s="1"/>
  <c r="D45" i="24"/>
  <c r="I38" i="28"/>
  <c r="J38" i="28" s="1"/>
  <c r="K38" i="28" s="1"/>
  <c r="L38" i="28" s="1"/>
  <c r="M38" i="28" s="1"/>
  <c r="N38" i="28" s="1"/>
  <c r="O38" i="28" s="1"/>
  <c r="P38" i="28" s="1"/>
  <c r="Q38" i="28" s="1"/>
  <c r="R38" i="28" s="1"/>
  <c r="S38" i="28" s="1"/>
  <c r="T38" i="28" s="1"/>
  <c r="U38" i="28" s="1"/>
  <c r="V38" i="28" s="1"/>
  <c r="W38" i="28" s="1"/>
  <c r="X38" i="28" s="1"/>
  <c r="Y38" i="28" s="1"/>
  <c r="Z38" i="28" s="1"/>
  <c r="AA38" i="28" s="1"/>
  <c r="AB38" i="28" s="1"/>
  <c r="AC38" i="28" s="1"/>
  <c r="AD38" i="28" s="1"/>
  <c r="AE38" i="28" s="1"/>
  <c r="AF38" i="28" s="1"/>
  <c r="AG38" i="28" s="1"/>
  <c r="AH38" i="28" s="1"/>
  <c r="AI38" i="28" s="1"/>
  <c r="AJ38" i="28" s="1"/>
  <c r="AK38" i="28" s="1"/>
  <c r="AL38" i="28" s="1"/>
  <c r="AM38" i="28" s="1"/>
  <c r="F37" i="29" s="1"/>
  <c r="D37" i="28"/>
  <c r="I40" i="27"/>
  <c r="J40" i="27" s="1"/>
  <c r="K40" i="27" s="1"/>
  <c r="L40" i="27" s="1"/>
  <c r="M40" i="27" s="1"/>
  <c r="N40" i="27" s="1"/>
  <c r="O40" i="27" s="1"/>
  <c r="P40" i="27" s="1"/>
  <c r="Q40" i="27" s="1"/>
  <c r="R40" i="27" s="1"/>
  <c r="S40" i="27" s="1"/>
  <c r="T40" i="27" s="1"/>
  <c r="U40" i="27" s="1"/>
  <c r="V40" i="27" s="1"/>
  <c r="W40" i="27" s="1"/>
  <c r="X40" i="27" s="1"/>
  <c r="Y40" i="27" s="1"/>
  <c r="Z40" i="27" s="1"/>
  <c r="AA40" i="27" s="1"/>
  <c r="AB40" i="27" s="1"/>
  <c r="AC40" i="27" s="1"/>
  <c r="AD40" i="27" s="1"/>
  <c r="AE40" i="27" s="1"/>
  <c r="AF40" i="27" s="1"/>
  <c r="AG40" i="27" s="1"/>
  <c r="AH40" i="27" s="1"/>
  <c r="AI40" i="27" s="1"/>
  <c r="AJ40" i="27" s="1"/>
  <c r="AK40" i="27" s="1"/>
  <c r="AL40" i="27" s="1"/>
  <c r="F39" i="28" s="1"/>
  <c r="D39" i="27"/>
  <c r="D27" i="33"/>
  <c r="I28" i="33"/>
  <c r="J28" i="33" s="1"/>
  <c r="K28" i="33" s="1"/>
  <c r="L28" i="33" s="1"/>
  <c r="M28" i="33" s="1"/>
  <c r="N28" i="33" s="1"/>
  <c r="O28" i="33" s="1"/>
  <c r="P28" i="33" s="1"/>
  <c r="Q28" i="33" s="1"/>
  <c r="R28" i="33" s="1"/>
  <c r="S28" i="33" s="1"/>
  <c r="T28" i="33" s="1"/>
  <c r="U28" i="33" s="1"/>
  <c r="V28" i="33" s="1"/>
  <c r="W28" i="33" s="1"/>
  <c r="X28" i="33" s="1"/>
  <c r="Y28" i="33" s="1"/>
  <c r="Z28" i="33" s="1"/>
  <c r="AA28" i="33" s="1"/>
  <c r="AB28" i="33" s="1"/>
  <c r="AC28" i="33" s="1"/>
  <c r="AD28" i="33" s="1"/>
  <c r="AE28" i="33" s="1"/>
  <c r="AF28" i="33" s="1"/>
  <c r="AG28" i="33" s="1"/>
  <c r="AH28" i="33" s="1"/>
  <c r="AI28" i="33" s="1"/>
  <c r="AJ28" i="33" s="1"/>
  <c r="AK28" i="33" s="1"/>
  <c r="AL28" i="33" s="1"/>
  <c r="AM28" i="33" s="1"/>
  <c r="I36" i="29"/>
  <c r="J36" i="29" s="1"/>
  <c r="K36" i="29" s="1"/>
  <c r="L36" i="29" s="1"/>
  <c r="M36" i="29" s="1"/>
  <c r="N36" i="29" s="1"/>
  <c r="O36" i="29" s="1"/>
  <c r="P36" i="29" s="1"/>
  <c r="Q36" i="29" s="1"/>
  <c r="R36" i="29" s="1"/>
  <c r="S36" i="29" s="1"/>
  <c r="T36" i="29" s="1"/>
  <c r="U36" i="29" s="1"/>
  <c r="V36" i="29" s="1"/>
  <c r="W36" i="29" s="1"/>
  <c r="X36" i="29" s="1"/>
  <c r="Y36" i="29" s="1"/>
  <c r="Z36" i="29" s="1"/>
  <c r="AA36" i="29" s="1"/>
  <c r="AB36" i="29" s="1"/>
  <c r="AC36" i="29" s="1"/>
  <c r="AD36" i="29" s="1"/>
  <c r="AE36" i="29" s="1"/>
  <c r="AF36" i="29" s="1"/>
  <c r="AG36" i="29" s="1"/>
  <c r="AH36" i="29" s="1"/>
  <c r="AI36" i="29" s="1"/>
  <c r="AJ36" i="29" s="1"/>
  <c r="AK36" i="29" s="1"/>
  <c r="AL36" i="29" s="1"/>
  <c r="AM36" i="29" s="1"/>
  <c r="F35" i="30" s="1"/>
  <c r="D35" i="29"/>
  <c r="AE9" i="8"/>
  <c r="AE10" i="8"/>
  <c r="I32" i="31"/>
  <c r="J32" i="31" s="1"/>
  <c r="K32" i="31" s="1"/>
  <c r="L32" i="31" s="1"/>
  <c r="M32" i="31" s="1"/>
  <c r="N32" i="31" s="1"/>
  <c r="O32" i="31" s="1"/>
  <c r="P32" i="31" s="1"/>
  <c r="Q32" i="31" s="1"/>
  <c r="R32" i="31" s="1"/>
  <c r="S32" i="31" s="1"/>
  <c r="T32" i="31" s="1"/>
  <c r="U32" i="31" s="1"/>
  <c r="V32" i="31" s="1"/>
  <c r="W32" i="31" s="1"/>
  <c r="X32" i="31" s="1"/>
  <c r="Y32" i="31" s="1"/>
  <c r="Z32" i="31" s="1"/>
  <c r="AA32" i="31" s="1"/>
  <c r="AB32" i="31" s="1"/>
  <c r="AC32" i="31" s="1"/>
  <c r="AD32" i="31" s="1"/>
  <c r="AE32" i="31" s="1"/>
  <c r="AF32" i="31" s="1"/>
  <c r="AG32" i="31" s="1"/>
  <c r="AH32" i="31" s="1"/>
  <c r="AI32" i="31" s="1"/>
  <c r="AJ32" i="31" s="1"/>
  <c r="AK32" i="31" s="1"/>
  <c r="AL32" i="31" s="1"/>
  <c r="AM32" i="31" s="1"/>
  <c r="F31" i="32" s="1"/>
  <c r="D31" i="31"/>
  <c r="AD9" i="24"/>
  <c r="AD10" i="24"/>
  <c r="G51" i="33"/>
  <c r="B52" i="33"/>
  <c r="B53" i="33" s="1"/>
  <c r="C51" i="33"/>
  <c r="H51" i="33"/>
  <c r="I48" i="23"/>
  <c r="J48" i="23" s="1"/>
  <c r="K48" i="23" s="1"/>
  <c r="L48" i="23" s="1"/>
  <c r="M48" i="23" s="1"/>
  <c r="N48" i="23" s="1"/>
  <c r="O48" i="23" s="1"/>
  <c r="P48" i="23" s="1"/>
  <c r="Q48" i="23" s="1"/>
  <c r="R48" i="23" s="1"/>
  <c r="S48" i="23" s="1"/>
  <c r="T48" i="23" s="1"/>
  <c r="U48" i="23" s="1"/>
  <c r="V48" i="23" s="1"/>
  <c r="W48" i="23" s="1"/>
  <c r="X48" i="23" s="1"/>
  <c r="Y48" i="23" s="1"/>
  <c r="Z48" i="23" s="1"/>
  <c r="AA48" i="23" s="1"/>
  <c r="AB48" i="23" s="1"/>
  <c r="AC48" i="23" s="1"/>
  <c r="AD48" i="23" s="1"/>
  <c r="AE48" i="23" s="1"/>
  <c r="AF48" i="23" s="1"/>
  <c r="AG48" i="23" s="1"/>
  <c r="AH48" i="23" s="1"/>
  <c r="AI48" i="23" s="1"/>
  <c r="AJ48" i="23" s="1"/>
  <c r="AK48" i="23" s="1"/>
  <c r="F47" i="24" s="1"/>
  <c r="D47" i="23"/>
  <c r="I50" i="8"/>
  <c r="J50" i="8" s="1"/>
  <c r="K50" i="8" s="1"/>
  <c r="L50" i="8" s="1"/>
  <c r="M50" i="8" s="1"/>
  <c r="N50" i="8" s="1"/>
  <c r="O50" i="8" s="1"/>
  <c r="P50" i="8" s="1"/>
  <c r="Q50" i="8" s="1"/>
  <c r="R50" i="8" s="1"/>
  <c r="S50" i="8" s="1"/>
  <c r="T50" i="8" s="1"/>
  <c r="U50" i="8" s="1"/>
  <c r="V50" i="8" s="1"/>
  <c r="W50" i="8" s="1"/>
  <c r="X50" i="8" s="1"/>
  <c r="Y50" i="8" s="1"/>
  <c r="Z50" i="8" s="1"/>
  <c r="AA50" i="8" s="1"/>
  <c r="AB50" i="8" s="1"/>
  <c r="AC50" i="8" s="1"/>
  <c r="AD50" i="8" s="1"/>
  <c r="AE50" i="8" s="1"/>
  <c r="AF50" i="8" s="1"/>
  <c r="AG50" i="8" s="1"/>
  <c r="AH50" i="8" s="1"/>
  <c r="AI50" i="8" s="1"/>
  <c r="AJ50" i="8" s="1"/>
  <c r="AK50" i="8" s="1"/>
  <c r="AL50" i="8" s="1"/>
  <c r="AM50" i="8" s="1"/>
  <c r="F49" i="23" s="1"/>
  <c r="B50" i="8"/>
  <c r="B51" i="8" s="1"/>
  <c r="G49" i="8"/>
  <c r="D49" i="8" s="1"/>
  <c r="C49" i="8"/>
  <c r="H49" i="8"/>
  <c r="AI9" i="32"/>
  <c r="AI10" i="32"/>
  <c r="I34" i="30"/>
  <c r="J34" i="30" s="1"/>
  <c r="K34" i="30" s="1"/>
  <c r="L34" i="30" s="1"/>
  <c r="M34" i="30" s="1"/>
  <c r="N34" i="30" s="1"/>
  <c r="O34" i="30" s="1"/>
  <c r="P34" i="30" s="1"/>
  <c r="Q34" i="30" s="1"/>
  <c r="R34" i="30" s="1"/>
  <c r="S34" i="30" s="1"/>
  <c r="T34" i="30" s="1"/>
  <c r="U34" i="30" s="1"/>
  <c r="V34" i="30" s="1"/>
  <c r="W34" i="30" s="1"/>
  <c r="X34" i="30" s="1"/>
  <c r="Y34" i="30" s="1"/>
  <c r="Z34" i="30" s="1"/>
  <c r="AA34" i="30" s="1"/>
  <c r="AB34" i="30" s="1"/>
  <c r="AC34" i="30" s="1"/>
  <c r="AD34" i="30" s="1"/>
  <c r="AE34" i="30" s="1"/>
  <c r="AF34" i="30" s="1"/>
  <c r="AG34" i="30" s="1"/>
  <c r="AH34" i="30" s="1"/>
  <c r="AI34" i="30" s="1"/>
  <c r="AJ34" i="30" s="1"/>
  <c r="AK34" i="30" s="1"/>
  <c r="AL34" i="30" s="1"/>
  <c r="F33" i="31" s="1"/>
  <c r="D33" i="30"/>
  <c r="AF10" i="26"/>
  <c r="AF9" i="26"/>
  <c r="AF10" i="29"/>
  <c r="AF9" i="29"/>
  <c r="I44" i="25"/>
  <c r="J44" i="25" s="1"/>
  <c r="K44" i="25" s="1"/>
  <c r="L44" i="25" s="1"/>
  <c r="M44" i="25" s="1"/>
  <c r="N44" i="25" s="1"/>
  <c r="O44" i="25" s="1"/>
  <c r="P44" i="25" s="1"/>
  <c r="Q44" i="25" s="1"/>
  <c r="R44" i="25" s="1"/>
  <c r="S44" i="25" s="1"/>
  <c r="T44" i="25" s="1"/>
  <c r="U44" i="25" s="1"/>
  <c r="V44" i="25" s="1"/>
  <c r="W44" i="25" s="1"/>
  <c r="X44" i="25" s="1"/>
  <c r="Y44" i="25" s="1"/>
  <c r="Z44" i="25" s="1"/>
  <c r="AA44" i="25" s="1"/>
  <c r="AB44" i="25" s="1"/>
  <c r="AC44" i="25" s="1"/>
  <c r="AD44" i="25" s="1"/>
  <c r="AE44" i="25" s="1"/>
  <c r="AF44" i="25" s="1"/>
  <c r="AG44" i="25" s="1"/>
  <c r="AH44" i="25" s="1"/>
  <c r="AI44" i="25" s="1"/>
  <c r="AJ44" i="25" s="1"/>
  <c r="AK44" i="25" s="1"/>
  <c r="AL44" i="25" s="1"/>
  <c r="F43" i="26" s="1"/>
  <c r="D43" i="25"/>
  <c r="AF10" i="31"/>
  <c r="AF9" i="31"/>
  <c r="D29" i="32"/>
  <c r="I30" i="32"/>
  <c r="J30" i="32" s="1"/>
  <c r="K30" i="32" s="1"/>
  <c r="L30" i="32" s="1"/>
  <c r="M30" i="32" s="1"/>
  <c r="N30" i="32" s="1"/>
  <c r="O30" i="32" s="1"/>
  <c r="P30" i="32" s="1"/>
  <c r="Q30" i="32" s="1"/>
  <c r="R30" i="32" s="1"/>
  <c r="S30" i="32" s="1"/>
  <c r="T30" i="32" s="1"/>
  <c r="U30" i="32" s="1"/>
  <c r="V30" i="32" s="1"/>
  <c r="W30" i="32" s="1"/>
  <c r="X30" i="32" s="1"/>
  <c r="Y30" i="32" s="1"/>
  <c r="Z30" i="32" s="1"/>
  <c r="AA30" i="32" s="1"/>
  <c r="AB30" i="32" s="1"/>
  <c r="AC30" i="32" s="1"/>
  <c r="AD30" i="32" s="1"/>
  <c r="AE30" i="32" s="1"/>
  <c r="AF30" i="32" s="1"/>
  <c r="AG30" i="32" s="1"/>
  <c r="AH30" i="32" s="1"/>
  <c r="AI30" i="32" s="1"/>
  <c r="AJ30" i="32" s="1"/>
  <c r="AK30" i="32" s="1"/>
  <c r="AL30" i="32" s="1"/>
  <c r="F29" i="33" s="1"/>
  <c r="AF10" i="28"/>
  <c r="AF9" i="28"/>
  <c r="G49" i="32"/>
  <c r="B50" i="32"/>
  <c r="B51" i="32" s="1"/>
  <c r="C49" i="32"/>
  <c r="H49" i="32"/>
  <c r="I42" i="26"/>
  <c r="J42" i="26" s="1"/>
  <c r="K42" i="26" s="1"/>
  <c r="L42" i="26" s="1"/>
  <c r="M42" i="26" s="1"/>
  <c r="N42" i="26" s="1"/>
  <c r="O42" i="26" s="1"/>
  <c r="P42" i="26" s="1"/>
  <c r="Q42" i="26" s="1"/>
  <c r="R42" i="26" s="1"/>
  <c r="S42" i="26" s="1"/>
  <c r="T42" i="26" s="1"/>
  <c r="U42" i="26" s="1"/>
  <c r="V42" i="26" s="1"/>
  <c r="W42" i="26" s="1"/>
  <c r="X42" i="26" s="1"/>
  <c r="Y42" i="26" s="1"/>
  <c r="Z42" i="26" s="1"/>
  <c r="AA42" i="26" s="1"/>
  <c r="AB42" i="26" s="1"/>
  <c r="AC42" i="26" s="1"/>
  <c r="AD42" i="26" s="1"/>
  <c r="AE42" i="26" s="1"/>
  <c r="AF42" i="26" s="1"/>
  <c r="AG42" i="26" s="1"/>
  <c r="AH42" i="26" s="1"/>
  <c r="AI42" i="26" s="1"/>
  <c r="AJ42" i="26" s="1"/>
  <c r="AK42" i="26" s="1"/>
  <c r="AL42" i="26" s="1"/>
  <c r="AM42" i="26" s="1"/>
  <c r="F41" i="27" s="1"/>
  <c r="D41" i="26"/>
  <c r="AE10" i="30"/>
  <c r="AE9" i="30"/>
  <c r="AE9" i="25"/>
  <c r="AE10" i="25"/>
  <c r="AG10" i="27"/>
  <c r="AG9" i="27"/>
  <c r="B60" i="25" l="1"/>
  <c r="B61" i="25" s="1"/>
  <c r="H59" i="25"/>
  <c r="C59" i="25"/>
  <c r="G59" i="25"/>
  <c r="B58" i="29"/>
  <c r="B59" i="29" s="1"/>
  <c r="C57" i="29"/>
  <c r="H57" i="29"/>
  <c r="G57" i="29"/>
  <c r="B68" i="31"/>
  <c r="B69" i="31" s="1"/>
  <c r="G67" i="31"/>
  <c r="C67" i="31"/>
  <c r="H67" i="31"/>
  <c r="AC10" i="33"/>
  <c r="AC9" i="33"/>
  <c r="B74" i="28"/>
  <c r="B75" i="28" s="1"/>
  <c r="C73" i="28"/>
  <c r="H73" i="28"/>
  <c r="G73" i="28"/>
  <c r="B52" i="26"/>
  <c r="B53" i="26" s="1"/>
  <c r="G51" i="26"/>
  <c r="C51" i="26"/>
  <c r="H51" i="26"/>
  <c r="B54" i="27"/>
  <c r="B55" i="27" s="1"/>
  <c r="C53" i="27"/>
  <c r="H53" i="27"/>
  <c r="G53" i="27"/>
  <c r="D31" i="32"/>
  <c r="I32" i="32"/>
  <c r="J32" i="32" s="1"/>
  <c r="K32" i="32" s="1"/>
  <c r="L32" i="32" s="1"/>
  <c r="M32" i="32" s="1"/>
  <c r="N32" i="32" s="1"/>
  <c r="O32" i="32" s="1"/>
  <c r="P32" i="32" s="1"/>
  <c r="Q32" i="32" s="1"/>
  <c r="R32" i="32" s="1"/>
  <c r="S32" i="32" s="1"/>
  <c r="T32" i="32" s="1"/>
  <c r="U32" i="32" s="1"/>
  <c r="V32" i="32" s="1"/>
  <c r="W32" i="32" s="1"/>
  <c r="X32" i="32" s="1"/>
  <c r="Y32" i="32" s="1"/>
  <c r="Z32" i="32" s="1"/>
  <c r="AA32" i="32" s="1"/>
  <c r="AB32" i="32" s="1"/>
  <c r="AC32" i="32" s="1"/>
  <c r="AD32" i="32" s="1"/>
  <c r="AE32" i="32" s="1"/>
  <c r="AF32" i="32" s="1"/>
  <c r="AG32" i="32" s="1"/>
  <c r="AH32" i="32" s="1"/>
  <c r="AI32" i="32" s="1"/>
  <c r="AJ32" i="32" s="1"/>
  <c r="AK32" i="32" s="1"/>
  <c r="AL32" i="32" s="1"/>
  <c r="F31" i="33" s="1"/>
  <c r="I44" i="26"/>
  <c r="J44" i="26" s="1"/>
  <c r="K44" i="26" s="1"/>
  <c r="L44" i="26" s="1"/>
  <c r="M44" i="26" s="1"/>
  <c r="N44" i="26" s="1"/>
  <c r="O44" i="26" s="1"/>
  <c r="P44" i="26" s="1"/>
  <c r="Q44" i="26" s="1"/>
  <c r="R44" i="26" s="1"/>
  <c r="S44" i="26" s="1"/>
  <c r="T44" i="26" s="1"/>
  <c r="U44" i="26" s="1"/>
  <c r="V44" i="26" s="1"/>
  <c r="W44" i="26" s="1"/>
  <c r="X44" i="26" s="1"/>
  <c r="Y44" i="26" s="1"/>
  <c r="Z44" i="26" s="1"/>
  <c r="AA44" i="26" s="1"/>
  <c r="AB44" i="26" s="1"/>
  <c r="AC44" i="26" s="1"/>
  <c r="AD44" i="26" s="1"/>
  <c r="AE44" i="26" s="1"/>
  <c r="AF44" i="26" s="1"/>
  <c r="AG44" i="26" s="1"/>
  <c r="AH44" i="26" s="1"/>
  <c r="AI44" i="26" s="1"/>
  <c r="AJ44" i="26" s="1"/>
  <c r="AK44" i="26" s="1"/>
  <c r="AL44" i="26" s="1"/>
  <c r="AM44" i="26" s="1"/>
  <c r="F43" i="27" s="1"/>
  <c r="D43" i="26"/>
  <c r="AG10" i="28"/>
  <c r="AG9" i="28"/>
  <c r="AF9" i="8"/>
  <c r="AF10" i="8"/>
  <c r="D29" i="33"/>
  <c r="I30" i="33"/>
  <c r="J30" i="33" s="1"/>
  <c r="K30" i="33" s="1"/>
  <c r="L30" i="33" s="1"/>
  <c r="M30" i="33" s="1"/>
  <c r="N30" i="33" s="1"/>
  <c r="O30" i="33" s="1"/>
  <c r="P30" i="33" s="1"/>
  <c r="Q30" i="33" s="1"/>
  <c r="R30" i="33" s="1"/>
  <c r="S30" i="33" s="1"/>
  <c r="T30" i="33" s="1"/>
  <c r="U30" i="33" s="1"/>
  <c r="V30" i="33" s="1"/>
  <c r="W30" i="33" s="1"/>
  <c r="X30" i="33" s="1"/>
  <c r="Y30" i="33" s="1"/>
  <c r="Z30" i="33" s="1"/>
  <c r="AA30" i="33" s="1"/>
  <c r="AB30" i="33" s="1"/>
  <c r="AC30" i="33" s="1"/>
  <c r="AD30" i="33" s="1"/>
  <c r="AE30" i="33" s="1"/>
  <c r="AF30" i="33" s="1"/>
  <c r="AG30" i="33" s="1"/>
  <c r="AH30" i="33" s="1"/>
  <c r="AI30" i="33" s="1"/>
  <c r="AJ30" i="33" s="1"/>
  <c r="AK30" i="33" s="1"/>
  <c r="AL30" i="33" s="1"/>
  <c r="AM30" i="33" s="1"/>
  <c r="I52" i="8"/>
  <c r="J52" i="8" s="1"/>
  <c r="K52" i="8" s="1"/>
  <c r="L52" i="8" s="1"/>
  <c r="M52" i="8" s="1"/>
  <c r="N52" i="8" s="1"/>
  <c r="O52" i="8" s="1"/>
  <c r="P52" i="8" s="1"/>
  <c r="Q52" i="8" s="1"/>
  <c r="R52" i="8" s="1"/>
  <c r="S52" i="8" s="1"/>
  <c r="T52" i="8" s="1"/>
  <c r="U52" i="8" s="1"/>
  <c r="V52" i="8" s="1"/>
  <c r="W52" i="8" s="1"/>
  <c r="X52" i="8" s="1"/>
  <c r="Y52" i="8" s="1"/>
  <c r="Z52" i="8" s="1"/>
  <c r="AA52" i="8" s="1"/>
  <c r="AB52" i="8" s="1"/>
  <c r="AC52" i="8" s="1"/>
  <c r="AD52" i="8" s="1"/>
  <c r="AE52" i="8" s="1"/>
  <c r="AF52" i="8" s="1"/>
  <c r="AG52" i="8" s="1"/>
  <c r="AH52" i="8" s="1"/>
  <c r="AI52" i="8" s="1"/>
  <c r="AJ52" i="8" s="1"/>
  <c r="AK52" i="8" s="1"/>
  <c r="AL52" i="8" s="1"/>
  <c r="AM52" i="8" s="1"/>
  <c r="F51" i="23" s="1"/>
  <c r="B52" i="8"/>
  <c r="B53" i="8" s="1"/>
  <c r="G51" i="8"/>
  <c r="D51" i="8" s="1"/>
  <c r="C51" i="8"/>
  <c r="H51" i="8"/>
  <c r="I36" i="30"/>
  <c r="J36" i="30" s="1"/>
  <c r="K36" i="30" s="1"/>
  <c r="L36" i="30" s="1"/>
  <c r="M36" i="30" s="1"/>
  <c r="N36" i="30" s="1"/>
  <c r="O36" i="30" s="1"/>
  <c r="P36" i="30" s="1"/>
  <c r="Q36" i="30" s="1"/>
  <c r="R36" i="30" s="1"/>
  <c r="S36" i="30" s="1"/>
  <c r="T36" i="30" s="1"/>
  <c r="U36" i="30" s="1"/>
  <c r="V36" i="30" s="1"/>
  <c r="W36" i="30" s="1"/>
  <c r="X36" i="30" s="1"/>
  <c r="Y36" i="30" s="1"/>
  <c r="Z36" i="30" s="1"/>
  <c r="AA36" i="30" s="1"/>
  <c r="AB36" i="30" s="1"/>
  <c r="AC36" i="30" s="1"/>
  <c r="AD36" i="30" s="1"/>
  <c r="AE36" i="30" s="1"/>
  <c r="AF36" i="30" s="1"/>
  <c r="AG36" i="30" s="1"/>
  <c r="AH36" i="30" s="1"/>
  <c r="AI36" i="30" s="1"/>
  <c r="AJ36" i="30" s="1"/>
  <c r="AK36" i="30" s="1"/>
  <c r="AL36" i="30" s="1"/>
  <c r="F35" i="31" s="1"/>
  <c r="D35" i="30"/>
  <c r="I40" i="28"/>
  <c r="J40" i="28" s="1"/>
  <c r="K40" i="28" s="1"/>
  <c r="L40" i="28" s="1"/>
  <c r="M40" i="28" s="1"/>
  <c r="N40" i="28" s="1"/>
  <c r="O40" i="28" s="1"/>
  <c r="P40" i="28" s="1"/>
  <c r="Q40" i="28" s="1"/>
  <c r="R40" i="28" s="1"/>
  <c r="S40" i="28" s="1"/>
  <c r="T40" i="28" s="1"/>
  <c r="U40" i="28" s="1"/>
  <c r="V40" i="28" s="1"/>
  <c r="W40" i="28" s="1"/>
  <c r="X40" i="28" s="1"/>
  <c r="Y40" i="28" s="1"/>
  <c r="Z40" i="28" s="1"/>
  <c r="AA40" i="28" s="1"/>
  <c r="AB40" i="28" s="1"/>
  <c r="AC40" i="28" s="1"/>
  <c r="AD40" i="28" s="1"/>
  <c r="AE40" i="28" s="1"/>
  <c r="AF40" i="28" s="1"/>
  <c r="AG40" i="28" s="1"/>
  <c r="AH40" i="28" s="1"/>
  <c r="AI40" i="28" s="1"/>
  <c r="AJ40" i="28" s="1"/>
  <c r="AK40" i="28" s="1"/>
  <c r="AL40" i="28" s="1"/>
  <c r="AM40" i="28" s="1"/>
  <c r="F39" i="29" s="1"/>
  <c r="D39" i="28"/>
  <c r="I48" i="24"/>
  <c r="J48" i="24" s="1"/>
  <c r="K48" i="24" s="1"/>
  <c r="L48" i="24" s="1"/>
  <c r="M48" i="24" s="1"/>
  <c r="N48" i="24" s="1"/>
  <c r="O48" i="24" s="1"/>
  <c r="P48" i="24" s="1"/>
  <c r="Q48" i="24" s="1"/>
  <c r="R48" i="24" s="1"/>
  <c r="S48" i="24" s="1"/>
  <c r="T48" i="24" s="1"/>
  <c r="U48" i="24" s="1"/>
  <c r="V48" i="24" s="1"/>
  <c r="W48" i="24" s="1"/>
  <c r="X48" i="24" s="1"/>
  <c r="Y48" i="24" s="1"/>
  <c r="Z48" i="24" s="1"/>
  <c r="AA48" i="24" s="1"/>
  <c r="AB48" i="24" s="1"/>
  <c r="AC48" i="24" s="1"/>
  <c r="AD48" i="24" s="1"/>
  <c r="AE48" i="24" s="1"/>
  <c r="AF48" i="24" s="1"/>
  <c r="AG48" i="24" s="1"/>
  <c r="AH48" i="24" s="1"/>
  <c r="AI48" i="24" s="1"/>
  <c r="AJ48" i="24" s="1"/>
  <c r="AK48" i="24" s="1"/>
  <c r="AL48" i="24" s="1"/>
  <c r="AM48" i="24" s="1"/>
  <c r="F47" i="25" s="1"/>
  <c r="D47" i="24"/>
  <c r="AF10" i="30"/>
  <c r="AF9" i="30"/>
  <c r="AG10" i="29"/>
  <c r="AG9" i="29"/>
  <c r="I38" i="29"/>
  <c r="J38" i="29" s="1"/>
  <c r="K38" i="29" s="1"/>
  <c r="L38" i="29" s="1"/>
  <c r="M38" i="29" s="1"/>
  <c r="N38" i="29" s="1"/>
  <c r="O38" i="29" s="1"/>
  <c r="P38" i="29" s="1"/>
  <c r="Q38" i="29" s="1"/>
  <c r="R38" i="29" s="1"/>
  <c r="S38" i="29" s="1"/>
  <c r="T38" i="29" s="1"/>
  <c r="U38" i="29" s="1"/>
  <c r="V38" i="29" s="1"/>
  <c r="W38" i="29" s="1"/>
  <c r="X38" i="29" s="1"/>
  <c r="Y38" i="29" s="1"/>
  <c r="Z38" i="29" s="1"/>
  <c r="AA38" i="29" s="1"/>
  <c r="AB38" i="29" s="1"/>
  <c r="AC38" i="29" s="1"/>
  <c r="AD38" i="29" s="1"/>
  <c r="AE38" i="29" s="1"/>
  <c r="AF38" i="29" s="1"/>
  <c r="AG38" i="29" s="1"/>
  <c r="AH38" i="29" s="1"/>
  <c r="AI38" i="29" s="1"/>
  <c r="AJ38" i="29" s="1"/>
  <c r="AK38" i="29" s="1"/>
  <c r="AL38" i="29" s="1"/>
  <c r="AM38" i="29" s="1"/>
  <c r="F37" i="30" s="1"/>
  <c r="D37" i="29"/>
  <c r="I42" i="27"/>
  <c r="J42" i="27" s="1"/>
  <c r="K42" i="27" s="1"/>
  <c r="L42" i="27" s="1"/>
  <c r="M42" i="27" s="1"/>
  <c r="N42" i="27" s="1"/>
  <c r="O42" i="27" s="1"/>
  <c r="P42" i="27" s="1"/>
  <c r="Q42" i="27" s="1"/>
  <c r="R42" i="27" s="1"/>
  <c r="S42" i="27" s="1"/>
  <c r="T42" i="27" s="1"/>
  <c r="U42" i="27" s="1"/>
  <c r="V42" i="27" s="1"/>
  <c r="W42" i="27" s="1"/>
  <c r="X42" i="27" s="1"/>
  <c r="Y42" i="27" s="1"/>
  <c r="Z42" i="27" s="1"/>
  <c r="AA42" i="27" s="1"/>
  <c r="AB42" i="27" s="1"/>
  <c r="AC42" i="27" s="1"/>
  <c r="AD42" i="27" s="1"/>
  <c r="AE42" i="27" s="1"/>
  <c r="AF42" i="27" s="1"/>
  <c r="AG42" i="27" s="1"/>
  <c r="AH42" i="27" s="1"/>
  <c r="AI42" i="27" s="1"/>
  <c r="AJ42" i="27" s="1"/>
  <c r="AK42" i="27" s="1"/>
  <c r="AL42" i="27" s="1"/>
  <c r="F41" i="28" s="1"/>
  <c r="D41" i="27"/>
  <c r="AG9" i="26"/>
  <c r="AG10" i="26"/>
  <c r="G53" i="33"/>
  <c r="B54" i="33"/>
  <c r="B55" i="33" s="1"/>
  <c r="C53" i="33"/>
  <c r="H53" i="33"/>
  <c r="I46" i="25"/>
  <c r="J46" i="25" s="1"/>
  <c r="K46" i="25" s="1"/>
  <c r="L46" i="25" s="1"/>
  <c r="M46" i="25" s="1"/>
  <c r="N46" i="25" s="1"/>
  <c r="O46" i="25" s="1"/>
  <c r="P46" i="25" s="1"/>
  <c r="Q46" i="25" s="1"/>
  <c r="R46" i="25" s="1"/>
  <c r="S46" i="25" s="1"/>
  <c r="T46" i="25" s="1"/>
  <c r="U46" i="25" s="1"/>
  <c r="V46" i="25" s="1"/>
  <c r="W46" i="25" s="1"/>
  <c r="X46" i="25" s="1"/>
  <c r="Y46" i="25" s="1"/>
  <c r="Z46" i="25" s="1"/>
  <c r="AA46" i="25" s="1"/>
  <c r="AB46" i="25" s="1"/>
  <c r="AC46" i="25" s="1"/>
  <c r="AD46" i="25" s="1"/>
  <c r="AE46" i="25" s="1"/>
  <c r="AF46" i="25" s="1"/>
  <c r="AG46" i="25" s="1"/>
  <c r="AH46" i="25" s="1"/>
  <c r="AI46" i="25" s="1"/>
  <c r="AJ46" i="25" s="1"/>
  <c r="AK46" i="25" s="1"/>
  <c r="AL46" i="25" s="1"/>
  <c r="F45" i="26" s="1"/>
  <c r="D45" i="25"/>
  <c r="I34" i="31"/>
  <c r="J34" i="31" s="1"/>
  <c r="K34" i="31" s="1"/>
  <c r="L34" i="31" s="1"/>
  <c r="M34" i="31" s="1"/>
  <c r="N34" i="31" s="1"/>
  <c r="O34" i="31" s="1"/>
  <c r="P34" i="31" s="1"/>
  <c r="Q34" i="31" s="1"/>
  <c r="R34" i="31" s="1"/>
  <c r="S34" i="31" s="1"/>
  <c r="T34" i="31" s="1"/>
  <c r="U34" i="31" s="1"/>
  <c r="V34" i="31" s="1"/>
  <c r="W34" i="31" s="1"/>
  <c r="X34" i="31" s="1"/>
  <c r="Y34" i="31" s="1"/>
  <c r="Z34" i="31" s="1"/>
  <c r="AA34" i="31" s="1"/>
  <c r="AB34" i="31" s="1"/>
  <c r="AC34" i="31" s="1"/>
  <c r="AD34" i="31" s="1"/>
  <c r="AE34" i="31" s="1"/>
  <c r="AF34" i="31" s="1"/>
  <c r="AG34" i="31" s="1"/>
  <c r="AH34" i="31" s="1"/>
  <c r="AI34" i="31" s="1"/>
  <c r="AJ34" i="31" s="1"/>
  <c r="AK34" i="31" s="1"/>
  <c r="AL34" i="31" s="1"/>
  <c r="AM34" i="31" s="1"/>
  <c r="F33" i="32" s="1"/>
  <c r="D33" i="31"/>
  <c r="AE9" i="24"/>
  <c r="AE10" i="24"/>
  <c r="AE9" i="23"/>
  <c r="AE10" i="23"/>
  <c r="I50" i="23"/>
  <c r="J50" i="23" s="1"/>
  <c r="K50" i="23" s="1"/>
  <c r="L50" i="23" s="1"/>
  <c r="M50" i="23" s="1"/>
  <c r="N50" i="23" s="1"/>
  <c r="O50" i="23" s="1"/>
  <c r="P50" i="23" s="1"/>
  <c r="Q50" i="23" s="1"/>
  <c r="R50" i="23" s="1"/>
  <c r="S50" i="23" s="1"/>
  <c r="T50" i="23" s="1"/>
  <c r="U50" i="23" s="1"/>
  <c r="V50" i="23" s="1"/>
  <c r="W50" i="23" s="1"/>
  <c r="X50" i="23" s="1"/>
  <c r="Y50" i="23" s="1"/>
  <c r="Z50" i="23" s="1"/>
  <c r="AA50" i="23" s="1"/>
  <c r="AB50" i="23" s="1"/>
  <c r="AC50" i="23" s="1"/>
  <c r="AD50" i="23" s="1"/>
  <c r="AE50" i="23" s="1"/>
  <c r="AF50" i="23" s="1"/>
  <c r="AG50" i="23" s="1"/>
  <c r="AH50" i="23" s="1"/>
  <c r="AI50" i="23" s="1"/>
  <c r="AJ50" i="23" s="1"/>
  <c r="AK50" i="23" s="1"/>
  <c r="F49" i="24" s="1"/>
  <c r="D49" i="23"/>
  <c r="AH10" i="27"/>
  <c r="AH9" i="27"/>
  <c r="AG10" i="31"/>
  <c r="AG9" i="31"/>
  <c r="AF10" i="25"/>
  <c r="AF9" i="25"/>
  <c r="B52" i="32"/>
  <c r="B53" i="32" s="1"/>
  <c r="G51" i="32"/>
  <c r="C51" i="32"/>
  <c r="H51" i="32"/>
  <c r="AJ10" i="32"/>
  <c r="AJ9" i="32"/>
  <c r="B76" i="28" l="1"/>
  <c r="B77" i="28" s="1"/>
  <c r="C75" i="28"/>
  <c r="H75" i="28"/>
  <c r="G75" i="28"/>
  <c r="AD10" i="33"/>
  <c r="AD9" i="33"/>
  <c r="B70" i="31"/>
  <c r="B71" i="31" s="1"/>
  <c r="C69" i="31"/>
  <c r="H69" i="31"/>
  <c r="G69" i="31"/>
  <c r="G55" i="27"/>
  <c r="C55" i="27"/>
  <c r="H55" i="27"/>
  <c r="B56" i="27"/>
  <c r="B57" i="27" s="1"/>
  <c r="B60" i="29"/>
  <c r="B61" i="29" s="1"/>
  <c r="H59" i="29"/>
  <c r="G59" i="29"/>
  <c r="C59" i="29"/>
  <c r="H53" i="26"/>
  <c r="B54" i="26"/>
  <c r="B55" i="26" s="1"/>
  <c r="C53" i="26"/>
  <c r="G53" i="26"/>
  <c r="B62" i="25"/>
  <c r="B63" i="25" s="1"/>
  <c r="H61" i="25"/>
  <c r="G61" i="25"/>
  <c r="C61" i="25"/>
  <c r="I36" i="31"/>
  <c r="J36" i="31" s="1"/>
  <c r="K36" i="31" s="1"/>
  <c r="L36" i="31" s="1"/>
  <c r="M36" i="31" s="1"/>
  <c r="N36" i="31" s="1"/>
  <c r="O36" i="31" s="1"/>
  <c r="P36" i="31" s="1"/>
  <c r="Q36" i="31" s="1"/>
  <c r="R36" i="31" s="1"/>
  <c r="S36" i="31" s="1"/>
  <c r="T36" i="31" s="1"/>
  <c r="U36" i="31" s="1"/>
  <c r="V36" i="31" s="1"/>
  <c r="W36" i="31" s="1"/>
  <c r="X36" i="31" s="1"/>
  <c r="Y36" i="31" s="1"/>
  <c r="Z36" i="31" s="1"/>
  <c r="AA36" i="31" s="1"/>
  <c r="AB36" i="31" s="1"/>
  <c r="AC36" i="31" s="1"/>
  <c r="AD36" i="31" s="1"/>
  <c r="AE36" i="31" s="1"/>
  <c r="AF36" i="31" s="1"/>
  <c r="AG36" i="31" s="1"/>
  <c r="AH36" i="31" s="1"/>
  <c r="AI36" i="31" s="1"/>
  <c r="AJ36" i="31" s="1"/>
  <c r="AK36" i="31" s="1"/>
  <c r="AL36" i="31" s="1"/>
  <c r="AM36" i="31" s="1"/>
  <c r="F35" i="32" s="1"/>
  <c r="D35" i="31"/>
  <c r="I46" i="26"/>
  <c r="J46" i="26" s="1"/>
  <c r="K46" i="26" s="1"/>
  <c r="L46" i="26" s="1"/>
  <c r="M46" i="26" s="1"/>
  <c r="N46" i="26" s="1"/>
  <c r="O46" i="26" s="1"/>
  <c r="P46" i="26" s="1"/>
  <c r="Q46" i="26" s="1"/>
  <c r="R46" i="26" s="1"/>
  <c r="S46" i="26" s="1"/>
  <c r="T46" i="26" s="1"/>
  <c r="U46" i="26" s="1"/>
  <c r="V46" i="26" s="1"/>
  <c r="W46" i="26" s="1"/>
  <c r="X46" i="26" s="1"/>
  <c r="Y46" i="26" s="1"/>
  <c r="Z46" i="26" s="1"/>
  <c r="AA46" i="26" s="1"/>
  <c r="AB46" i="26" s="1"/>
  <c r="AC46" i="26" s="1"/>
  <c r="AD46" i="26" s="1"/>
  <c r="AE46" i="26" s="1"/>
  <c r="AF46" i="26" s="1"/>
  <c r="AG46" i="26" s="1"/>
  <c r="AH46" i="26" s="1"/>
  <c r="AI46" i="26" s="1"/>
  <c r="AJ46" i="26" s="1"/>
  <c r="AK46" i="26" s="1"/>
  <c r="AL46" i="26" s="1"/>
  <c r="AM46" i="26" s="1"/>
  <c r="F45" i="27" s="1"/>
  <c r="D45" i="26"/>
  <c r="AH10" i="31"/>
  <c r="AH9" i="31"/>
  <c r="AH9" i="26"/>
  <c r="AH10" i="26"/>
  <c r="AI10" i="27"/>
  <c r="AI9" i="27"/>
  <c r="I42" i="28"/>
  <c r="J42" i="28" s="1"/>
  <c r="K42" i="28" s="1"/>
  <c r="L42" i="28" s="1"/>
  <c r="M42" i="28" s="1"/>
  <c r="N42" i="28" s="1"/>
  <c r="O42" i="28" s="1"/>
  <c r="P42" i="28" s="1"/>
  <c r="Q42" i="28" s="1"/>
  <c r="R42" i="28" s="1"/>
  <c r="S42" i="28" s="1"/>
  <c r="T42" i="28" s="1"/>
  <c r="U42" i="28" s="1"/>
  <c r="V42" i="28" s="1"/>
  <c r="W42" i="28" s="1"/>
  <c r="X42" i="28" s="1"/>
  <c r="Y42" i="28" s="1"/>
  <c r="Z42" i="28" s="1"/>
  <c r="AA42" i="28" s="1"/>
  <c r="AB42" i="28" s="1"/>
  <c r="AC42" i="28" s="1"/>
  <c r="AD42" i="28" s="1"/>
  <c r="AE42" i="28" s="1"/>
  <c r="AF42" i="28" s="1"/>
  <c r="AG42" i="28" s="1"/>
  <c r="AH42" i="28" s="1"/>
  <c r="AI42" i="28" s="1"/>
  <c r="AJ42" i="28" s="1"/>
  <c r="AK42" i="28" s="1"/>
  <c r="AL42" i="28" s="1"/>
  <c r="AM42" i="28" s="1"/>
  <c r="F41" i="29" s="1"/>
  <c r="D41" i="28"/>
  <c r="I54" i="8"/>
  <c r="J54" i="8" s="1"/>
  <c r="K54" i="8" s="1"/>
  <c r="L54" i="8" s="1"/>
  <c r="M54" i="8" s="1"/>
  <c r="N54" i="8" s="1"/>
  <c r="O54" i="8" s="1"/>
  <c r="P54" i="8" s="1"/>
  <c r="Q54" i="8" s="1"/>
  <c r="R54" i="8" s="1"/>
  <c r="S54" i="8" s="1"/>
  <c r="T54" i="8" s="1"/>
  <c r="U54" i="8" s="1"/>
  <c r="V54" i="8" s="1"/>
  <c r="W54" i="8" s="1"/>
  <c r="X54" i="8" s="1"/>
  <c r="Y54" i="8" s="1"/>
  <c r="Z54" i="8" s="1"/>
  <c r="AA54" i="8" s="1"/>
  <c r="AB54" i="8" s="1"/>
  <c r="AC54" i="8" s="1"/>
  <c r="AD54" i="8" s="1"/>
  <c r="AE54" i="8" s="1"/>
  <c r="AF54" i="8" s="1"/>
  <c r="AG54" i="8" s="1"/>
  <c r="AH54" i="8" s="1"/>
  <c r="AI54" i="8" s="1"/>
  <c r="AJ54" i="8" s="1"/>
  <c r="AK54" i="8" s="1"/>
  <c r="AL54" i="8" s="1"/>
  <c r="AM54" i="8" s="1"/>
  <c r="F53" i="23" s="1"/>
  <c r="B54" i="8"/>
  <c r="B55" i="8" s="1"/>
  <c r="G53" i="8"/>
  <c r="D53" i="8" s="1"/>
  <c r="C53" i="8"/>
  <c r="H53" i="8"/>
  <c r="I52" i="23"/>
  <c r="J52" i="23" s="1"/>
  <c r="K52" i="23" s="1"/>
  <c r="L52" i="23" s="1"/>
  <c r="M52" i="23" s="1"/>
  <c r="N52" i="23" s="1"/>
  <c r="O52" i="23" s="1"/>
  <c r="P52" i="23" s="1"/>
  <c r="Q52" i="23" s="1"/>
  <c r="R52" i="23" s="1"/>
  <c r="S52" i="23" s="1"/>
  <c r="T52" i="23" s="1"/>
  <c r="U52" i="23" s="1"/>
  <c r="V52" i="23" s="1"/>
  <c r="W52" i="23" s="1"/>
  <c r="X52" i="23" s="1"/>
  <c r="Y52" i="23" s="1"/>
  <c r="Z52" i="23" s="1"/>
  <c r="AA52" i="23" s="1"/>
  <c r="AB52" i="23" s="1"/>
  <c r="AC52" i="23" s="1"/>
  <c r="AD52" i="23" s="1"/>
  <c r="AE52" i="23" s="1"/>
  <c r="AF52" i="23" s="1"/>
  <c r="AG52" i="23" s="1"/>
  <c r="AH52" i="23" s="1"/>
  <c r="AI52" i="23" s="1"/>
  <c r="AJ52" i="23" s="1"/>
  <c r="AK52" i="23" s="1"/>
  <c r="F51" i="24" s="1"/>
  <c r="D51" i="23"/>
  <c r="I50" i="24"/>
  <c r="J50" i="24" s="1"/>
  <c r="K50" i="24" s="1"/>
  <c r="L50" i="24" s="1"/>
  <c r="M50" i="24" s="1"/>
  <c r="N50" i="24" s="1"/>
  <c r="O50" i="24" s="1"/>
  <c r="P50" i="24" s="1"/>
  <c r="Q50" i="24" s="1"/>
  <c r="R50" i="24" s="1"/>
  <c r="S50" i="24" s="1"/>
  <c r="T50" i="24" s="1"/>
  <c r="U50" i="24" s="1"/>
  <c r="V50" i="24" s="1"/>
  <c r="W50" i="24" s="1"/>
  <c r="X50" i="24" s="1"/>
  <c r="Y50" i="24" s="1"/>
  <c r="Z50" i="24" s="1"/>
  <c r="AA50" i="24" s="1"/>
  <c r="AB50" i="24" s="1"/>
  <c r="AC50" i="24" s="1"/>
  <c r="AD50" i="24" s="1"/>
  <c r="AE50" i="24" s="1"/>
  <c r="AF50" i="24" s="1"/>
  <c r="AG50" i="24" s="1"/>
  <c r="AH50" i="24" s="1"/>
  <c r="AI50" i="24" s="1"/>
  <c r="AJ50" i="24" s="1"/>
  <c r="AK50" i="24" s="1"/>
  <c r="AL50" i="24" s="1"/>
  <c r="AM50" i="24" s="1"/>
  <c r="F49" i="25" s="1"/>
  <c r="D49" i="24"/>
  <c r="AF9" i="23"/>
  <c r="AF10" i="23"/>
  <c r="I38" i="30"/>
  <c r="J38" i="30" s="1"/>
  <c r="K38" i="30" s="1"/>
  <c r="L38" i="30" s="1"/>
  <c r="M38" i="30" s="1"/>
  <c r="N38" i="30" s="1"/>
  <c r="O38" i="30" s="1"/>
  <c r="P38" i="30" s="1"/>
  <c r="Q38" i="30" s="1"/>
  <c r="R38" i="30" s="1"/>
  <c r="S38" i="30" s="1"/>
  <c r="T38" i="30" s="1"/>
  <c r="U38" i="30" s="1"/>
  <c r="V38" i="30" s="1"/>
  <c r="W38" i="30" s="1"/>
  <c r="X38" i="30" s="1"/>
  <c r="Y38" i="30" s="1"/>
  <c r="Z38" i="30" s="1"/>
  <c r="AA38" i="30" s="1"/>
  <c r="AB38" i="30" s="1"/>
  <c r="AC38" i="30" s="1"/>
  <c r="AD38" i="30" s="1"/>
  <c r="AE38" i="30" s="1"/>
  <c r="AF38" i="30" s="1"/>
  <c r="AG38" i="30" s="1"/>
  <c r="AH38" i="30" s="1"/>
  <c r="AI38" i="30" s="1"/>
  <c r="AJ38" i="30" s="1"/>
  <c r="AK38" i="30" s="1"/>
  <c r="AL38" i="30" s="1"/>
  <c r="F37" i="31" s="1"/>
  <c r="D37" i="30"/>
  <c r="AF9" i="24"/>
  <c r="AF10" i="24"/>
  <c r="AH10" i="29"/>
  <c r="AH9" i="29"/>
  <c r="AG9" i="8"/>
  <c r="AG10" i="8"/>
  <c r="AG10" i="25"/>
  <c r="AG9" i="25"/>
  <c r="AK10" i="32"/>
  <c r="AK9" i="32"/>
  <c r="D33" i="32"/>
  <c r="I34" i="32"/>
  <c r="J34" i="32" s="1"/>
  <c r="K34" i="32" s="1"/>
  <c r="L34" i="32" s="1"/>
  <c r="M34" i="32" s="1"/>
  <c r="N34" i="32" s="1"/>
  <c r="O34" i="32" s="1"/>
  <c r="P34" i="32" s="1"/>
  <c r="Q34" i="32" s="1"/>
  <c r="R34" i="32" s="1"/>
  <c r="S34" i="32" s="1"/>
  <c r="T34" i="32" s="1"/>
  <c r="U34" i="32" s="1"/>
  <c r="V34" i="32" s="1"/>
  <c r="W34" i="32" s="1"/>
  <c r="X34" i="32" s="1"/>
  <c r="Y34" i="32" s="1"/>
  <c r="Z34" i="32" s="1"/>
  <c r="AA34" i="32" s="1"/>
  <c r="AB34" i="32" s="1"/>
  <c r="AC34" i="32" s="1"/>
  <c r="AD34" i="32" s="1"/>
  <c r="AE34" i="32" s="1"/>
  <c r="AF34" i="32" s="1"/>
  <c r="AG34" i="32" s="1"/>
  <c r="AH34" i="32" s="1"/>
  <c r="AI34" i="32" s="1"/>
  <c r="AJ34" i="32" s="1"/>
  <c r="AK34" i="32" s="1"/>
  <c r="AL34" i="32" s="1"/>
  <c r="F33" i="33" s="1"/>
  <c r="AG10" i="30"/>
  <c r="AG9" i="30"/>
  <c r="G53" i="32"/>
  <c r="B54" i="32"/>
  <c r="B55" i="32" s="1"/>
  <c r="C53" i="32"/>
  <c r="H53" i="32"/>
  <c r="AH10" i="28"/>
  <c r="AH9" i="28"/>
  <c r="I48" i="25"/>
  <c r="J48" i="25" s="1"/>
  <c r="K48" i="25" s="1"/>
  <c r="L48" i="25" s="1"/>
  <c r="M48" i="25" s="1"/>
  <c r="N48" i="25" s="1"/>
  <c r="O48" i="25" s="1"/>
  <c r="P48" i="25" s="1"/>
  <c r="Q48" i="25" s="1"/>
  <c r="R48" i="25" s="1"/>
  <c r="S48" i="25" s="1"/>
  <c r="T48" i="25" s="1"/>
  <c r="U48" i="25" s="1"/>
  <c r="V48" i="25" s="1"/>
  <c r="W48" i="25" s="1"/>
  <c r="X48" i="25" s="1"/>
  <c r="Y48" i="25" s="1"/>
  <c r="Z48" i="25" s="1"/>
  <c r="AA48" i="25" s="1"/>
  <c r="AB48" i="25" s="1"/>
  <c r="AC48" i="25" s="1"/>
  <c r="AD48" i="25" s="1"/>
  <c r="AE48" i="25" s="1"/>
  <c r="AF48" i="25" s="1"/>
  <c r="AG48" i="25" s="1"/>
  <c r="AH48" i="25" s="1"/>
  <c r="AI48" i="25" s="1"/>
  <c r="AJ48" i="25" s="1"/>
  <c r="AK48" i="25" s="1"/>
  <c r="AL48" i="25" s="1"/>
  <c r="F47" i="26" s="1"/>
  <c r="D47" i="25"/>
  <c r="I44" i="27"/>
  <c r="J44" i="27" s="1"/>
  <c r="K44" i="27" s="1"/>
  <c r="L44" i="27" s="1"/>
  <c r="M44" i="27" s="1"/>
  <c r="N44" i="27" s="1"/>
  <c r="O44" i="27" s="1"/>
  <c r="P44" i="27" s="1"/>
  <c r="Q44" i="27" s="1"/>
  <c r="R44" i="27" s="1"/>
  <c r="S44" i="27" s="1"/>
  <c r="T44" i="27" s="1"/>
  <c r="U44" i="27" s="1"/>
  <c r="V44" i="27" s="1"/>
  <c r="W44" i="27" s="1"/>
  <c r="X44" i="27" s="1"/>
  <c r="Y44" i="27" s="1"/>
  <c r="Z44" i="27" s="1"/>
  <c r="AA44" i="27" s="1"/>
  <c r="AB44" i="27" s="1"/>
  <c r="AC44" i="27" s="1"/>
  <c r="AD44" i="27" s="1"/>
  <c r="AE44" i="27" s="1"/>
  <c r="AF44" i="27" s="1"/>
  <c r="AG44" i="27" s="1"/>
  <c r="AH44" i="27" s="1"/>
  <c r="AI44" i="27" s="1"/>
  <c r="AJ44" i="27" s="1"/>
  <c r="AK44" i="27" s="1"/>
  <c r="AL44" i="27" s="1"/>
  <c r="F43" i="28" s="1"/>
  <c r="D43" i="27"/>
  <c r="D31" i="33"/>
  <c r="I32" i="33"/>
  <c r="J32" i="33" s="1"/>
  <c r="K32" i="33" s="1"/>
  <c r="L32" i="33" s="1"/>
  <c r="M32" i="33" s="1"/>
  <c r="N32" i="33" s="1"/>
  <c r="O32" i="33" s="1"/>
  <c r="P32" i="33" s="1"/>
  <c r="Q32" i="33" s="1"/>
  <c r="R32" i="33" s="1"/>
  <c r="S32" i="33" s="1"/>
  <c r="T32" i="33" s="1"/>
  <c r="U32" i="33" s="1"/>
  <c r="V32" i="33" s="1"/>
  <c r="W32" i="33" s="1"/>
  <c r="X32" i="33" s="1"/>
  <c r="Y32" i="33" s="1"/>
  <c r="Z32" i="33" s="1"/>
  <c r="AA32" i="33" s="1"/>
  <c r="AB32" i="33" s="1"/>
  <c r="AC32" i="33" s="1"/>
  <c r="AD32" i="33" s="1"/>
  <c r="AE32" i="33" s="1"/>
  <c r="AF32" i="33" s="1"/>
  <c r="AG32" i="33" s="1"/>
  <c r="AH32" i="33" s="1"/>
  <c r="AI32" i="33" s="1"/>
  <c r="AJ32" i="33" s="1"/>
  <c r="AK32" i="33" s="1"/>
  <c r="AL32" i="33" s="1"/>
  <c r="AM32" i="33" s="1"/>
  <c r="I40" i="29"/>
  <c r="J40" i="29" s="1"/>
  <c r="K40" i="29" s="1"/>
  <c r="L40" i="29" s="1"/>
  <c r="M40" i="29" s="1"/>
  <c r="N40" i="29" s="1"/>
  <c r="O40" i="29" s="1"/>
  <c r="P40" i="29" s="1"/>
  <c r="Q40" i="29" s="1"/>
  <c r="R40" i="29" s="1"/>
  <c r="S40" i="29" s="1"/>
  <c r="T40" i="29" s="1"/>
  <c r="U40" i="29" s="1"/>
  <c r="V40" i="29" s="1"/>
  <c r="W40" i="29" s="1"/>
  <c r="X40" i="29" s="1"/>
  <c r="Y40" i="29" s="1"/>
  <c r="Z40" i="29" s="1"/>
  <c r="AA40" i="29" s="1"/>
  <c r="AB40" i="29" s="1"/>
  <c r="AC40" i="29" s="1"/>
  <c r="AD40" i="29" s="1"/>
  <c r="AE40" i="29" s="1"/>
  <c r="AF40" i="29" s="1"/>
  <c r="AG40" i="29" s="1"/>
  <c r="AH40" i="29" s="1"/>
  <c r="AI40" i="29" s="1"/>
  <c r="AJ40" i="29" s="1"/>
  <c r="AK40" i="29" s="1"/>
  <c r="AL40" i="29" s="1"/>
  <c r="AM40" i="29" s="1"/>
  <c r="F39" i="30" s="1"/>
  <c r="D39" i="29"/>
  <c r="B56" i="33"/>
  <c r="B57" i="33" s="1"/>
  <c r="G55" i="33"/>
  <c r="C55" i="33"/>
  <c r="H55" i="33"/>
  <c r="C61" i="29" l="1"/>
  <c r="B62" i="29"/>
  <c r="B63" i="29" s="1"/>
  <c r="H61" i="29"/>
  <c r="G61" i="29"/>
  <c r="B58" i="27"/>
  <c r="B59" i="27" s="1"/>
  <c r="G57" i="27"/>
  <c r="C57" i="27"/>
  <c r="H57" i="27"/>
  <c r="B64" i="25"/>
  <c r="B65" i="25" s="1"/>
  <c r="G63" i="25"/>
  <c r="H63" i="25"/>
  <c r="C63" i="25"/>
  <c r="B72" i="31"/>
  <c r="B73" i="31" s="1"/>
  <c r="G71" i="31"/>
  <c r="H71" i="31"/>
  <c r="C71" i="31"/>
  <c r="AE9" i="33"/>
  <c r="AE10" i="33"/>
  <c r="B56" i="26"/>
  <c r="B57" i="26" s="1"/>
  <c r="C55" i="26"/>
  <c r="H55" i="26"/>
  <c r="G55" i="26"/>
  <c r="B78" i="28"/>
  <c r="B79" i="28" s="1"/>
  <c r="C77" i="28"/>
  <c r="H77" i="28"/>
  <c r="G77" i="28"/>
  <c r="B56" i="8"/>
  <c r="B57" i="8" s="1"/>
  <c r="I56" i="8"/>
  <c r="J56" i="8" s="1"/>
  <c r="K56" i="8" s="1"/>
  <c r="L56" i="8" s="1"/>
  <c r="M56" i="8" s="1"/>
  <c r="N56" i="8" s="1"/>
  <c r="O56" i="8" s="1"/>
  <c r="P56" i="8" s="1"/>
  <c r="Q56" i="8" s="1"/>
  <c r="R56" i="8" s="1"/>
  <c r="S56" i="8" s="1"/>
  <c r="T56" i="8" s="1"/>
  <c r="U56" i="8" s="1"/>
  <c r="V56" i="8" s="1"/>
  <c r="W56" i="8" s="1"/>
  <c r="X56" i="8" s="1"/>
  <c r="Y56" i="8" s="1"/>
  <c r="Z56" i="8" s="1"/>
  <c r="AA56" i="8" s="1"/>
  <c r="AB56" i="8" s="1"/>
  <c r="AC56" i="8" s="1"/>
  <c r="AD56" i="8" s="1"/>
  <c r="AE56" i="8" s="1"/>
  <c r="AF56" i="8" s="1"/>
  <c r="AG56" i="8" s="1"/>
  <c r="AH56" i="8" s="1"/>
  <c r="AI56" i="8" s="1"/>
  <c r="AJ56" i="8" s="1"/>
  <c r="AK56" i="8" s="1"/>
  <c r="AL56" i="8" s="1"/>
  <c r="AM56" i="8" s="1"/>
  <c r="F55" i="23" s="1"/>
  <c r="G55" i="8"/>
  <c r="D55" i="8" s="1"/>
  <c r="C55" i="8"/>
  <c r="H55" i="8"/>
  <c r="I54" i="23"/>
  <c r="J54" i="23" s="1"/>
  <c r="K54" i="23" s="1"/>
  <c r="L54" i="23" s="1"/>
  <c r="M54" i="23" s="1"/>
  <c r="N54" i="23" s="1"/>
  <c r="O54" i="23" s="1"/>
  <c r="P54" i="23" s="1"/>
  <c r="Q54" i="23" s="1"/>
  <c r="R54" i="23" s="1"/>
  <c r="S54" i="23" s="1"/>
  <c r="T54" i="23" s="1"/>
  <c r="U54" i="23" s="1"/>
  <c r="V54" i="23" s="1"/>
  <c r="W54" i="23" s="1"/>
  <c r="X54" i="23" s="1"/>
  <c r="Y54" i="23" s="1"/>
  <c r="Z54" i="23" s="1"/>
  <c r="AA54" i="23" s="1"/>
  <c r="AB54" i="23" s="1"/>
  <c r="AC54" i="23" s="1"/>
  <c r="AD54" i="23" s="1"/>
  <c r="AE54" i="23" s="1"/>
  <c r="AF54" i="23" s="1"/>
  <c r="AG54" i="23" s="1"/>
  <c r="AH54" i="23" s="1"/>
  <c r="AI54" i="23" s="1"/>
  <c r="AJ54" i="23" s="1"/>
  <c r="AK54" i="23" s="1"/>
  <c r="F53" i="24" s="1"/>
  <c r="D53" i="23"/>
  <c r="I42" i="29"/>
  <c r="J42" i="29" s="1"/>
  <c r="K42" i="29" s="1"/>
  <c r="L42" i="29" s="1"/>
  <c r="M42" i="29" s="1"/>
  <c r="N42" i="29" s="1"/>
  <c r="O42" i="29" s="1"/>
  <c r="P42" i="29" s="1"/>
  <c r="Q42" i="29" s="1"/>
  <c r="R42" i="29" s="1"/>
  <c r="S42" i="29" s="1"/>
  <c r="T42" i="29" s="1"/>
  <c r="U42" i="29" s="1"/>
  <c r="V42" i="29" s="1"/>
  <c r="W42" i="29" s="1"/>
  <c r="X42" i="29" s="1"/>
  <c r="Y42" i="29" s="1"/>
  <c r="Z42" i="29" s="1"/>
  <c r="AA42" i="29" s="1"/>
  <c r="AB42" i="29" s="1"/>
  <c r="AC42" i="29" s="1"/>
  <c r="AD42" i="29" s="1"/>
  <c r="AE42" i="29" s="1"/>
  <c r="AF42" i="29" s="1"/>
  <c r="AG42" i="29" s="1"/>
  <c r="AH42" i="29" s="1"/>
  <c r="AI42" i="29" s="1"/>
  <c r="AJ42" i="29" s="1"/>
  <c r="AK42" i="29" s="1"/>
  <c r="AL42" i="29" s="1"/>
  <c r="AM42" i="29" s="1"/>
  <c r="F41" i="30" s="1"/>
  <c r="D41" i="29"/>
  <c r="AH9" i="8"/>
  <c r="AH10" i="8"/>
  <c r="AI9" i="28"/>
  <c r="AI10" i="28"/>
  <c r="AI10" i="29"/>
  <c r="AI9" i="29"/>
  <c r="I40" i="30"/>
  <c r="J40" i="30" s="1"/>
  <c r="K40" i="30" s="1"/>
  <c r="L40" i="30" s="1"/>
  <c r="M40" i="30" s="1"/>
  <c r="N40" i="30" s="1"/>
  <c r="O40" i="30" s="1"/>
  <c r="P40" i="30" s="1"/>
  <c r="Q40" i="30" s="1"/>
  <c r="R40" i="30" s="1"/>
  <c r="S40" i="30" s="1"/>
  <c r="T40" i="30" s="1"/>
  <c r="U40" i="30" s="1"/>
  <c r="V40" i="30" s="1"/>
  <c r="W40" i="30" s="1"/>
  <c r="X40" i="30" s="1"/>
  <c r="Y40" i="30" s="1"/>
  <c r="Z40" i="30" s="1"/>
  <c r="AA40" i="30" s="1"/>
  <c r="AB40" i="30" s="1"/>
  <c r="AC40" i="30" s="1"/>
  <c r="AD40" i="30" s="1"/>
  <c r="AE40" i="30" s="1"/>
  <c r="AF40" i="30" s="1"/>
  <c r="AG40" i="30" s="1"/>
  <c r="AH40" i="30" s="1"/>
  <c r="AI40" i="30" s="1"/>
  <c r="AJ40" i="30" s="1"/>
  <c r="AK40" i="30" s="1"/>
  <c r="AL40" i="30" s="1"/>
  <c r="F39" i="31" s="1"/>
  <c r="D39" i="30"/>
  <c r="AL10" i="32"/>
  <c r="AL9" i="32"/>
  <c r="AJ10" i="27"/>
  <c r="AJ9" i="27"/>
  <c r="I48" i="26"/>
  <c r="J48" i="26" s="1"/>
  <c r="K48" i="26" s="1"/>
  <c r="L48" i="26" s="1"/>
  <c r="M48" i="26" s="1"/>
  <c r="N48" i="26" s="1"/>
  <c r="O48" i="26" s="1"/>
  <c r="P48" i="26" s="1"/>
  <c r="Q48" i="26" s="1"/>
  <c r="R48" i="26" s="1"/>
  <c r="S48" i="26" s="1"/>
  <c r="T48" i="26" s="1"/>
  <c r="U48" i="26" s="1"/>
  <c r="V48" i="26" s="1"/>
  <c r="W48" i="26" s="1"/>
  <c r="X48" i="26" s="1"/>
  <c r="Y48" i="26" s="1"/>
  <c r="Z48" i="26" s="1"/>
  <c r="AA48" i="26" s="1"/>
  <c r="AB48" i="26" s="1"/>
  <c r="AC48" i="26" s="1"/>
  <c r="AD48" i="26" s="1"/>
  <c r="AE48" i="26" s="1"/>
  <c r="AF48" i="26" s="1"/>
  <c r="AG48" i="26" s="1"/>
  <c r="AH48" i="26" s="1"/>
  <c r="AI48" i="26" s="1"/>
  <c r="AJ48" i="26" s="1"/>
  <c r="AK48" i="26" s="1"/>
  <c r="AL48" i="26" s="1"/>
  <c r="AM48" i="26" s="1"/>
  <c r="F47" i="27" s="1"/>
  <c r="D47" i="26"/>
  <c r="AG10" i="24"/>
  <c r="AG9" i="24"/>
  <c r="G55" i="32"/>
  <c r="B56" i="32"/>
  <c r="B57" i="32" s="1"/>
  <c r="H55" i="32"/>
  <c r="C55" i="32"/>
  <c r="AI9" i="26"/>
  <c r="AI10" i="26"/>
  <c r="AG9" i="23"/>
  <c r="AG10" i="23"/>
  <c r="I38" i="31"/>
  <c r="J38" i="31" s="1"/>
  <c r="K38" i="31" s="1"/>
  <c r="L38" i="31" s="1"/>
  <c r="M38" i="31" s="1"/>
  <c r="N38" i="31" s="1"/>
  <c r="O38" i="31" s="1"/>
  <c r="P38" i="31" s="1"/>
  <c r="Q38" i="31" s="1"/>
  <c r="R38" i="31" s="1"/>
  <c r="S38" i="31" s="1"/>
  <c r="T38" i="31" s="1"/>
  <c r="U38" i="31" s="1"/>
  <c r="V38" i="31" s="1"/>
  <c r="W38" i="31" s="1"/>
  <c r="X38" i="31" s="1"/>
  <c r="Y38" i="31" s="1"/>
  <c r="Z38" i="31" s="1"/>
  <c r="AA38" i="31" s="1"/>
  <c r="AB38" i="31" s="1"/>
  <c r="AC38" i="31" s="1"/>
  <c r="AD38" i="31" s="1"/>
  <c r="AE38" i="31" s="1"/>
  <c r="AF38" i="31" s="1"/>
  <c r="AG38" i="31" s="1"/>
  <c r="AH38" i="31" s="1"/>
  <c r="AI38" i="31" s="1"/>
  <c r="AJ38" i="31" s="1"/>
  <c r="AK38" i="31" s="1"/>
  <c r="AL38" i="31" s="1"/>
  <c r="AM38" i="31" s="1"/>
  <c r="F37" i="32" s="1"/>
  <c r="D37" i="31"/>
  <c r="B58" i="33"/>
  <c r="B59" i="33" s="1"/>
  <c r="G57" i="33"/>
  <c r="C57" i="33"/>
  <c r="H57" i="33"/>
  <c r="AH10" i="30"/>
  <c r="AH9" i="30"/>
  <c r="D33" i="33"/>
  <c r="I34" i="33"/>
  <c r="J34" i="33" s="1"/>
  <c r="K34" i="33" s="1"/>
  <c r="L34" i="33" s="1"/>
  <c r="M34" i="33" s="1"/>
  <c r="N34" i="33" s="1"/>
  <c r="O34" i="33" s="1"/>
  <c r="P34" i="33" s="1"/>
  <c r="Q34" i="33" s="1"/>
  <c r="R34" i="33" s="1"/>
  <c r="S34" i="33" s="1"/>
  <c r="T34" i="33" s="1"/>
  <c r="U34" i="33" s="1"/>
  <c r="V34" i="33" s="1"/>
  <c r="W34" i="33" s="1"/>
  <c r="X34" i="33" s="1"/>
  <c r="Y34" i="33" s="1"/>
  <c r="Z34" i="33" s="1"/>
  <c r="AA34" i="33" s="1"/>
  <c r="AB34" i="33" s="1"/>
  <c r="AC34" i="33" s="1"/>
  <c r="AD34" i="33" s="1"/>
  <c r="AE34" i="33" s="1"/>
  <c r="AF34" i="33" s="1"/>
  <c r="AG34" i="33" s="1"/>
  <c r="AH34" i="33" s="1"/>
  <c r="AI34" i="33" s="1"/>
  <c r="AJ34" i="33" s="1"/>
  <c r="AK34" i="33" s="1"/>
  <c r="AL34" i="33" s="1"/>
  <c r="AM34" i="33" s="1"/>
  <c r="I50" i="25"/>
  <c r="J50" i="25" s="1"/>
  <c r="K50" i="25" s="1"/>
  <c r="L50" i="25" s="1"/>
  <c r="M50" i="25" s="1"/>
  <c r="N50" i="25" s="1"/>
  <c r="O50" i="25" s="1"/>
  <c r="P50" i="25" s="1"/>
  <c r="Q50" i="25" s="1"/>
  <c r="R50" i="25" s="1"/>
  <c r="S50" i="25" s="1"/>
  <c r="T50" i="25" s="1"/>
  <c r="U50" i="25" s="1"/>
  <c r="V50" i="25" s="1"/>
  <c r="W50" i="25" s="1"/>
  <c r="X50" i="25" s="1"/>
  <c r="Y50" i="25" s="1"/>
  <c r="Z50" i="25" s="1"/>
  <c r="AA50" i="25" s="1"/>
  <c r="AB50" i="25" s="1"/>
  <c r="AC50" i="25" s="1"/>
  <c r="AD50" i="25" s="1"/>
  <c r="AE50" i="25" s="1"/>
  <c r="AF50" i="25" s="1"/>
  <c r="AG50" i="25" s="1"/>
  <c r="AH50" i="25" s="1"/>
  <c r="AI50" i="25" s="1"/>
  <c r="AJ50" i="25" s="1"/>
  <c r="AK50" i="25" s="1"/>
  <c r="AL50" i="25" s="1"/>
  <c r="F49" i="26" s="1"/>
  <c r="D49" i="25"/>
  <c r="AI10" i="31"/>
  <c r="AI9" i="31"/>
  <c r="I52" i="24"/>
  <c r="J52" i="24" s="1"/>
  <c r="K52" i="24" s="1"/>
  <c r="L52" i="24" s="1"/>
  <c r="M52" i="24" s="1"/>
  <c r="N52" i="24" s="1"/>
  <c r="O52" i="24" s="1"/>
  <c r="P52" i="24" s="1"/>
  <c r="Q52" i="24" s="1"/>
  <c r="R52" i="24" s="1"/>
  <c r="S52" i="24" s="1"/>
  <c r="T52" i="24" s="1"/>
  <c r="U52" i="24" s="1"/>
  <c r="V52" i="24" s="1"/>
  <c r="W52" i="24" s="1"/>
  <c r="X52" i="24" s="1"/>
  <c r="Y52" i="24" s="1"/>
  <c r="Z52" i="24" s="1"/>
  <c r="AA52" i="24" s="1"/>
  <c r="AB52" i="24" s="1"/>
  <c r="AC52" i="24" s="1"/>
  <c r="AD52" i="24" s="1"/>
  <c r="AE52" i="24" s="1"/>
  <c r="AF52" i="24" s="1"/>
  <c r="AG52" i="24" s="1"/>
  <c r="AH52" i="24" s="1"/>
  <c r="AI52" i="24" s="1"/>
  <c r="AJ52" i="24" s="1"/>
  <c r="AK52" i="24" s="1"/>
  <c r="AL52" i="24" s="1"/>
  <c r="AM52" i="24" s="1"/>
  <c r="F51" i="25" s="1"/>
  <c r="D51" i="24"/>
  <c r="I46" i="27"/>
  <c r="J46" i="27" s="1"/>
  <c r="K46" i="27" s="1"/>
  <c r="L46" i="27" s="1"/>
  <c r="M46" i="27" s="1"/>
  <c r="N46" i="27" s="1"/>
  <c r="O46" i="27" s="1"/>
  <c r="P46" i="27" s="1"/>
  <c r="Q46" i="27" s="1"/>
  <c r="R46" i="27" s="1"/>
  <c r="S46" i="27" s="1"/>
  <c r="T46" i="27" s="1"/>
  <c r="U46" i="27" s="1"/>
  <c r="V46" i="27" s="1"/>
  <c r="W46" i="27" s="1"/>
  <c r="X46" i="27" s="1"/>
  <c r="Y46" i="27" s="1"/>
  <c r="Z46" i="27" s="1"/>
  <c r="AA46" i="27" s="1"/>
  <c r="AB46" i="27" s="1"/>
  <c r="AC46" i="27" s="1"/>
  <c r="AD46" i="27" s="1"/>
  <c r="AE46" i="27" s="1"/>
  <c r="AF46" i="27" s="1"/>
  <c r="AG46" i="27" s="1"/>
  <c r="AH46" i="27" s="1"/>
  <c r="AI46" i="27" s="1"/>
  <c r="AJ46" i="27" s="1"/>
  <c r="AK46" i="27" s="1"/>
  <c r="AL46" i="27" s="1"/>
  <c r="F45" i="28" s="1"/>
  <c r="D45" i="27"/>
  <c r="I44" i="28"/>
  <c r="J44" i="28" s="1"/>
  <c r="K44" i="28" s="1"/>
  <c r="L44" i="28" s="1"/>
  <c r="M44" i="28" s="1"/>
  <c r="N44" i="28" s="1"/>
  <c r="O44" i="28" s="1"/>
  <c r="P44" i="28" s="1"/>
  <c r="Q44" i="28" s="1"/>
  <c r="R44" i="28" s="1"/>
  <c r="S44" i="28" s="1"/>
  <c r="T44" i="28" s="1"/>
  <c r="U44" i="28" s="1"/>
  <c r="V44" i="28" s="1"/>
  <c r="W44" i="28" s="1"/>
  <c r="X44" i="28" s="1"/>
  <c r="Y44" i="28" s="1"/>
  <c r="Z44" i="28" s="1"/>
  <c r="AA44" i="28" s="1"/>
  <c r="AB44" i="28" s="1"/>
  <c r="AC44" i="28" s="1"/>
  <c r="AD44" i="28" s="1"/>
  <c r="AE44" i="28" s="1"/>
  <c r="AF44" i="28" s="1"/>
  <c r="AG44" i="28" s="1"/>
  <c r="AH44" i="28" s="1"/>
  <c r="AI44" i="28" s="1"/>
  <c r="AJ44" i="28" s="1"/>
  <c r="AK44" i="28" s="1"/>
  <c r="AL44" i="28" s="1"/>
  <c r="AM44" i="28" s="1"/>
  <c r="F43" i="29" s="1"/>
  <c r="D43" i="28"/>
  <c r="AH9" i="25"/>
  <c r="AH10" i="25"/>
  <c r="D35" i="32"/>
  <c r="I36" i="32"/>
  <c r="J36" i="32" s="1"/>
  <c r="K36" i="32" s="1"/>
  <c r="L36" i="32" s="1"/>
  <c r="M36" i="32" s="1"/>
  <c r="N36" i="32" s="1"/>
  <c r="O36" i="32" s="1"/>
  <c r="P36" i="32" s="1"/>
  <c r="Q36" i="32" s="1"/>
  <c r="R36" i="32" s="1"/>
  <c r="S36" i="32" s="1"/>
  <c r="T36" i="32" s="1"/>
  <c r="U36" i="32" s="1"/>
  <c r="V36" i="32" s="1"/>
  <c r="W36" i="32" s="1"/>
  <c r="X36" i="32" s="1"/>
  <c r="Y36" i="32" s="1"/>
  <c r="Z36" i="32" s="1"/>
  <c r="AA36" i="32" s="1"/>
  <c r="AB36" i="32" s="1"/>
  <c r="AC36" i="32" s="1"/>
  <c r="AD36" i="32" s="1"/>
  <c r="AE36" i="32" s="1"/>
  <c r="AF36" i="32" s="1"/>
  <c r="AG36" i="32" s="1"/>
  <c r="AH36" i="32" s="1"/>
  <c r="AI36" i="32" s="1"/>
  <c r="AJ36" i="32" s="1"/>
  <c r="AK36" i="32" s="1"/>
  <c r="AL36" i="32" s="1"/>
  <c r="F35" i="33" s="1"/>
  <c r="B74" i="31" l="1"/>
  <c r="B75" i="31" s="1"/>
  <c r="G73" i="31"/>
  <c r="C73" i="31"/>
  <c r="H73" i="31"/>
  <c r="B66" i="25"/>
  <c r="B67" i="25" s="1"/>
  <c r="H65" i="25"/>
  <c r="C65" i="25"/>
  <c r="G65" i="25"/>
  <c r="B80" i="28"/>
  <c r="B81" i="28" s="1"/>
  <c r="G79" i="28"/>
  <c r="C79" i="28"/>
  <c r="H79" i="28"/>
  <c r="B60" i="27"/>
  <c r="B61" i="27" s="1"/>
  <c r="C59" i="27"/>
  <c r="G59" i="27"/>
  <c r="H59" i="27"/>
  <c r="B58" i="26"/>
  <c r="B59" i="26" s="1"/>
  <c r="C57" i="26"/>
  <c r="H57" i="26"/>
  <c r="G57" i="26"/>
  <c r="AF9" i="33"/>
  <c r="AF10" i="33"/>
  <c r="B64" i="29"/>
  <c r="B65" i="29" s="1"/>
  <c r="H63" i="29"/>
  <c r="C63" i="29"/>
  <c r="G63" i="29"/>
  <c r="I40" i="31"/>
  <c r="J40" i="31" s="1"/>
  <c r="K40" i="31" s="1"/>
  <c r="L40" i="31" s="1"/>
  <c r="M40" i="31" s="1"/>
  <c r="N40" i="31" s="1"/>
  <c r="O40" i="31" s="1"/>
  <c r="P40" i="31" s="1"/>
  <c r="Q40" i="31" s="1"/>
  <c r="R40" i="31" s="1"/>
  <c r="S40" i="31" s="1"/>
  <c r="T40" i="31" s="1"/>
  <c r="U40" i="31" s="1"/>
  <c r="V40" i="31" s="1"/>
  <c r="W40" i="31" s="1"/>
  <c r="X40" i="31" s="1"/>
  <c r="Y40" i="31" s="1"/>
  <c r="Z40" i="31" s="1"/>
  <c r="AA40" i="31" s="1"/>
  <c r="AB40" i="31" s="1"/>
  <c r="AC40" i="31" s="1"/>
  <c r="AD40" i="31" s="1"/>
  <c r="AE40" i="31" s="1"/>
  <c r="AF40" i="31" s="1"/>
  <c r="AG40" i="31" s="1"/>
  <c r="AH40" i="31" s="1"/>
  <c r="AI40" i="31" s="1"/>
  <c r="AJ40" i="31" s="1"/>
  <c r="AK40" i="31" s="1"/>
  <c r="AL40" i="31" s="1"/>
  <c r="AM40" i="31" s="1"/>
  <c r="F39" i="32" s="1"/>
  <c r="D39" i="31"/>
  <c r="I50" i="26"/>
  <c r="J50" i="26" s="1"/>
  <c r="K50" i="26" s="1"/>
  <c r="L50" i="26" s="1"/>
  <c r="M50" i="26" s="1"/>
  <c r="N50" i="26" s="1"/>
  <c r="O50" i="26" s="1"/>
  <c r="P50" i="26" s="1"/>
  <c r="Q50" i="26" s="1"/>
  <c r="R50" i="26" s="1"/>
  <c r="S50" i="26" s="1"/>
  <c r="T50" i="26" s="1"/>
  <c r="U50" i="26" s="1"/>
  <c r="V50" i="26" s="1"/>
  <c r="W50" i="26" s="1"/>
  <c r="X50" i="26" s="1"/>
  <c r="Y50" i="26" s="1"/>
  <c r="Z50" i="26" s="1"/>
  <c r="AA50" i="26" s="1"/>
  <c r="AB50" i="26" s="1"/>
  <c r="AC50" i="26" s="1"/>
  <c r="AD50" i="26" s="1"/>
  <c r="AE50" i="26" s="1"/>
  <c r="AF50" i="26" s="1"/>
  <c r="AG50" i="26" s="1"/>
  <c r="AH50" i="26" s="1"/>
  <c r="AI50" i="26" s="1"/>
  <c r="AJ50" i="26" s="1"/>
  <c r="AK50" i="26" s="1"/>
  <c r="AL50" i="26" s="1"/>
  <c r="AM50" i="26" s="1"/>
  <c r="F49" i="27" s="1"/>
  <c r="D49" i="26"/>
  <c r="AJ10" i="29"/>
  <c r="AJ9" i="29"/>
  <c r="AJ10" i="31"/>
  <c r="AJ9" i="31"/>
  <c r="AJ10" i="28"/>
  <c r="AJ9" i="28"/>
  <c r="I52" i="25"/>
  <c r="J52" i="25" s="1"/>
  <c r="K52" i="25" s="1"/>
  <c r="L52" i="25" s="1"/>
  <c r="M52" i="25" s="1"/>
  <c r="N52" i="25" s="1"/>
  <c r="O52" i="25" s="1"/>
  <c r="P52" i="25" s="1"/>
  <c r="Q52" i="25" s="1"/>
  <c r="R52" i="25" s="1"/>
  <c r="S52" i="25" s="1"/>
  <c r="T52" i="25" s="1"/>
  <c r="U52" i="25" s="1"/>
  <c r="V52" i="25" s="1"/>
  <c r="W52" i="25" s="1"/>
  <c r="X52" i="25" s="1"/>
  <c r="Y52" i="25" s="1"/>
  <c r="Z52" i="25" s="1"/>
  <c r="AA52" i="25" s="1"/>
  <c r="AB52" i="25" s="1"/>
  <c r="AC52" i="25" s="1"/>
  <c r="AD52" i="25" s="1"/>
  <c r="AE52" i="25" s="1"/>
  <c r="AF52" i="25" s="1"/>
  <c r="AG52" i="25" s="1"/>
  <c r="AH52" i="25" s="1"/>
  <c r="AI52" i="25" s="1"/>
  <c r="AJ52" i="25" s="1"/>
  <c r="AK52" i="25" s="1"/>
  <c r="AL52" i="25" s="1"/>
  <c r="F51" i="26" s="1"/>
  <c r="D51" i="25"/>
  <c r="AJ10" i="26"/>
  <c r="AJ9" i="26"/>
  <c r="G57" i="32"/>
  <c r="B58" i="32"/>
  <c r="B59" i="32" s="1"/>
  <c r="C57" i="32"/>
  <c r="H57" i="32"/>
  <c r="AI9" i="8"/>
  <c r="AI10" i="8"/>
  <c r="D35" i="33"/>
  <c r="I36" i="33"/>
  <c r="J36" i="33" s="1"/>
  <c r="K36" i="33" s="1"/>
  <c r="L36" i="33" s="1"/>
  <c r="M36" i="33" s="1"/>
  <c r="N36" i="33" s="1"/>
  <c r="O36" i="33" s="1"/>
  <c r="P36" i="33" s="1"/>
  <c r="Q36" i="33" s="1"/>
  <c r="R36" i="33" s="1"/>
  <c r="S36" i="33" s="1"/>
  <c r="T36" i="33" s="1"/>
  <c r="U36" i="33" s="1"/>
  <c r="V36" i="33" s="1"/>
  <c r="W36" i="33" s="1"/>
  <c r="X36" i="33" s="1"/>
  <c r="Y36" i="33" s="1"/>
  <c r="Z36" i="33" s="1"/>
  <c r="AA36" i="33" s="1"/>
  <c r="AB36" i="33" s="1"/>
  <c r="AC36" i="33" s="1"/>
  <c r="AD36" i="33" s="1"/>
  <c r="AE36" i="33" s="1"/>
  <c r="AF36" i="33" s="1"/>
  <c r="AG36" i="33" s="1"/>
  <c r="AH36" i="33" s="1"/>
  <c r="AI36" i="33" s="1"/>
  <c r="AJ36" i="33" s="1"/>
  <c r="AK36" i="33" s="1"/>
  <c r="AL36" i="33" s="1"/>
  <c r="AM36" i="33" s="1"/>
  <c r="AI9" i="30"/>
  <c r="AI10" i="30"/>
  <c r="AH9" i="24"/>
  <c r="AH10" i="24"/>
  <c r="AI10" i="25"/>
  <c r="AI9" i="25"/>
  <c r="I42" i="30"/>
  <c r="J42" i="30" s="1"/>
  <c r="K42" i="30" s="1"/>
  <c r="L42" i="30" s="1"/>
  <c r="M42" i="30" s="1"/>
  <c r="N42" i="30" s="1"/>
  <c r="O42" i="30" s="1"/>
  <c r="P42" i="30" s="1"/>
  <c r="Q42" i="30" s="1"/>
  <c r="R42" i="30" s="1"/>
  <c r="S42" i="30" s="1"/>
  <c r="T42" i="30" s="1"/>
  <c r="U42" i="30" s="1"/>
  <c r="V42" i="30" s="1"/>
  <c r="W42" i="30" s="1"/>
  <c r="X42" i="30" s="1"/>
  <c r="Y42" i="30" s="1"/>
  <c r="Z42" i="30" s="1"/>
  <c r="AA42" i="30" s="1"/>
  <c r="AB42" i="30" s="1"/>
  <c r="AC42" i="30" s="1"/>
  <c r="AD42" i="30" s="1"/>
  <c r="AE42" i="30" s="1"/>
  <c r="AF42" i="30" s="1"/>
  <c r="AG42" i="30" s="1"/>
  <c r="AH42" i="30" s="1"/>
  <c r="AI42" i="30" s="1"/>
  <c r="AJ42" i="30" s="1"/>
  <c r="AK42" i="30" s="1"/>
  <c r="AL42" i="30" s="1"/>
  <c r="F41" i="31" s="1"/>
  <c r="D41" i="30"/>
  <c r="I54" i="24"/>
  <c r="J54" i="24" s="1"/>
  <c r="K54" i="24" s="1"/>
  <c r="L54" i="24" s="1"/>
  <c r="M54" i="24" s="1"/>
  <c r="N54" i="24" s="1"/>
  <c r="O54" i="24" s="1"/>
  <c r="P54" i="24" s="1"/>
  <c r="Q54" i="24" s="1"/>
  <c r="R54" i="24" s="1"/>
  <c r="S54" i="24" s="1"/>
  <c r="T54" i="24" s="1"/>
  <c r="U54" i="24" s="1"/>
  <c r="V54" i="24" s="1"/>
  <c r="W54" i="24" s="1"/>
  <c r="X54" i="24" s="1"/>
  <c r="Y54" i="24" s="1"/>
  <c r="Z54" i="24" s="1"/>
  <c r="AA54" i="24" s="1"/>
  <c r="AB54" i="24" s="1"/>
  <c r="AC54" i="24" s="1"/>
  <c r="AD54" i="24" s="1"/>
  <c r="AE54" i="24" s="1"/>
  <c r="AF54" i="24" s="1"/>
  <c r="AG54" i="24" s="1"/>
  <c r="AH54" i="24" s="1"/>
  <c r="AI54" i="24" s="1"/>
  <c r="AJ54" i="24" s="1"/>
  <c r="AK54" i="24" s="1"/>
  <c r="AL54" i="24" s="1"/>
  <c r="AM54" i="24" s="1"/>
  <c r="F53" i="25" s="1"/>
  <c r="D53" i="24"/>
  <c r="I48" i="27"/>
  <c r="J48" i="27" s="1"/>
  <c r="K48" i="27" s="1"/>
  <c r="L48" i="27" s="1"/>
  <c r="M48" i="27" s="1"/>
  <c r="N48" i="27" s="1"/>
  <c r="O48" i="27" s="1"/>
  <c r="P48" i="27" s="1"/>
  <c r="Q48" i="27" s="1"/>
  <c r="R48" i="27" s="1"/>
  <c r="S48" i="27" s="1"/>
  <c r="T48" i="27" s="1"/>
  <c r="U48" i="27" s="1"/>
  <c r="V48" i="27" s="1"/>
  <c r="W48" i="27" s="1"/>
  <c r="X48" i="27" s="1"/>
  <c r="Y48" i="27" s="1"/>
  <c r="Z48" i="27" s="1"/>
  <c r="AA48" i="27" s="1"/>
  <c r="AB48" i="27" s="1"/>
  <c r="AC48" i="27" s="1"/>
  <c r="AD48" i="27" s="1"/>
  <c r="AE48" i="27" s="1"/>
  <c r="AF48" i="27" s="1"/>
  <c r="AG48" i="27" s="1"/>
  <c r="AH48" i="27" s="1"/>
  <c r="AI48" i="27" s="1"/>
  <c r="AJ48" i="27" s="1"/>
  <c r="AK48" i="27" s="1"/>
  <c r="AL48" i="27" s="1"/>
  <c r="F47" i="28" s="1"/>
  <c r="D47" i="27"/>
  <c r="I46" i="28"/>
  <c r="J46" i="28" s="1"/>
  <c r="K46" i="28" s="1"/>
  <c r="L46" i="28" s="1"/>
  <c r="M46" i="28" s="1"/>
  <c r="N46" i="28" s="1"/>
  <c r="O46" i="28" s="1"/>
  <c r="P46" i="28" s="1"/>
  <c r="Q46" i="28" s="1"/>
  <c r="R46" i="28" s="1"/>
  <c r="S46" i="28" s="1"/>
  <c r="T46" i="28" s="1"/>
  <c r="U46" i="28" s="1"/>
  <c r="V46" i="28" s="1"/>
  <c r="W46" i="28" s="1"/>
  <c r="X46" i="28" s="1"/>
  <c r="Y46" i="28" s="1"/>
  <c r="Z46" i="28" s="1"/>
  <c r="AA46" i="28" s="1"/>
  <c r="AB46" i="28" s="1"/>
  <c r="AC46" i="28" s="1"/>
  <c r="AD46" i="28" s="1"/>
  <c r="AE46" i="28" s="1"/>
  <c r="AF46" i="28" s="1"/>
  <c r="AG46" i="28" s="1"/>
  <c r="AH46" i="28" s="1"/>
  <c r="AI46" i="28" s="1"/>
  <c r="AJ46" i="28" s="1"/>
  <c r="AK46" i="28" s="1"/>
  <c r="AL46" i="28" s="1"/>
  <c r="AM46" i="28" s="1"/>
  <c r="F45" i="29" s="1"/>
  <c r="D45" i="28"/>
  <c r="B60" i="33"/>
  <c r="B61" i="33" s="1"/>
  <c r="G59" i="33"/>
  <c r="C59" i="33"/>
  <c r="H59" i="33"/>
  <c r="AK10" i="27"/>
  <c r="AK9" i="27"/>
  <c r="I44" i="29"/>
  <c r="J44" i="29" s="1"/>
  <c r="K44" i="29" s="1"/>
  <c r="L44" i="29" s="1"/>
  <c r="M44" i="29" s="1"/>
  <c r="N44" i="29" s="1"/>
  <c r="O44" i="29" s="1"/>
  <c r="P44" i="29" s="1"/>
  <c r="Q44" i="29" s="1"/>
  <c r="R44" i="29" s="1"/>
  <c r="S44" i="29" s="1"/>
  <c r="T44" i="29" s="1"/>
  <c r="U44" i="29" s="1"/>
  <c r="V44" i="29" s="1"/>
  <c r="W44" i="29" s="1"/>
  <c r="X44" i="29" s="1"/>
  <c r="Y44" i="29" s="1"/>
  <c r="Z44" i="29" s="1"/>
  <c r="AA44" i="29" s="1"/>
  <c r="AB44" i="29" s="1"/>
  <c r="AC44" i="29" s="1"/>
  <c r="AD44" i="29" s="1"/>
  <c r="AE44" i="29" s="1"/>
  <c r="AF44" i="29" s="1"/>
  <c r="AG44" i="29" s="1"/>
  <c r="AH44" i="29" s="1"/>
  <c r="AI44" i="29" s="1"/>
  <c r="AJ44" i="29" s="1"/>
  <c r="AK44" i="29" s="1"/>
  <c r="AL44" i="29" s="1"/>
  <c r="AM44" i="29" s="1"/>
  <c r="F43" i="30" s="1"/>
  <c r="D43" i="29"/>
  <c r="I56" i="23"/>
  <c r="J56" i="23" s="1"/>
  <c r="K56" i="23" s="1"/>
  <c r="L56" i="23" s="1"/>
  <c r="M56" i="23" s="1"/>
  <c r="N56" i="23" s="1"/>
  <c r="O56" i="23" s="1"/>
  <c r="P56" i="23" s="1"/>
  <c r="Q56" i="23" s="1"/>
  <c r="R56" i="23" s="1"/>
  <c r="S56" i="23" s="1"/>
  <c r="T56" i="23" s="1"/>
  <c r="U56" i="23" s="1"/>
  <c r="V56" i="23" s="1"/>
  <c r="W56" i="23" s="1"/>
  <c r="X56" i="23" s="1"/>
  <c r="Y56" i="23" s="1"/>
  <c r="Z56" i="23" s="1"/>
  <c r="AA56" i="23" s="1"/>
  <c r="AB56" i="23" s="1"/>
  <c r="AC56" i="23" s="1"/>
  <c r="AD56" i="23" s="1"/>
  <c r="AE56" i="23" s="1"/>
  <c r="AF56" i="23" s="1"/>
  <c r="AG56" i="23" s="1"/>
  <c r="AH56" i="23" s="1"/>
  <c r="AI56" i="23" s="1"/>
  <c r="AJ56" i="23" s="1"/>
  <c r="AK56" i="23" s="1"/>
  <c r="F55" i="24" s="1"/>
  <c r="D55" i="23"/>
  <c r="D37" i="32"/>
  <c r="I38" i="32"/>
  <c r="J38" i="32" s="1"/>
  <c r="K38" i="32" s="1"/>
  <c r="L38" i="32" s="1"/>
  <c r="M38" i="32" s="1"/>
  <c r="N38" i="32" s="1"/>
  <c r="O38" i="32" s="1"/>
  <c r="P38" i="32" s="1"/>
  <c r="Q38" i="32" s="1"/>
  <c r="R38" i="32" s="1"/>
  <c r="S38" i="32" s="1"/>
  <c r="T38" i="32" s="1"/>
  <c r="U38" i="32" s="1"/>
  <c r="V38" i="32" s="1"/>
  <c r="W38" i="32" s="1"/>
  <c r="X38" i="32" s="1"/>
  <c r="Y38" i="32" s="1"/>
  <c r="Z38" i="32" s="1"/>
  <c r="AA38" i="32" s="1"/>
  <c r="AB38" i="32" s="1"/>
  <c r="AC38" i="32" s="1"/>
  <c r="AD38" i="32" s="1"/>
  <c r="AE38" i="32" s="1"/>
  <c r="AF38" i="32" s="1"/>
  <c r="AG38" i="32" s="1"/>
  <c r="AH38" i="32" s="1"/>
  <c r="AI38" i="32" s="1"/>
  <c r="AJ38" i="32" s="1"/>
  <c r="AK38" i="32" s="1"/>
  <c r="AL38" i="32" s="1"/>
  <c r="F37" i="33" s="1"/>
  <c r="AH9" i="23"/>
  <c r="AH10" i="23"/>
  <c r="I58" i="8"/>
  <c r="J58" i="8" s="1"/>
  <c r="K58" i="8" s="1"/>
  <c r="L58" i="8" s="1"/>
  <c r="M58" i="8" s="1"/>
  <c r="N58" i="8" s="1"/>
  <c r="O58" i="8" s="1"/>
  <c r="P58" i="8" s="1"/>
  <c r="Q58" i="8" s="1"/>
  <c r="R58" i="8" s="1"/>
  <c r="S58" i="8" s="1"/>
  <c r="T58" i="8" s="1"/>
  <c r="U58" i="8" s="1"/>
  <c r="V58" i="8" s="1"/>
  <c r="W58" i="8" s="1"/>
  <c r="X58" i="8" s="1"/>
  <c r="Y58" i="8" s="1"/>
  <c r="Z58" i="8" s="1"/>
  <c r="AA58" i="8" s="1"/>
  <c r="AB58" i="8" s="1"/>
  <c r="AC58" i="8" s="1"/>
  <c r="AD58" i="8" s="1"/>
  <c r="AE58" i="8" s="1"/>
  <c r="AF58" i="8" s="1"/>
  <c r="AG58" i="8" s="1"/>
  <c r="AH58" i="8" s="1"/>
  <c r="AI58" i="8" s="1"/>
  <c r="AJ58" i="8" s="1"/>
  <c r="AK58" i="8" s="1"/>
  <c r="AL58" i="8" s="1"/>
  <c r="AM58" i="8" s="1"/>
  <c r="F57" i="23" s="1"/>
  <c r="B58" i="8"/>
  <c r="B59" i="8" s="1"/>
  <c r="G57" i="8"/>
  <c r="D57" i="8" s="1"/>
  <c r="C57" i="8"/>
  <c r="H57" i="8"/>
  <c r="B62" i="27" l="1"/>
  <c r="B63" i="27" s="1"/>
  <c r="C61" i="27"/>
  <c r="G61" i="27"/>
  <c r="H61" i="27"/>
  <c r="G81" i="28"/>
  <c r="H81" i="28"/>
  <c r="B82" i="28"/>
  <c r="B83" i="28" s="1"/>
  <c r="C81" i="28"/>
  <c r="B66" i="29"/>
  <c r="B67" i="29" s="1"/>
  <c r="C65" i="29"/>
  <c r="H65" i="29"/>
  <c r="G65" i="29"/>
  <c r="AG10" i="33"/>
  <c r="AG9" i="33"/>
  <c r="B68" i="25"/>
  <c r="B69" i="25" s="1"/>
  <c r="C67" i="25"/>
  <c r="H67" i="25"/>
  <c r="G67" i="25"/>
  <c r="B60" i="26"/>
  <c r="B61" i="26" s="1"/>
  <c r="C59" i="26"/>
  <c r="H59" i="26"/>
  <c r="G59" i="26"/>
  <c r="B76" i="31"/>
  <c r="B77" i="31" s="1"/>
  <c r="G75" i="31"/>
  <c r="H75" i="31"/>
  <c r="C75" i="31"/>
  <c r="I56" i="24"/>
  <c r="J56" i="24" s="1"/>
  <c r="K56" i="24" s="1"/>
  <c r="L56" i="24" s="1"/>
  <c r="M56" i="24" s="1"/>
  <c r="N56" i="24" s="1"/>
  <c r="O56" i="24" s="1"/>
  <c r="P56" i="24" s="1"/>
  <c r="Q56" i="24" s="1"/>
  <c r="R56" i="24" s="1"/>
  <c r="S56" i="24" s="1"/>
  <c r="T56" i="24" s="1"/>
  <c r="U56" i="24" s="1"/>
  <c r="V56" i="24" s="1"/>
  <c r="W56" i="24" s="1"/>
  <c r="X56" i="24" s="1"/>
  <c r="Y56" i="24" s="1"/>
  <c r="Z56" i="24" s="1"/>
  <c r="AA56" i="24" s="1"/>
  <c r="AB56" i="24" s="1"/>
  <c r="AC56" i="24" s="1"/>
  <c r="AD56" i="24" s="1"/>
  <c r="AE56" i="24" s="1"/>
  <c r="AF56" i="24" s="1"/>
  <c r="AG56" i="24" s="1"/>
  <c r="AH56" i="24" s="1"/>
  <c r="AI56" i="24" s="1"/>
  <c r="AJ56" i="24" s="1"/>
  <c r="AK56" i="24" s="1"/>
  <c r="AL56" i="24" s="1"/>
  <c r="AM56" i="24" s="1"/>
  <c r="F55" i="25" s="1"/>
  <c r="D55" i="24"/>
  <c r="I42" i="31"/>
  <c r="J42" i="31" s="1"/>
  <c r="K42" i="31" s="1"/>
  <c r="L42" i="31" s="1"/>
  <c r="M42" i="31" s="1"/>
  <c r="N42" i="31" s="1"/>
  <c r="O42" i="31" s="1"/>
  <c r="P42" i="31" s="1"/>
  <c r="Q42" i="31" s="1"/>
  <c r="R42" i="31" s="1"/>
  <c r="S42" i="31" s="1"/>
  <c r="T42" i="31" s="1"/>
  <c r="U42" i="31" s="1"/>
  <c r="V42" i="31" s="1"/>
  <c r="W42" i="31" s="1"/>
  <c r="X42" i="31" s="1"/>
  <c r="Y42" i="31" s="1"/>
  <c r="Z42" i="31" s="1"/>
  <c r="AA42" i="31" s="1"/>
  <c r="AB42" i="31" s="1"/>
  <c r="AC42" i="31" s="1"/>
  <c r="AD42" i="31" s="1"/>
  <c r="AE42" i="31" s="1"/>
  <c r="AF42" i="31" s="1"/>
  <c r="AG42" i="31" s="1"/>
  <c r="AH42" i="31" s="1"/>
  <c r="AI42" i="31" s="1"/>
  <c r="AJ42" i="31" s="1"/>
  <c r="AK42" i="31" s="1"/>
  <c r="AL42" i="31" s="1"/>
  <c r="AM42" i="31" s="1"/>
  <c r="F41" i="32" s="1"/>
  <c r="D41" i="31"/>
  <c r="I44" i="30"/>
  <c r="J44" i="30" s="1"/>
  <c r="K44" i="30" s="1"/>
  <c r="L44" i="30" s="1"/>
  <c r="M44" i="30" s="1"/>
  <c r="N44" i="30" s="1"/>
  <c r="O44" i="30" s="1"/>
  <c r="P44" i="30" s="1"/>
  <c r="Q44" i="30" s="1"/>
  <c r="R44" i="30" s="1"/>
  <c r="S44" i="30" s="1"/>
  <c r="T44" i="30" s="1"/>
  <c r="U44" i="30" s="1"/>
  <c r="V44" i="30" s="1"/>
  <c r="W44" i="30" s="1"/>
  <c r="X44" i="30" s="1"/>
  <c r="Y44" i="30" s="1"/>
  <c r="Z44" i="30" s="1"/>
  <c r="AA44" i="30" s="1"/>
  <c r="AB44" i="30" s="1"/>
  <c r="AC44" i="30" s="1"/>
  <c r="AD44" i="30" s="1"/>
  <c r="AE44" i="30" s="1"/>
  <c r="AF44" i="30" s="1"/>
  <c r="AG44" i="30" s="1"/>
  <c r="AH44" i="30" s="1"/>
  <c r="AI44" i="30" s="1"/>
  <c r="AJ44" i="30" s="1"/>
  <c r="AK44" i="30" s="1"/>
  <c r="AL44" i="30" s="1"/>
  <c r="F43" i="31" s="1"/>
  <c r="D43" i="30"/>
  <c r="AJ10" i="25"/>
  <c r="AJ9" i="25"/>
  <c r="AK10" i="26"/>
  <c r="AK9" i="26"/>
  <c r="I48" i="28"/>
  <c r="J48" i="28" s="1"/>
  <c r="K48" i="28" s="1"/>
  <c r="L48" i="28" s="1"/>
  <c r="M48" i="28" s="1"/>
  <c r="N48" i="28" s="1"/>
  <c r="O48" i="28" s="1"/>
  <c r="P48" i="28" s="1"/>
  <c r="Q48" i="28" s="1"/>
  <c r="R48" i="28" s="1"/>
  <c r="S48" i="28" s="1"/>
  <c r="T48" i="28" s="1"/>
  <c r="U48" i="28" s="1"/>
  <c r="V48" i="28" s="1"/>
  <c r="W48" i="28" s="1"/>
  <c r="X48" i="28" s="1"/>
  <c r="Y48" i="28" s="1"/>
  <c r="Z48" i="28" s="1"/>
  <c r="AA48" i="28" s="1"/>
  <c r="AB48" i="28" s="1"/>
  <c r="AC48" i="28" s="1"/>
  <c r="AD48" i="28" s="1"/>
  <c r="AE48" i="28" s="1"/>
  <c r="AF48" i="28" s="1"/>
  <c r="AG48" i="28" s="1"/>
  <c r="AH48" i="28" s="1"/>
  <c r="AI48" i="28" s="1"/>
  <c r="AJ48" i="28" s="1"/>
  <c r="AK48" i="28" s="1"/>
  <c r="AL48" i="28" s="1"/>
  <c r="AM48" i="28" s="1"/>
  <c r="F47" i="29" s="1"/>
  <c r="D47" i="28"/>
  <c r="I52" i="26"/>
  <c r="J52" i="26" s="1"/>
  <c r="K52" i="26" s="1"/>
  <c r="L52" i="26" s="1"/>
  <c r="M52" i="26" s="1"/>
  <c r="N52" i="26" s="1"/>
  <c r="O52" i="26" s="1"/>
  <c r="P52" i="26" s="1"/>
  <c r="Q52" i="26" s="1"/>
  <c r="R52" i="26" s="1"/>
  <c r="S52" i="26" s="1"/>
  <c r="T52" i="26" s="1"/>
  <c r="U52" i="26" s="1"/>
  <c r="V52" i="26" s="1"/>
  <c r="W52" i="26" s="1"/>
  <c r="X52" i="26" s="1"/>
  <c r="Y52" i="26" s="1"/>
  <c r="Z52" i="26" s="1"/>
  <c r="AA52" i="26" s="1"/>
  <c r="AB52" i="26" s="1"/>
  <c r="AC52" i="26" s="1"/>
  <c r="AD52" i="26" s="1"/>
  <c r="AE52" i="26" s="1"/>
  <c r="AF52" i="26" s="1"/>
  <c r="AG52" i="26" s="1"/>
  <c r="AH52" i="26" s="1"/>
  <c r="AI52" i="26" s="1"/>
  <c r="AJ52" i="26" s="1"/>
  <c r="AK52" i="26" s="1"/>
  <c r="AL52" i="26" s="1"/>
  <c r="AM52" i="26" s="1"/>
  <c r="F51" i="27" s="1"/>
  <c r="D51" i="26"/>
  <c r="AI9" i="24"/>
  <c r="AI10" i="24"/>
  <c r="AL10" i="27"/>
  <c r="AL9" i="27"/>
  <c r="AJ10" i="30"/>
  <c r="AJ9" i="30"/>
  <c r="I54" i="25"/>
  <c r="J54" i="25" s="1"/>
  <c r="K54" i="25" s="1"/>
  <c r="L54" i="25" s="1"/>
  <c r="M54" i="25" s="1"/>
  <c r="N54" i="25" s="1"/>
  <c r="O54" i="25" s="1"/>
  <c r="P54" i="25" s="1"/>
  <c r="Q54" i="25" s="1"/>
  <c r="R54" i="25" s="1"/>
  <c r="S54" i="25" s="1"/>
  <c r="T54" i="25" s="1"/>
  <c r="U54" i="25" s="1"/>
  <c r="V54" i="25" s="1"/>
  <c r="W54" i="25" s="1"/>
  <c r="X54" i="25" s="1"/>
  <c r="Y54" i="25" s="1"/>
  <c r="Z54" i="25" s="1"/>
  <c r="AA54" i="25" s="1"/>
  <c r="AB54" i="25" s="1"/>
  <c r="AC54" i="25" s="1"/>
  <c r="AD54" i="25" s="1"/>
  <c r="AE54" i="25" s="1"/>
  <c r="AF54" i="25" s="1"/>
  <c r="AG54" i="25" s="1"/>
  <c r="AH54" i="25" s="1"/>
  <c r="AI54" i="25" s="1"/>
  <c r="AJ54" i="25" s="1"/>
  <c r="AK54" i="25" s="1"/>
  <c r="AL54" i="25" s="1"/>
  <c r="F53" i="26" s="1"/>
  <c r="D53" i="25"/>
  <c r="AK10" i="28"/>
  <c r="AK9" i="28"/>
  <c r="G61" i="33"/>
  <c r="B62" i="33"/>
  <c r="B63" i="33" s="1"/>
  <c r="C61" i="33"/>
  <c r="H61" i="33"/>
  <c r="AK10" i="31"/>
  <c r="AK9" i="31"/>
  <c r="I60" i="8"/>
  <c r="J60" i="8" s="1"/>
  <c r="K60" i="8" s="1"/>
  <c r="L60" i="8" s="1"/>
  <c r="M60" i="8" s="1"/>
  <c r="N60" i="8" s="1"/>
  <c r="O60" i="8" s="1"/>
  <c r="P60" i="8" s="1"/>
  <c r="Q60" i="8" s="1"/>
  <c r="R60" i="8" s="1"/>
  <c r="S60" i="8" s="1"/>
  <c r="T60" i="8" s="1"/>
  <c r="U60" i="8" s="1"/>
  <c r="V60" i="8" s="1"/>
  <c r="W60" i="8" s="1"/>
  <c r="X60" i="8" s="1"/>
  <c r="Y60" i="8" s="1"/>
  <c r="Z60" i="8" s="1"/>
  <c r="AA60" i="8" s="1"/>
  <c r="AB60" i="8" s="1"/>
  <c r="AC60" i="8" s="1"/>
  <c r="AD60" i="8" s="1"/>
  <c r="AE60" i="8" s="1"/>
  <c r="AF60" i="8" s="1"/>
  <c r="AG60" i="8" s="1"/>
  <c r="AH60" i="8" s="1"/>
  <c r="AI60" i="8" s="1"/>
  <c r="AJ60" i="8" s="1"/>
  <c r="AK60" i="8" s="1"/>
  <c r="AL60" i="8" s="1"/>
  <c r="AM60" i="8" s="1"/>
  <c r="F59" i="23" s="1"/>
  <c r="B60" i="8"/>
  <c r="B61" i="8" s="1"/>
  <c r="G59" i="8"/>
  <c r="D59" i="8" s="1"/>
  <c r="C59" i="8"/>
  <c r="H59" i="8"/>
  <c r="AJ9" i="8"/>
  <c r="AJ10" i="8"/>
  <c r="I46" i="29"/>
  <c r="J46" i="29" s="1"/>
  <c r="K46" i="29" s="1"/>
  <c r="L46" i="29" s="1"/>
  <c r="M46" i="29" s="1"/>
  <c r="N46" i="29" s="1"/>
  <c r="O46" i="29" s="1"/>
  <c r="P46" i="29" s="1"/>
  <c r="Q46" i="29" s="1"/>
  <c r="R46" i="29" s="1"/>
  <c r="S46" i="29" s="1"/>
  <c r="T46" i="29" s="1"/>
  <c r="U46" i="29" s="1"/>
  <c r="V46" i="29" s="1"/>
  <c r="W46" i="29" s="1"/>
  <c r="X46" i="29" s="1"/>
  <c r="Y46" i="29" s="1"/>
  <c r="Z46" i="29" s="1"/>
  <c r="AA46" i="29" s="1"/>
  <c r="AB46" i="29" s="1"/>
  <c r="AC46" i="29" s="1"/>
  <c r="AD46" i="29" s="1"/>
  <c r="AE46" i="29" s="1"/>
  <c r="AF46" i="29" s="1"/>
  <c r="AG46" i="29" s="1"/>
  <c r="AH46" i="29" s="1"/>
  <c r="AI46" i="29" s="1"/>
  <c r="AJ46" i="29" s="1"/>
  <c r="AK46" i="29" s="1"/>
  <c r="AL46" i="29" s="1"/>
  <c r="AM46" i="29" s="1"/>
  <c r="F45" i="30" s="1"/>
  <c r="D45" i="29"/>
  <c r="AK9" i="29"/>
  <c r="AK10" i="29"/>
  <c r="I58" i="23"/>
  <c r="J58" i="23" s="1"/>
  <c r="K58" i="23" s="1"/>
  <c r="L58" i="23" s="1"/>
  <c r="M58" i="23" s="1"/>
  <c r="N58" i="23" s="1"/>
  <c r="O58" i="23" s="1"/>
  <c r="P58" i="23" s="1"/>
  <c r="Q58" i="23" s="1"/>
  <c r="R58" i="23" s="1"/>
  <c r="S58" i="23" s="1"/>
  <c r="T58" i="23" s="1"/>
  <c r="U58" i="23" s="1"/>
  <c r="V58" i="23" s="1"/>
  <c r="W58" i="23" s="1"/>
  <c r="X58" i="23" s="1"/>
  <c r="Y58" i="23" s="1"/>
  <c r="Z58" i="23" s="1"/>
  <c r="AA58" i="23" s="1"/>
  <c r="AB58" i="23" s="1"/>
  <c r="AC58" i="23" s="1"/>
  <c r="AD58" i="23" s="1"/>
  <c r="AE58" i="23" s="1"/>
  <c r="AF58" i="23" s="1"/>
  <c r="AG58" i="23" s="1"/>
  <c r="AH58" i="23" s="1"/>
  <c r="AI58" i="23" s="1"/>
  <c r="AJ58" i="23" s="1"/>
  <c r="AK58" i="23" s="1"/>
  <c r="F57" i="24" s="1"/>
  <c r="D57" i="23"/>
  <c r="AI9" i="23"/>
  <c r="AI10" i="23"/>
  <c r="I50" i="27"/>
  <c r="J50" i="27" s="1"/>
  <c r="K50" i="27" s="1"/>
  <c r="L50" i="27" s="1"/>
  <c r="M50" i="27" s="1"/>
  <c r="N50" i="27" s="1"/>
  <c r="O50" i="27" s="1"/>
  <c r="P50" i="27" s="1"/>
  <c r="Q50" i="27" s="1"/>
  <c r="R50" i="27" s="1"/>
  <c r="S50" i="27" s="1"/>
  <c r="T50" i="27" s="1"/>
  <c r="U50" i="27" s="1"/>
  <c r="V50" i="27" s="1"/>
  <c r="W50" i="27" s="1"/>
  <c r="X50" i="27" s="1"/>
  <c r="Y50" i="27" s="1"/>
  <c r="Z50" i="27" s="1"/>
  <c r="AA50" i="27" s="1"/>
  <c r="AB50" i="27" s="1"/>
  <c r="AC50" i="27" s="1"/>
  <c r="AD50" i="27" s="1"/>
  <c r="AE50" i="27" s="1"/>
  <c r="AF50" i="27" s="1"/>
  <c r="AG50" i="27" s="1"/>
  <c r="AH50" i="27" s="1"/>
  <c r="AI50" i="27" s="1"/>
  <c r="AJ50" i="27" s="1"/>
  <c r="AK50" i="27" s="1"/>
  <c r="AL50" i="27" s="1"/>
  <c r="F49" i="28" s="1"/>
  <c r="D49" i="27"/>
  <c r="D37" i="33"/>
  <c r="I38" i="33"/>
  <c r="J38" i="33" s="1"/>
  <c r="K38" i="33" s="1"/>
  <c r="L38" i="33" s="1"/>
  <c r="M38" i="33" s="1"/>
  <c r="N38" i="33" s="1"/>
  <c r="O38" i="33" s="1"/>
  <c r="P38" i="33" s="1"/>
  <c r="Q38" i="33" s="1"/>
  <c r="R38" i="33" s="1"/>
  <c r="S38" i="33" s="1"/>
  <c r="T38" i="33" s="1"/>
  <c r="U38" i="33" s="1"/>
  <c r="V38" i="33" s="1"/>
  <c r="W38" i="33" s="1"/>
  <c r="X38" i="33" s="1"/>
  <c r="Y38" i="33" s="1"/>
  <c r="Z38" i="33" s="1"/>
  <c r="AA38" i="33" s="1"/>
  <c r="AB38" i="33" s="1"/>
  <c r="AC38" i="33" s="1"/>
  <c r="AD38" i="33" s="1"/>
  <c r="AE38" i="33" s="1"/>
  <c r="AF38" i="33" s="1"/>
  <c r="AG38" i="33" s="1"/>
  <c r="AH38" i="33" s="1"/>
  <c r="AI38" i="33" s="1"/>
  <c r="AJ38" i="33" s="1"/>
  <c r="AK38" i="33" s="1"/>
  <c r="AL38" i="33" s="1"/>
  <c r="AM38" i="33" s="1"/>
  <c r="B60" i="32"/>
  <c r="B61" i="32" s="1"/>
  <c r="G59" i="32"/>
  <c r="C59" i="32"/>
  <c r="H59" i="32"/>
  <c r="D39" i="32"/>
  <c r="I40" i="32"/>
  <c r="J40" i="32" s="1"/>
  <c r="K40" i="32" s="1"/>
  <c r="L40" i="32" s="1"/>
  <c r="M40" i="32" s="1"/>
  <c r="N40" i="32" s="1"/>
  <c r="O40" i="32" s="1"/>
  <c r="P40" i="32" s="1"/>
  <c r="Q40" i="32" s="1"/>
  <c r="R40" i="32" s="1"/>
  <c r="S40" i="32" s="1"/>
  <c r="T40" i="32" s="1"/>
  <c r="U40" i="32" s="1"/>
  <c r="V40" i="32" s="1"/>
  <c r="W40" i="32" s="1"/>
  <c r="X40" i="32" s="1"/>
  <c r="Y40" i="32" s="1"/>
  <c r="Z40" i="32" s="1"/>
  <c r="AA40" i="32" s="1"/>
  <c r="AB40" i="32" s="1"/>
  <c r="AC40" i="32" s="1"/>
  <c r="AD40" i="32" s="1"/>
  <c r="AE40" i="32" s="1"/>
  <c r="AF40" i="32" s="1"/>
  <c r="AG40" i="32" s="1"/>
  <c r="AH40" i="32" s="1"/>
  <c r="AI40" i="32" s="1"/>
  <c r="AJ40" i="32" s="1"/>
  <c r="AK40" i="32" s="1"/>
  <c r="AL40" i="32" s="1"/>
  <c r="F39" i="33" s="1"/>
  <c r="B70" i="25" l="1"/>
  <c r="B71" i="25" s="1"/>
  <c r="H69" i="25"/>
  <c r="C69" i="25"/>
  <c r="G69" i="25"/>
  <c r="AH10" i="33"/>
  <c r="AH9" i="33"/>
  <c r="B68" i="29"/>
  <c r="B69" i="29" s="1"/>
  <c r="H67" i="29"/>
  <c r="C67" i="29"/>
  <c r="G67" i="29"/>
  <c r="B78" i="31"/>
  <c r="B79" i="31" s="1"/>
  <c r="G77" i="31"/>
  <c r="C77" i="31"/>
  <c r="H77" i="31"/>
  <c r="B84" i="28"/>
  <c r="B85" i="28" s="1"/>
  <c r="G83" i="28"/>
  <c r="C83" i="28"/>
  <c r="H83" i="28"/>
  <c r="B62" i="26"/>
  <c r="B63" i="26" s="1"/>
  <c r="G61" i="26"/>
  <c r="C61" i="26"/>
  <c r="H61" i="26"/>
  <c r="B64" i="27"/>
  <c r="B65" i="27" s="1"/>
  <c r="H63" i="27"/>
  <c r="G63" i="27"/>
  <c r="C63" i="27"/>
  <c r="I52" i="27"/>
  <c r="J52" i="27" s="1"/>
  <c r="K52" i="27" s="1"/>
  <c r="L52" i="27" s="1"/>
  <c r="M52" i="27" s="1"/>
  <c r="N52" i="27" s="1"/>
  <c r="O52" i="27" s="1"/>
  <c r="P52" i="27" s="1"/>
  <c r="Q52" i="27" s="1"/>
  <c r="R52" i="27" s="1"/>
  <c r="S52" i="27" s="1"/>
  <c r="T52" i="27" s="1"/>
  <c r="U52" i="27" s="1"/>
  <c r="V52" i="27" s="1"/>
  <c r="W52" i="27" s="1"/>
  <c r="X52" i="27" s="1"/>
  <c r="Y52" i="27" s="1"/>
  <c r="Z52" i="27" s="1"/>
  <c r="AA52" i="27" s="1"/>
  <c r="AB52" i="27" s="1"/>
  <c r="AC52" i="27" s="1"/>
  <c r="AD52" i="27" s="1"/>
  <c r="AE52" i="27" s="1"/>
  <c r="AF52" i="27" s="1"/>
  <c r="AG52" i="27" s="1"/>
  <c r="AH52" i="27" s="1"/>
  <c r="AI52" i="27" s="1"/>
  <c r="AJ52" i="27" s="1"/>
  <c r="AK52" i="27" s="1"/>
  <c r="AL52" i="27" s="1"/>
  <c r="F51" i="28" s="1"/>
  <c r="D51" i="27"/>
  <c r="I48" i="29"/>
  <c r="J48" i="29" s="1"/>
  <c r="K48" i="29" s="1"/>
  <c r="L48" i="29" s="1"/>
  <c r="M48" i="29" s="1"/>
  <c r="N48" i="29" s="1"/>
  <c r="O48" i="29" s="1"/>
  <c r="P48" i="29" s="1"/>
  <c r="Q48" i="29" s="1"/>
  <c r="R48" i="29" s="1"/>
  <c r="S48" i="29" s="1"/>
  <c r="T48" i="29" s="1"/>
  <c r="U48" i="29" s="1"/>
  <c r="V48" i="29" s="1"/>
  <c r="W48" i="29" s="1"/>
  <c r="X48" i="29" s="1"/>
  <c r="Y48" i="29" s="1"/>
  <c r="Z48" i="29" s="1"/>
  <c r="AA48" i="29" s="1"/>
  <c r="AB48" i="29" s="1"/>
  <c r="AC48" i="29" s="1"/>
  <c r="AD48" i="29" s="1"/>
  <c r="AE48" i="29" s="1"/>
  <c r="AF48" i="29" s="1"/>
  <c r="AG48" i="29" s="1"/>
  <c r="AH48" i="29" s="1"/>
  <c r="AI48" i="29" s="1"/>
  <c r="AJ48" i="29" s="1"/>
  <c r="AK48" i="29" s="1"/>
  <c r="AL48" i="29" s="1"/>
  <c r="AM48" i="29" s="1"/>
  <c r="F47" i="30" s="1"/>
  <c r="D47" i="29"/>
  <c r="I50" i="28"/>
  <c r="J50" i="28" s="1"/>
  <c r="K50" i="28" s="1"/>
  <c r="L50" i="28" s="1"/>
  <c r="M50" i="28" s="1"/>
  <c r="N50" i="28" s="1"/>
  <c r="O50" i="28" s="1"/>
  <c r="P50" i="28" s="1"/>
  <c r="Q50" i="28" s="1"/>
  <c r="R50" i="28" s="1"/>
  <c r="S50" i="28" s="1"/>
  <c r="T50" i="28" s="1"/>
  <c r="U50" i="28" s="1"/>
  <c r="V50" i="28" s="1"/>
  <c r="W50" i="28" s="1"/>
  <c r="X50" i="28" s="1"/>
  <c r="Y50" i="28" s="1"/>
  <c r="Z50" i="28" s="1"/>
  <c r="AA50" i="28" s="1"/>
  <c r="AB50" i="28" s="1"/>
  <c r="AC50" i="28" s="1"/>
  <c r="AD50" i="28" s="1"/>
  <c r="AE50" i="28" s="1"/>
  <c r="AF50" i="28" s="1"/>
  <c r="AG50" i="28" s="1"/>
  <c r="AH50" i="28" s="1"/>
  <c r="AI50" i="28" s="1"/>
  <c r="AJ50" i="28" s="1"/>
  <c r="AK50" i="28" s="1"/>
  <c r="AL50" i="28" s="1"/>
  <c r="AM50" i="28" s="1"/>
  <c r="F49" i="29" s="1"/>
  <c r="D49" i="28"/>
  <c r="AJ9" i="23"/>
  <c r="AJ10" i="23"/>
  <c r="AL10" i="31"/>
  <c r="AL9" i="31"/>
  <c r="I60" i="23"/>
  <c r="J60" i="23" s="1"/>
  <c r="K60" i="23" s="1"/>
  <c r="L60" i="23" s="1"/>
  <c r="M60" i="23" s="1"/>
  <c r="N60" i="23" s="1"/>
  <c r="O60" i="23" s="1"/>
  <c r="P60" i="23" s="1"/>
  <c r="Q60" i="23" s="1"/>
  <c r="R60" i="23" s="1"/>
  <c r="S60" i="23" s="1"/>
  <c r="T60" i="23" s="1"/>
  <c r="U60" i="23" s="1"/>
  <c r="V60" i="23" s="1"/>
  <c r="W60" i="23" s="1"/>
  <c r="X60" i="23" s="1"/>
  <c r="Y60" i="23" s="1"/>
  <c r="Z60" i="23" s="1"/>
  <c r="AA60" i="23" s="1"/>
  <c r="AB60" i="23" s="1"/>
  <c r="AC60" i="23" s="1"/>
  <c r="AD60" i="23" s="1"/>
  <c r="AE60" i="23" s="1"/>
  <c r="AF60" i="23" s="1"/>
  <c r="AG60" i="23" s="1"/>
  <c r="AH60" i="23" s="1"/>
  <c r="AI60" i="23" s="1"/>
  <c r="AJ60" i="23" s="1"/>
  <c r="AK60" i="23" s="1"/>
  <c r="F59" i="24" s="1"/>
  <c r="D59" i="23"/>
  <c r="AL10" i="26"/>
  <c r="AL9" i="26"/>
  <c r="I58" i="24"/>
  <c r="J58" i="24" s="1"/>
  <c r="K58" i="24" s="1"/>
  <c r="L58" i="24" s="1"/>
  <c r="M58" i="24" s="1"/>
  <c r="N58" i="24" s="1"/>
  <c r="O58" i="24" s="1"/>
  <c r="P58" i="24" s="1"/>
  <c r="Q58" i="24" s="1"/>
  <c r="R58" i="24" s="1"/>
  <c r="S58" i="24" s="1"/>
  <c r="T58" i="24" s="1"/>
  <c r="U58" i="24" s="1"/>
  <c r="V58" i="24" s="1"/>
  <c r="W58" i="24" s="1"/>
  <c r="X58" i="24" s="1"/>
  <c r="Y58" i="24" s="1"/>
  <c r="Z58" i="24" s="1"/>
  <c r="AA58" i="24" s="1"/>
  <c r="AB58" i="24" s="1"/>
  <c r="AC58" i="24" s="1"/>
  <c r="AD58" i="24" s="1"/>
  <c r="AE58" i="24" s="1"/>
  <c r="AF58" i="24" s="1"/>
  <c r="AG58" i="24" s="1"/>
  <c r="AH58" i="24" s="1"/>
  <c r="AI58" i="24" s="1"/>
  <c r="AJ58" i="24" s="1"/>
  <c r="AK58" i="24" s="1"/>
  <c r="AL58" i="24" s="1"/>
  <c r="AM58" i="24" s="1"/>
  <c r="F57" i="25" s="1"/>
  <c r="D57" i="24"/>
  <c r="G63" i="33"/>
  <c r="B64" i="33"/>
  <c r="B65" i="33" s="1"/>
  <c r="C63" i="33"/>
  <c r="H63" i="33"/>
  <c r="AL10" i="29"/>
  <c r="AL9" i="29"/>
  <c r="AL10" i="28"/>
  <c r="AL9" i="28"/>
  <c r="AK9" i="25"/>
  <c r="AK10" i="25"/>
  <c r="I44" i="31"/>
  <c r="J44" i="31" s="1"/>
  <c r="K44" i="31" s="1"/>
  <c r="L44" i="31" s="1"/>
  <c r="M44" i="31" s="1"/>
  <c r="N44" i="31" s="1"/>
  <c r="O44" i="31" s="1"/>
  <c r="P44" i="31" s="1"/>
  <c r="Q44" i="31" s="1"/>
  <c r="R44" i="31" s="1"/>
  <c r="S44" i="31" s="1"/>
  <c r="T44" i="31" s="1"/>
  <c r="U44" i="31" s="1"/>
  <c r="V44" i="31" s="1"/>
  <c r="W44" i="31" s="1"/>
  <c r="X44" i="31" s="1"/>
  <c r="Y44" i="31" s="1"/>
  <c r="Z44" i="31" s="1"/>
  <c r="AA44" i="31" s="1"/>
  <c r="AB44" i="31" s="1"/>
  <c r="AC44" i="31" s="1"/>
  <c r="AD44" i="31" s="1"/>
  <c r="AE44" i="31" s="1"/>
  <c r="AF44" i="31" s="1"/>
  <c r="AG44" i="31" s="1"/>
  <c r="AH44" i="31" s="1"/>
  <c r="AI44" i="31" s="1"/>
  <c r="AJ44" i="31" s="1"/>
  <c r="AK44" i="31" s="1"/>
  <c r="AL44" i="31" s="1"/>
  <c r="AM44" i="31" s="1"/>
  <c r="F43" i="32" s="1"/>
  <c r="D43" i="31"/>
  <c r="I46" i="30"/>
  <c r="J46" i="30" s="1"/>
  <c r="K46" i="30" s="1"/>
  <c r="L46" i="30" s="1"/>
  <c r="M46" i="30" s="1"/>
  <c r="N46" i="30" s="1"/>
  <c r="O46" i="30" s="1"/>
  <c r="P46" i="30" s="1"/>
  <c r="Q46" i="30" s="1"/>
  <c r="R46" i="30" s="1"/>
  <c r="S46" i="30" s="1"/>
  <c r="T46" i="30" s="1"/>
  <c r="U46" i="30" s="1"/>
  <c r="V46" i="30" s="1"/>
  <c r="W46" i="30" s="1"/>
  <c r="X46" i="30" s="1"/>
  <c r="Y46" i="30" s="1"/>
  <c r="Z46" i="30" s="1"/>
  <c r="AA46" i="30" s="1"/>
  <c r="AB46" i="30" s="1"/>
  <c r="AC46" i="30" s="1"/>
  <c r="AD46" i="30" s="1"/>
  <c r="AE46" i="30" s="1"/>
  <c r="AF46" i="30" s="1"/>
  <c r="AG46" i="30" s="1"/>
  <c r="AH46" i="30" s="1"/>
  <c r="AI46" i="30" s="1"/>
  <c r="AJ46" i="30" s="1"/>
  <c r="AK46" i="30" s="1"/>
  <c r="AL46" i="30" s="1"/>
  <c r="F45" i="31" s="1"/>
  <c r="D45" i="30"/>
  <c r="AK9" i="8"/>
  <c r="AK10" i="8"/>
  <c r="D41" i="32"/>
  <c r="I42" i="32"/>
  <c r="J42" i="32" s="1"/>
  <c r="K42" i="32" s="1"/>
  <c r="L42" i="32" s="1"/>
  <c r="M42" i="32" s="1"/>
  <c r="N42" i="32" s="1"/>
  <c r="O42" i="32" s="1"/>
  <c r="P42" i="32" s="1"/>
  <c r="Q42" i="32" s="1"/>
  <c r="R42" i="32" s="1"/>
  <c r="S42" i="32" s="1"/>
  <c r="T42" i="32" s="1"/>
  <c r="U42" i="32" s="1"/>
  <c r="V42" i="32" s="1"/>
  <c r="W42" i="32" s="1"/>
  <c r="X42" i="32" s="1"/>
  <c r="Y42" i="32" s="1"/>
  <c r="Z42" i="32" s="1"/>
  <c r="AA42" i="32" s="1"/>
  <c r="AB42" i="32" s="1"/>
  <c r="AC42" i="32" s="1"/>
  <c r="AD42" i="32" s="1"/>
  <c r="AE42" i="32" s="1"/>
  <c r="AF42" i="32" s="1"/>
  <c r="AG42" i="32" s="1"/>
  <c r="AH42" i="32" s="1"/>
  <c r="AI42" i="32" s="1"/>
  <c r="AJ42" i="32" s="1"/>
  <c r="AK42" i="32" s="1"/>
  <c r="AL42" i="32" s="1"/>
  <c r="F41" i="33" s="1"/>
  <c r="I54" i="26"/>
  <c r="J54" i="26" s="1"/>
  <c r="K54" i="26" s="1"/>
  <c r="L54" i="26" s="1"/>
  <c r="M54" i="26" s="1"/>
  <c r="N54" i="26" s="1"/>
  <c r="O54" i="26" s="1"/>
  <c r="P54" i="26" s="1"/>
  <c r="Q54" i="26" s="1"/>
  <c r="R54" i="26" s="1"/>
  <c r="S54" i="26" s="1"/>
  <c r="T54" i="26" s="1"/>
  <c r="U54" i="26" s="1"/>
  <c r="V54" i="26" s="1"/>
  <c r="W54" i="26" s="1"/>
  <c r="X54" i="26" s="1"/>
  <c r="Y54" i="26" s="1"/>
  <c r="Z54" i="26" s="1"/>
  <c r="AA54" i="26" s="1"/>
  <c r="AB54" i="26" s="1"/>
  <c r="AC54" i="26" s="1"/>
  <c r="AD54" i="26" s="1"/>
  <c r="AE54" i="26" s="1"/>
  <c r="AF54" i="26" s="1"/>
  <c r="AG54" i="26" s="1"/>
  <c r="AH54" i="26" s="1"/>
  <c r="AI54" i="26" s="1"/>
  <c r="AJ54" i="26" s="1"/>
  <c r="AK54" i="26" s="1"/>
  <c r="AL54" i="26" s="1"/>
  <c r="AM54" i="26" s="1"/>
  <c r="F53" i="27" s="1"/>
  <c r="D53" i="26"/>
  <c r="AK10" i="30"/>
  <c r="AK9" i="30"/>
  <c r="G61" i="32"/>
  <c r="B62" i="32"/>
  <c r="B63" i="32" s="1"/>
  <c r="H61" i="32"/>
  <c r="C61" i="32"/>
  <c r="D39" i="33"/>
  <c r="I40" i="33"/>
  <c r="J40" i="33" s="1"/>
  <c r="K40" i="33" s="1"/>
  <c r="L40" i="33" s="1"/>
  <c r="M40" i="33" s="1"/>
  <c r="N40" i="33" s="1"/>
  <c r="O40" i="33" s="1"/>
  <c r="P40" i="33" s="1"/>
  <c r="Q40" i="33" s="1"/>
  <c r="R40" i="33" s="1"/>
  <c r="S40" i="33" s="1"/>
  <c r="T40" i="33" s="1"/>
  <c r="U40" i="33" s="1"/>
  <c r="V40" i="33" s="1"/>
  <c r="W40" i="33" s="1"/>
  <c r="X40" i="33" s="1"/>
  <c r="Y40" i="33" s="1"/>
  <c r="Z40" i="33" s="1"/>
  <c r="AA40" i="33" s="1"/>
  <c r="AB40" i="33" s="1"/>
  <c r="AC40" i="33" s="1"/>
  <c r="AD40" i="33" s="1"/>
  <c r="AE40" i="33" s="1"/>
  <c r="AF40" i="33" s="1"/>
  <c r="AG40" i="33" s="1"/>
  <c r="AH40" i="33" s="1"/>
  <c r="AI40" i="33" s="1"/>
  <c r="AJ40" i="33" s="1"/>
  <c r="AK40" i="33" s="1"/>
  <c r="AL40" i="33" s="1"/>
  <c r="AM40" i="33" s="1"/>
  <c r="I62" i="8"/>
  <c r="J62" i="8" s="1"/>
  <c r="K62" i="8" s="1"/>
  <c r="L62" i="8" s="1"/>
  <c r="M62" i="8" s="1"/>
  <c r="N62" i="8" s="1"/>
  <c r="O62" i="8" s="1"/>
  <c r="P62" i="8" s="1"/>
  <c r="Q62" i="8" s="1"/>
  <c r="R62" i="8" s="1"/>
  <c r="S62" i="8" s="1"/>
  <c r="T62" i="8" s="1"/>
  <c r="U62" i="8" s="1"/>
  <c r="V62" i="8" s="1"/>
  <c r="W62" i="8" s="1"/>
  <c r="X62" i="8" s="1"/>
  <c r="Y62" i="8" s="1"/>
  <c r="Z62" i="8" s="1"/>
  <c r="AA62" i="8" s="1"/>
  <c r="AB62" i="8" s="1"/>
  <c r="AC62" i="8" s="1"/>
  <c r="AD62" i="8" s="1"/>
  <c r="AE62" i="8" s="1"/>
  <c r="AF62" i="8" s="1"/>
  <c r="AG62" i="8" s="1"/>
  <c r="AH62" i="8" s="1"/>
  <c r="AI62" i="8" s="1"/>
  <c r="AJ62" i="8" s="1"/>
  <c r="AK62" i="8" s="1"/>
  <c r="AL62" i="8" s="1"/>
  <c r="AM62" i="8" s="1"/>
  <c r="F61" i="23" s="1"/>
  <c r="B62" i="8"/>
  <c r="B63" i="8" s="1"/>
  <c r="G61" i="8"/>
  <c r="D61" i="8" s="1"/>
  <c r="C61" i="8"/>
  <c r="H61" i="8"/>
  <c r="AJ9" i="24"/>
  <c r="AJ10" i="24"/>
  <c r="I56" i="25"/>
  <c r="J56" i="25" s="1"/>
  <c r="K56" i="25" s="1"/>
  <c r="L56" i="25" s="1"/>
  <c r="M56" i="25" s="1"/>
  <c r="N56" i="25" s="1"/>
  <c r="O56" i="25" s="1"/>
  <c r="P56" i="25" s="1"/>
  <c r="Q56" i="25" s="1"/>
  <c r="R56" i="25" s="1"/>
  <c r="S56" i="25" s="1"/>
  <c r="T56" i="25" s="1"/>
  <c r="U56" i="25" s="1"/>
  <c r="V56" i="25" s="1"/>
  <c r="W56" i="25" s="1"/>
  <c r="X56" i="25" s="1"/>
  <c r="Y56" i="25" s="1"/>
  <c r="Z56" i="25" s="1"/>
  <c r="AA56" i="25" s="1"/>
  <c r="AB56" i="25" s="1"/>
  <c r="AC56" i="25" s="1"/>
  <c r="AD56" i="25" s="1"/>
  <c r="AE56" i="25" s="1"/>
  <c r="AF56" i="25" s="1"/>
  <c r="AG56" i="25" s="1"/>
  <c r="AH56" i="25" s="1"/>
  <c r="AI56" i="25" s="1"/>
  <c r="AJ56" i="25" s="1"/>
  <c r="AK56" i="25" s="1"/>
  <c r="AL56" i="25" s="1"/>
  <c r="F55" i="26" s="1"/>
  <c r="D55" i="25"/>
  <c r="B86" i="28" l="1"/>
  <c r="B87" i="28" s="1"/>
  <c r="G85" i="28"/>
  <c r="H85" i="28"/>
  <c r="C85" i="28"/>
  <c r="B80" i="31"/>
  <c r="B81" i="31" s="1"/>
  <c r="G79" i="31"/>
  <c r="H79" i="31"/>
  <c r="C79" i="31"/>
  <c r="B66" i="27"/>
  <c r="B67" i="27" s="1"/>
  <c r="C65" i="27"/>
  <c r="H65" i="27"/>
  <c r="G65" i="27"/>
  <c r="B70" i="29"/>
  <c r="B71" i="29" s="1"/>
  <c r="G69" i="29"/>
  <c r="C69" i="29"/>
  <c r="H69" i="29"/>
  <c r="AI10" i="33"/>
  <c r="AI9" i="33"/>
  <c r="G63" i="26"/>
  <c r="C63" i="26"/>
  <c r="B64" i="26"/>
  <c r="B65" i="26" s="1"/>
  <c r="H63" i="26"/>
  <c r="B72" i="25"/>
  <c r="B73" i="25" s="1"/>
  <c r="C71" i="25"/>
  <c r="H71" i="25"/>
  <c r="G71" i="25"/>
  <c r="I58" i="25"/>
  <c r="J58" i="25" s="1"/>
  <c r="K58" i="25" s="1"/>
  <c r="L58" i="25" s="1"/>
  <c r="M58" i="25" s="1"/>
  <c r="N58" i="25" s="1"/>
  <c r="O58" i="25" s="1"/>
  <c r="P58" i="25" s="1"/>
  <c r="Q58" i="25" s="1"/>
  <c r="R58" i="25" s="1"/>
  <c r="S58" i="25" s="1"/>
  <c r="T58" i="25" s="1"/>
  <c r="U58" i="25" s="1"/>
  <c r="V58" i="25" s="1"/>
  <c r="W58" i="25" s="1"/>
  <c r="X58" i="25" s="1"/>
  <c r="Y58" i="25" s="1"/>
  <c r="Z58" i="25" s="1"/>
  <c r="AA58" i="25" s="1"/>
  <c r="AB58" i="25" s="1"/>
  <c r="AC58" i="25" s="1"/>
  <c r="AD58" i="25" s="1"/>
  <c r="AE58" i="25" s="1"/>
  <c r="AF58" i="25" s="1"/>
  <c r="AG58" i="25" s="1"/>
  <c r="AH58" i="25" s="1"/>
  <c r="AI58" i="25" s="1"/>
  <c r="AJ58" i="25" s="1"/>
  <c r="AK58" i="25" s="1"/>
  <c r="AL58" i="25" s="1"/>
  <c r="F57" i="26" s="1"/>
  <c r="D57" i="25"/>
  <c r="I46" i="31"/>
  <c r="J46" i="31" s="1"/>
  <c r="K46" i="31" s="1"/>
  <c r="L46" i="31" s="1"/>
  <c r="M46" i="31" s="1"/>
  <c r="N46" i="31" s="1"/>
  <c r="O46" i="31" s="1"/>
  <c r="P46" i="31" s="1"/>
  <c r="Q46" i="31" s="1"/>
  <c r="R46" i="31" s="1"/>
  <c r="S46" i="31" s="1"/>
  <c r="T46" i="31" s="1"/>
  <c r="U46" i="31" s="1"/>
  <c r="V46" i="31" s="1"/>
  <c r="W46" i="31" s="1"/>
  <c r="X46" i="31" s="1"/>
  <c r="Y46" i="31" s="1"/>
  <c r="Z46" i="31" s="1"/>
  <c r="AA46" i="31" s="1"/>
  <c r="AB46" i="31" s="1"/>
  <c r="AC46" i="31" s="1"/>
  <c r="AD46" i="31" s="1"/>
  <c r="AE46" i="31" s="1"/>
  <c r="AF46" i="31" s="1"/>
  <c r="AG46" i="31" s="1"/>
  <c r="AH46" i="31" s="1"/>
  <c r="AI46" i="31" s="1"/>
  <c r="AJ46" i="31" s="1"/>
  <c r="AK46" i="31" s="1"/>
  <c r="AL46" i="31" s="1"/>
  <c r="AM46" i="31" s="1"/>
  <c r="F45" i="32" s="1"/>
  <c r="D45" i="31"/>
  <c r="AM10" i="26"/>
  <c r="AM9" i="26"/>
  <c r="I60" i="24"/>
  <c r="J60" i="24" s="1"/>
  <c r="K60" i="24" s="1"/>
  <c r="L60" i="24" s="1"/>
  <c r="M60" i="24" s="1"/>
  <c r="N60" i="24" s="1"/>
  <c r="O60" i="24" s="1"/>
  <c r="P60" i="24" s="1"/>
  <c r="Q60" i="24" s="1"/>
  <c r="R60" i="24" s="1"/>
  <c r="S60" i="24" s="1"/>
  <c r="T60" i="24" s="1"/>
  <c r="U60" i="24" s="1"/>
  <c r="V60" i="24" s="1"/>
  <c r="W60" i="24" s="1"/>
  <c r="X60" i="24" s="1"/>
  <c r="Y60" i="24" s="1"/>
  <c r="Z60" i="24" s="1"/>
  <c r="AA60" i="24" s="1"/>
  <c r="AB60" i="24" s="1"/>
  <c r="AC60" i="24" s="1"/>
  <c r="AD60" i="24" s="1"/>
  <c r="AE60" i="24" s="1"/>
  <c r="AF60" i="24" s="1"/>
  <c r="AG60" i="24" s="1"/>
  <c r="AH60" i="24" s="1"/>
  <c r="AI60" i="24" s="1"/>
  <c r="AJ60" i="24" s="1"/>
  <c r="AK60" i="24" s="1"/>
  <c r="AL60" i="24" s="1"/>
  <c r="AM60" i="24" s="1"/>
  <c r="F59" i="25" s="1"/>
  <c r="D59" i="24"/>
  <c r="I54" i="27"/>
  <c r="J54" i="27" s="1"/>
  <c r="K54" i="27" s="1"/>
  <c r="L54" i="27" s="1"/>
  <c r="M54" i="27" s="1"/>
  <c r="N54" i="27" s="1"/>
  <c r="O54" i="27" s="1"/>
  <c r="P54" i="27" s="1"/>
  <c r="Q54" i="27" s="1"/>
  <c r="R54" i="27" s="1"/>
  <c r="S54" i="27" s="1"/>
  <c r="T54" i="27" s="1"/>
  <c r="U54" i="27" s="1"/>
  <c r="V54" i="27" s="1"/>
  <c r="W54" i="27" s="1"/>
  <c r="X54" i="27" s="1"/>
  <c r="Y54" i="27" s="1"/>
  <c r="Z54" i="27" s="1"/>
  <c r="AA54" i="27" s="1"/>
  <c r="AB54" i="27" s="1"/>
  <c r="AC54" i="27" s="1"/>
  <c r="AD54" i="27" s="1"/>
  <c r="AE54" i="27" s="1"/>
  <c r="AF54" i="27" s="1"/>
  <c r="AG54" i="27" s="1"/>
  <c r="AH54" i="27" s="1"/>
  <c r="AI54" i="27" s="1"/>
  <c r="AJ54" i="27" s="1"/>
  <c r="AK54" i="27" s="1"/>
  <c r="AL54" i="27" s="1"/>
  <c r="F53" i="28" s="1"/>
  <c r="D53" i="27"/>
  <c r="D43" i="32"/>
  <c r="I44" i="32"/>
  <c r="J44" i="32" s="1"/>
  <c r="K44" i="32" s="1"/>
  <c r="L44" i="32" s="1"/>
  <c r="M44" i="32" s="1"/>
  <c r="N44" i="32" s="1"/>
  <c r="O44" i="32" s="1"/>
  <c r="P44" i="32" s="1"/>
  <c r="Q44" i="32" s="1"/>
  <c r="R44" i="32" s="1"/>
  <c r="S44" i="32" s="1"/>
  <c r="T44" i="32" s="1"/>
  <c r="U44" i="32" s="1"/>
  <c r="V44" i="32" s="1"/>
  <c r="W44" i="32" s="1"/>
  <c r="X44" i="32" s="1"/>
  <c r="Y44" i="32" s="1"/>
  <c r="Z44" i="32" s="1"/>
  <c r="AA44" i="32" s="1"/>
  <c r="AB44" i="32" s="1"/>
  <c r="AC44" i="32" s="1"/>
  <c r="AD44" i="32" s="1"/>
  <c r="AE44" i="32" s="1"/>
  <c r="AF44" i="32" s="1"/>
  <c r="AG44" i="32" s="1"/>
  <c r="AH44" i="32" s="1"/>
  <c r="AI44" i="32" s="1"/>
  <c r="AJ44" i="32" s="1"/>
  <c r="AK44" i="32" s="1"/>
  <c r="AL44" i="32" s="1"/>
  <c r="F43" i="33" s="1"/>
  <c r="AL10" i="25"/>
  <c r="AL9" i="25"/>
  <c r="AM10" i="31"/>
  <c r="AM9" i="31"/>
  <c r="G63" i="32"/>
  <c r="B64" i="32"/>
  <c r="B65" i="32" s="1"/>
  <c r="C63" i="32"/>
  <c r="H63" i="32"/>
  <c r="AK9" i="23"/>
  <c r="AK10" i="23"/>
  <c r="I62" i="23"/>
  <c r="J62" i="23" s="1"/>
  <c r="K62" i="23" s="1"/>
  <c r="L62" i="23" s="1"/>
  <c r="M62" i="23" s="1"/>
  <c r="N62" i="23" s="1"/>
  <c r="O62" i="23" s="1"/>
  <c r="P62" i="23" s="1"/>
  <c r="Q62" i="23" s="1"/>
  <c r="R62" i="23" s="1"/>
  <c r="S62" i="23" s="1"/>
  <c r="T62" i="23" s="1"/>
  <c r="U62" i="23" s="1"/>
  <c r="V62" i="23" s="1"/>
  <c r="W62" i="23" s="1"/>
  <c r="X62" i="23" s="1"/>
  <c r="Y62" i="23" s="1"/>
  <c r="Z62" i="23" s="1"/>
  <c r="AA62" i="23" s="1"/>
  <c r="AB62" i="23" s="1"/>
  <c r="AC62" i="23" s="1"/>
  <c r="AD62" i="23" s="1"/>
  <c r="AE62" i="23" s="1"/>
  <c r="AF62" i="23" s="1"/>
  <c r="AG62" i="23" s="1"/>
  <c r="AH62" i="23" s="1"/>
  <c r="AI62" i="23" s="1"/>
  <c r="AJ62" i="23" s="1"/>
  <c r="AK62" i="23" s="1"/>
  <c r="F61" i="24" s="1"/>
  <c r="D61" i="23"/>
  <c r="AM10" i="28"/>
  <c r="AM9" i="28"/>
  <c r="I56" i="26"/>
  <c r="J56" i="26" s="1"/>
  <c r="K56" i="26" s="1"/>
  <c r="L56" i="26" s="1"/>
  <c r="M56" i="26" s="1"/>
  <c r="N56" i="26" s="1"/>
  <c r="O56" i="26" s="1"/>
  <c r="P56" i="26" s="1"/>
  <c r="Q56" i="26" s="1"/>
  <c r="R56" i="26" s="1"/>
  <c r="S56" i="26" s="1"/>
  <c r="T56" i="26" s="1"/>
  <c r="U56" i="26" s="1"/>
  <c r="V56" i="26" s="1"/>
  <c r="W56" i="26" s="1"/>
  <c r="X56" i="26" s="1"/>
  <c r="Y56" i="26" s="1"/>
  <c r="Z56" i="26" s="1"/>
  <c r="AA56" i="26" s="1"/>
  <c r="AB56" i="26" s="1"/>
  <c r="AC56" i="26" s="1"/>
  <c r="AD56" i="26" s="1"/>
  <c r="AE56" i="26" s="1"/>
  <c r="AF56" i="26" s="1"/>
  <c r="AG56" i="26" s="1"/>
  <c r="AH56" i="26" s="1"/>
  <c r="AI56" i="26" s="1"/>
  <c r="AJ56" i="26" s="1"/>
  <c r="AK56" i="26" s="1"/>
  <c r="AL56" i="26" s="1"/>
  <c r="AM56" i="26" s="1"/>
  <c r="F55" i="27" s="1"/>
  <c r="D55" i="26"/>
  <c r="I50" i="29"/>
  <c r="J50" i="29" s="1"/>
  <c r="K50" i="29" s="1"/>
  <c r="L50" i="29" s="1"/>
  <c r="M50" i="29" s="1"/>
  <c r="N50" i="29" s="1"/>
  <c r="O50" i="29" s="1"/>
  <c r="P50" i="29" s="1"/>
  <c r="Q50" i="29" s="1"/>
  <c r="R50" i="29" s="1"/>
  <c r="S50" i="29" s="1"/>
  <c r="T50" i="29" s="1"/>
  <c r="U50" i="29" s="1"/>
  <c r="V50" i="29" s="1"/>
  <c r="W50" i="29" s="1"/>
  <c r="X50" i="29" s="1"/>
  <c r="Y50" i="29" s="1"/>
  <c r="Z50" i="29" s="1"/>
  <c r="AA50" i="29" s="1"/>
  <c r="AB50" i="29" s="1"/>
  <c r="AC50" i="29" s="1"/>
  <c r="AD50" i="29" s="1"/>
  <c r="AE50" i="29" s="1"/>
  <c r="AF50" i="29" s="1"/>
  <c r="AG50" i="29" s="1"/>
  <c r="AH50" i="29" s="1"/>
  <c r="AI50" i="29" s="1"/>
  <c r="AJ50" i="29" s="1"/>
  <c r="AK50" i="29" s="1"/>
  <c r="AL50" i="29" s="1"/>
  <c r="AM50" i="29" s="1"/>
  <c r="F49" i="30" s="1"/>
  <c r="D49" i="29"/>
  <c r="I64" i="8"/>
  <c r="J64" i="8" s="1"/>
  <c r="K64" i="8" s="1"/>
  <c r="L64" i="8" s="1"/>
  <c r="M64" i="8" s="1"/>
  <c r="N64" i="8" s="1"/>
  <c r="O64" i="8" s="1"/>
  <c r="P64" i="8" s="1"/>
  <c r="Q64" i="8" s="1"/>
  <c r="R64" i="8" s="1"/>
  <c r="S64" i="8" s="1"/>
  <c r="T64" i="8" s="1"/>
  <c r="U64" i="8" s="1"/>
  <c r="V64" i="8" s="1"/>
  <c r="W64" i="8" s="1"/>
  <c r="X64" i="8" s="1"/>
  <c r="Y64" i="8" s="1"/>
  <c r="Z64" i="8" s="1"/>
  <c r="AA64" i="8" s="1"/>
  <c r="AB64" i="8" s="1"/>
  <c r="AC64" i="8" s="1"/>
  <c r="AD64" i="8" s="1"/>
  <c r="AE64" i="8" s="1"/>
  <c r="AF64" i="8" s="1"/>
  <c r="AG64" i="8" s="1"/>
  <c r="AH64" i="8" s="1"/>
  <c r="AI64" i="8" s="1"/>
  <c r="AJ64" i="8" s="1"/>
  <c r="AK64" i="8" s="1"/>
  <c r="AL64" i="8" s="1"/>
  <c r="AM64" i="8" s="1"/>
  <c r="F63" i="23" s="1"/>
  <c r="B64" i="8"/>
  <c r="B65" i="8" s="1"/>
  <c r="G63" i="8"/>
  <c r="D63" i="8" s="1"/>
  <c r="C63" i="8"/>
  <c r="H63" i="8"/>
  <c r="AL9" i="8"/>
  <c r="AL10" i="8"/>
  <c r="AK9" i="24"/>
  <c r="AK10" i="24"/>
  <c r="AL10" i="30"/>
  <c r="AL9" i="30"/>
  <c r="AM10" i="29"/>
  <c r="AM9" i="29"/>
  <c r="I48" i="30"/>
  <c r="J48" i="30" s="1"/>
  <c r="K48" i="30" s="1"/>
  <c r="L48" i="30" s="1"/>
  <c r="M48" i="30" s="1"/>
  <c r="N48" i="30" s="1"/>
  <c r="O48" i="30" s="1"/>
  <c r="P48" i="30" s="1"/>
  <c r="Q48" i="30" s="1"/>
  <c r="R48" i="30" s="1"/>
  <c r="S48" i="30" s="1"/>
  <c r="T48" i="30" s="1"/>
  <c r="U48" i="30" s="1"/>
  <c r="V48" i="30" s="1"/>
  <c r="W48" i="30" s="1"/>
  <c r="X48" i="30" s="1"/>
  <c r="Y48" i="30" s="1"/>
  <c r="Z48" i="30" s="1"/>
  <c r="AA48" i="30" s="1"/>
  <c r="AB48" i="30" s="1"/>
  <c r="AC48" i="30" s="1"/>
  <c r="AD48" i="30" s="1"/>
  <c r="AE48" i="30" s="1"/>
  <c r="AF48" i="30" s="1"/>
  <c r="AG48" i="30" s="1"/>
  <c r="AH48" i="30" s="1"/>
  <c r="AI48" i="30" s="1"/>
  <c r="AJ48" i="30" s="1"/>
  <c r="AK48" i="30" s="1"/>
  <c r="AL48" i="30" s="1"/>
  <c r="F47" i="31" s="1"/>
  <c r="D47" i="30"/>
  <c r="D41" i="33"/>
  <c r="I42" i="33"/>
  <c r="J42" i="33" s="1"/>
  <c r="K42" i="33" s="1"/>
  <c r="L42" i="33" s="1"/>
  <c r="M42" i="33" s="1"/>
  <c r="N42" i="33" s="1"/>
  <c r="O42" i="33" s="1"/>
  <c r="P42" i="33" s="1"/>
  <c r="Q42" i="33" s="1"/>
  <c r="R42" i="33" s="1"/>
  <c r="S42" i="33" s="1"/>
  <c r="T42" i="33" s="1"/>
  <c r="U42" i="33" s="1"/>
  <c r="V42" i="33" s="1"/>
  <c r="W42" i="33" s="1"/>
  <c r="X42" i="33" s="1"/>
  <c r="Y42" i="33" s="1"/>
  <c r="Z42" i="33" s="1"/>
  <c r="AA42" i="33" s="1"/>
  <c r="AB42" i="33" s="1"/>
  <c r="AC42" i="33" s="1"/>
  <c r="AD42" i="33" s="1"/>
  <c r="AE42" i="33" s="1"/>
  <c r="AF42" i="33" s="1"/>
  <c r="AG42" i="33" s="1"/>
  <c r="AH42" i="33" s="1"/>
  <c r="AI42" i="33" s="1"/>
  <c r="AJ42" i="33" s="1"/>
  <c r="AK42" i="33" s="1"/>
  <c r="AL42" i="33" s="1"/>
  <c r="AM42" i="33" s="1"/>
  <c r="G65" i="33"/>
  <c r="B66" i="33"/>
  <c r="B67" i="33" s="1"/>
  <c r="C65" i="33"/>
  <c r="H65" i="33"/>
  <c r="I52" i="28"/>
  <c r="J52" i="28" s="1"/>
  <c r="K52" i="28" s="1"/>
  <c r="L52" i="28" s="1"/>
  <c r="M52" i="28" s="1"/>
  <c r="N52" i="28" s="1"/>
  <c r="O52" i="28" s="1"/>
  <c r="P52" i="28" s="1"/>
  <c r="Q52" i="28" s="1"/>
  <c r="R52" i="28" s="1"/>
  <c r="S52" i="28" s="1"/>
  <c r="T52" i="28" s="1"/>
  <c r="U52" i="28" s="1"/>
  <c r="V52" i="28" s="1"/>
  <c r="W52" i="28" s="1"/>
  <c r="X52" i="28" s="1"/>
  <c r="Y52" i="28" s="1"/>
  <c r="Z52" i="28" s="1"/>
  <c r="AA52" i="28" s="1"/>
  <c r="AB52" i="28" s="1"/>
  <c r="AC52" i="28" s="1"/>
  <c r="AD52" i="28" s="1"/>
  <c r="AE52" i="28" s="1"/>
  <c r="AF52" i="28" s="1"/>
  <c r="AG52" i="28" s="1"/>
  <c r="AH52" i="28" s="1"/>
  <c r="AI52" i="28" s="1"/>
  <c r="AJ52" i="28" s="1"/>
  <c r="AK52" i="28" s="1"/>
  <c r="AL52" i="28" s="1"/>
  <c r="AM52" i="28" s="1"/>
  <c r="F51" i="29" s="1"/>
  <c r="D51" i="28"/>
  <c r="B72" i="29" l="1"/>
  <c r="B73" i="29" s="1"/>
  <c r="G71" i="29"/>
  <c r="C71" i="29"/>
  <c r="H71" i="29"/>
  <c r="B68" i="27"/>
  <c r="B69" i="27" s="1"/>
  <c r="H67" i="27"/>
  <c r="C67" i="27"/>
  <c r="G67" i="27"/>
  <c r="G73" i="25"/>
  <c r="B74" i="25"/>
  <c r="B75" i="25" s="1"/>
  <c r="H73" i="25"/>
  <c r="C73" i="25"/>
  <c r="H65" i="26"/>
  <c r="G65" i="26"/>
  <c r="B66" i="26"/>
  <c r="B67" i="26" s="1"/>
  <c r="C65" i="26"/>
  <c r="B82" i="31"/>
  <c r="B83" i="31" s="1"/>
  <c r="C81" i="31"/>
  <c r="H81" i="31"/>
  <c r="G81" i="31"/>
  <c r="AJ10" i="33"/>
  <c r="AJ9" i="33"/>
  <c r="B88" i="28"/>
  <c r="B89" i="28" s="1"/>
  <c r="G87" i="28"/>
  <c r="C87" i="28"/>
  <c r="H87" i="28"/>
  <c r="I50" i="30"/>
  <c r="J50" i="30" s="1"/>
  <c r="K50" i="30" s="1"/>
  <c r="L50" i="30" s="1"/>
  <c r="M50" i="30" s="1"/>
  <c r="N50" i="30" s="1"/>
  <c r="O50" i="30" s="1"/>
  <c r="P50" i="30" s="1"/>
  <c r="Q50" i="30" s="1"/>
  <c r="R50" i="30" s="1"/>
  <c r="S50" i="30" s="1"/>
  <c r="T50" i="30" s="1"/>
  <c r="U50" i="30" s="1"/>
  <c r="V50" i="30" s="1"/>
  <c r="W50" i="30" s="1"/>
  <c r="X50" i="30" s="1"/>
  <c r="Y50" i="30" s="1"/>
  <c r="Z50" i="30" s="1"/>
  <c r="AA50" i="30" s="1"/>
  <c r="AB50" i="30" s="1"/>
  <c r="AC50" i="30" s="1"/>
  <c r="AD50" i="30" s="1"/>
  <c r="AE50" i="30" s="1"/>
  <c r="AF50" i="30" s="1"/>
  <c r="AG50" i="30" s="1"/>
  <c r="AH50" i="30" s="1"/>
  <c r="AI50" i="30" s="1"/>
  <c r="AJ50" i="30" s="1"/>
  <c r="AK50" i="30" s="1"/>
  <c r="AL50" i="30" s="1"/>
  <c r="F49" i="31" s="1"/>
  <c r="D49" i="30"/>
  <c r="I64" i="23"/>
  <c r="J64" i="23" s="1"/>
  <c r="K64" i="23" s="1"/>
  <c r="L64" i="23" s="1"/>
  <c r="M64" i="23" s="1"/>
  <c r="N64" i="23" s="1"/>
  <c r="O64" i="23" s="1"/>
  <c r="P64" i="23" s="1"/>
  <c r="Q64" i="23" s="1"/>
  <c r="R64" i="23" s="1"/>
  <c r="S64" i="23" s="1"/>
  <c r="T64" i="23" s="1"/>
  <c r="U64" i="23" s="1"/>
  <c r="V64" i="23" s="1"/>
  <c r="W64" i="23" s="1"/>
  <c r="X64" i="23" s="1"/>
  <c r="Y64" i="23" s="1"/>
  <c r="Z64" i="23" s="1"/>
  <c r="AA64" i="23" s="1"/>
  <c r="AB64" i="23" s="1"/>
  <c r="AC64" i="23" s="1"/>
  <c r="AD64" i="23" s="1"/>
  <c r="AE64" i="23" s="1"/>
  <c r="AF64" i="23" s="1"/>
  <c r="AG64" i="23" s="1"/>
  <c r="AH64" i="23" s="1"/>
  <c r="AI64" i="23" s="1"/>
  <c r="AJ64" i="23" s="1"/>
  <c r="AK64" i="23" s="1"/>
  <c r="F63" i="24" s="1"/>
  <c r="D63" i="23"/>
  <c r="I56" i="27"/>
  <c r="J56" i="27" s="1"/>
  <c r="K56" i="27" s="1"/>
  <c r="L56" i="27" s="1"/>
  <c r="M56" i="27" s="1"/>
  <c r="N56" i="27" s="1"/>
  <c r="O56" i="27" s="1"/>
  <c r="P56" i="27" s="1"/>
  <c r="Q56" i="27" s="1"/>
  <c r="R56" i="27" s="1"/>
  <c r="S56" i="27" s="1"/>
  <c r="T56" i="27" s="1"/>
  <c r="U56" i="27" s="1"/>
  <c r="V56" i="27" s="1"/>
  <c r="W56" i="27" s="1"/>
  <c r="X56" i="27" s="1"/>
  <c r="Y56" i="27" s="1"/>
  <c r="Z56" i="27" s="1"/>
  <c r="AA56" i="27" s="1"/>
  <c r="AB56" i="27" s="1"/>
  <c r="AC56" i="27" s="1"/>
  <c r="AD56" i="27" s="1"/>
  <c r="AE56" i="27" s="1"/>
  <c r="AF56" i="27" s="1"/>
  <c r="AG56" i="27" s="1"/>
  <c r="AH56" i="27" s="1"/>
  <c r="AI56" i="27" s="1"/>
  <c r="AJ56" i="27" s="1"/>
  <c r="AK56" i="27" s="1"/>
  <c r="AL56" i="27" s="1"/>
  <c r="F55" i="28" s="1"/>
  <c r="D55" i="27"/>
  <c r="D43" i="33"/>
  <c r="I44" i="33"/>
  <c r="J44" i="33" s="1"/>
  <c r="K44" i="33" s="1"/>
  <c r="L44" i="33" s="1"/>
  <c r="M44" i="33" s="1"/>
  <c r="N44" i="33" s="1"/>
  <c r="O44" i="33" s="1"/>
  <c r="P44" i="33" s="1"/>
  <c r="Q44" i="33" s="1"/>
  <c r="R44" i="33" s="1"/>
  <c r="S44" i="33" s="1"/>
  <c r="T44" i="33" s="1"/>
  <c r="U44" i="33" s="1"/>
  <c r="V44" i="33" s="1"/>
  <c r="W44" i="33" s="1"/>
  <c r="X44" i="33" s="1"/>
  <c r="Y44" i="33" s="1"/>
  <c r="Z44" i="33" s="1"/>
  <c r="AA44" i="33" s="1"/>
  <c r="AB44" i="33" s="1"/>
  <c r="AC44" i="33" s="1"/>
  <c r="AD44" i="33" s="1"/>
  <c r="AE44" i="33" s="1"/>
  <c r="AF44" i="33" s="1"/>
  <c r="AG44" i="33" s="1"/>
  <c r="AH44" i="33" s="1"/>
  <c r="AI44" i="33" s="1"/>
  <c r="AJ44" i="33" s="1"/>
  <c r="AK44" i="33" s="1"/>
  <c r="AL44" i="33" s="1"/>
  <c r="AM44" i="33" s="1"/>
  <c r="I48" i="31"/>
  <c r="J48" i="31" s="1"/>
  <c r="K48" i="31" s="1"/>
  <c r="L48" i="31" s="1"/>
  <c r="M48" i="31" s="1"/>
  <c r="N48" i="31" s="1"/>
  <c r="O48" i="31" s="1"/>
  <c r="P48" i="31" s="1"/>
  <c r="Q48" i="31" s="1"/>
  <c r="R48" i="31" s="1"/>
  <c r="S48" i="31" s="1"/>
  <c r="T48" i="31" s="1"/>
  <c r="U48" i="31" s="1"/>
  <c r="V48" i="31" s="1"/>
  <c r="W48" i="31" s="1"/>
  <c r="X48" i="31" s="1"/>
  <c r="Y48" i="31" s="1"/>
  <c r="Z48" i="31" s="1"/>
  <c r="AA48" i="31" s="1"/>
  <c r="AB48" i="31" s="1"/>
  <c r="AC48" i="31" s="1"/>
  <c r="AD48" i="31" s="1"/>
  <c r="AE48" i="31" s="1"/>
  <c r="AF48" i="31" s="1"/>
  <c r="AG48" i="31" s="1"/>
  <c r="AH48" i="31" s="1"/>
  <c r="AI48" i="31" s="1"/>
  <c r="AJ48" i="31" s="1"/>
  <c r="AK48" i="31" s="1"/>
  <c r="AL48" i="31" s="1"/>
  <c r="AM48" i="31" s="1"/>
  <c r="F47" i="32" s="1"/>
  <c r="D47" i="31"/>
  <c r="I54" i="28"/>
  <c r="J54" i="28" s="1"/>
  <c r="K54" i="28" s="1"/>
  <c r="L54" i="28" s="1"/>
  <c r="M54" i="28" s="1"/>
  <c r="N54" i="28" s="1"/>
  <c r="O54" i="28" s="1"/>
  <c r="P54" i="28" s="1"/>
  <c r="Q54" i="28" s="1"/>
  <c r="R54" i="28" s="1"/>
  <c r="S54" i="28" s="1"/>
  <c r="T54" i="28" s="1"/>
  <c r="U54" i="28" s="1"/>
  <c r="V54" i="28" s="1"/>
  <c r="W54" i="28" s="1"/>
  <c r="X54" i="28" s="1"/>
  <c r="Y54" i="28" s="1"/>
  <c r="Z54" i="28" s="1"/>
  <c r="AA54" i="28" s="1"/>
  <c r="AB54" i="28" s="1"/>
  <c r="AC54" i="28" s="1"/>
  <c r="AD54" i="28" s="1"/>
  <c r="AE54" i="28" s="1"/>
  <c r="AF54" i="28" s="1"/>
  <c r="AG54" i="28" s="1"/>
  <c r="AH54" i="28" s="1"/>
  <c r="AI54" i="28" s="1"/>
  <c r="AJ54" i="28" s="1"/>
  <c r="AK54" i="28" s="1"/>
  <c r="AL54" i="28" s="1"/>
  <c r="AM54" i="28" s="1"/>
  <c r="F53" i="29" s="1"/>
  <c r="D53" i="28"/>
  <c r="I60" i="25"/>
  <c r="J60" i="25" s="1"/>
  <c r="K60" i="25" s="1"/>
  <c r="L60" i="25" s="1"/>
  <c r="M60" i="25" s="1"/>
  <c r="N60" i="25" s="1"/>
  <c r="O60" i="25" s="1"/>
  <c r="P60" i="25" s="1"/>
  <c r="Q60" i="25" s="1"/>
  <c r="R60" i="25" s="1"/>
  <c r="S60" i="25" s="1"/>
  <c r="T60" i="25" s="1"/>
  <c r="U60" i="25" s="1"/>
  <c r="V60" i="25" s="1"/>
  <c r="W60" i="25" s="1"/>
  <c r="X60" i="25" s="1"/>
  <c r="Y60" i="25" s="1"/>
  <c r="Z60" i="25" s="1"/>
  <c r="AA60" i="25" s="1"/>
  <c r="AB60" i="25" s="1"/>
  <c r="AC60" i="25" s="1"/>
  <c r="AD60" i="25" s="1"/>
  <c r="AE60" i="25" s="1"/>
  <c r="AF60" i="25" s="1"/>
  <c r="AG60" i="25" s="1"/>
  <c r="AH60" i="25" s="1"/>
  <c r="AI60" i="25" s="1"/>
  <c r="AJ60" i="25" s="1"/>
  <c r="AK60" i="25" s="1"/>
  <c r="AL60" i="25" s="1"/>
  <c r="F59" i="26" s="1"/>
  <c r="D59" i="25"/>
  <c r="I52" i="29"/>
  <c r="J52" i="29" s="1"/>
  <c r="K52" i="29" s="1"/>
  <c r="L52" i="29" s="1"/>
  <c r="M52" i="29" s="1"/>
  <c r="N52" i="29" s="1"/>
  <c r="O52" i="29" s="1"/>
  <c r="P52" i="29" s="1"/>
  <c r="Q52" i="29" s="1"/>
  <c r="R52" i="29" s="1"/>
  <c r="S52" i="29" s="1"/>
  <c r="T52" i="29" s="1"/>
  <c r="U52" i="29" s="1"/>
  <c r="V52" i="29" s="1"/>
  <c r="W52" i="29" s="1"/>
  <c r="X52" i="29" s="1"/>
  <c r="Y52" i="29" s="1"/>
  <c r="Z52" i="29" s="1"/>
  <c r="AA52" i="29" s="1"/>
  <c r="AB52" i="29" s="1"/>
  <c r="AC52" i="29" s="1"/>
  <c r="AD52" i="29" s="1"/>
  <c r="AE52" i="29" s="1"/>
  <c r="AF52" i="29" s="1"/>
  <c r="AG52" i="29" s="1"/>
  <c r="AH52" i="29" s="1"/>
  <c r="AI52" i="29" s="1"/>
  <c r="AJ52" i="29" s="1"/>
  <c r="AK52" i="29" s="1"/>
  <c r="AL52" i="29" s="1"/>
  <c r="AM52" i="29" s="1"/>
  <c r="F51" i="30" s="1"/>
  <c r="D51" i="29"/>
  <c r="I62" i="24"/>
  <c r="J62" i="24" s="1"/>
  <c r="K62" i="24" s="1"/>
  <c r="L62" i="24" s="1"/>
  <c r="M62" i="24" s="1"/>
  <c r="N62" i="24" s="1"/>
  <c r="O62" i="24" s="1"/>
  <c r="P62" i="24" s="1"/>
  <c r="Q62" i="24" s="1"/>
  <c r="R62" i="24" s="1"/>
  <c r="S62" i="24" s="1"/>
  <c r="T62" i="24" s="1"/>
  <c r="U62" i="24" s="1"/>
  <c r="V62" i="24" s="1"/>
  <c r="W62" i="24" s="1"/>
  <c r="X62" i="24" s="1"/>
  <c r="Y62" i="24" s="1"/>
  <c r="Z62" i="24" s="1"/>
  <c r="AA62" i="24" s="1"/>
  <c r="AB62" i="24" s="1"/>
  <c r="AC62" i="24" s="1"/>
  <c r="AD62" i="24" s="1"/>
  <c r="AE62" i="24" s="1"/>
  <c r="AF62" i="24" s="1"/>
  <c r="AG62" i="24" s="1"/>
  <c r="AH62" i="24" s="1"/>
  <c r="AI62" i="24" s="1"/>
  <c r="AJ62" i="24" s="1"/>
  <c r="AK62" i="24" s="1"/>
  <c r="AL62" i="24" s="1"/>
  <c r="AM62" i="24" s="1"/>
  <c r="F61" i="25" s="1"/>
  <c r="D61" i="24"/>
  <c r="AL9" i="24"/>
  <c r="AL10" i="24"/>
  <c r="AM9" i="8"/>
  <c r="AM10" i="8"/>
  <c r="D45" i="32"/>
  <c r="I46" i="32"/>
  <c r="J46" i="32" s="1"/>
  <c r="K46" i="32" s="1"/>
  <c r="L46" i="32" s="1"/>
  <c r="M46" i="32" s="1"/>
  <c r="N46" i="32" s="1"/>
  <c r="O46" i="32" s="1"/>
  <c r="P46" i="32" s="1"/>
  <c r="Q46" i="32" s="1"/>
  <c r="R46" i="32" s="1"/>
  <c r="S46" i="32" s="1"/>
  <c r="T46" i="32" s="1"/>
  <c r="U46" i="32" s="1"/>
  <c r="V46" i="32" s="1"/>
  <c r="W46" i="32" s="1"/>
  <c r="X46" i="32" s="1"/>
  <c r="Y46" i="32" s="1"/>
  <c r="Z46" i="32" s="1"/>
  <c r="AA46" i="32" s="1"/>
  <c r="AB46" i="32" s="1"/>
  <c r="AC46" i="32" s="1"/>
  <c r="AD46" i="32" s="1"/>
  <c r="AE46" i="32" s="1"/>
  <c r="AF46" i="32" s="1"/>
  <c r="AG46" i="32" s="1"/>
  <c r="AH46" i="32" s="1"/>
  <c r="AI46" i="32" s="1"/>
  <c r="AJ46" i="32" s="1"/>
  <c r="AK46" i="32" s="1"/>
  <c r="AL46" i="32" s="1"/>
  <c r="F45" i="33" s="1"/>
  <c r="G67" i="33"/>
  <c r="B68" i="33"/>
  <c r="B69" i="33" s="1"/>
  <c r="C67" i="33"/>
  <c r="H67" i="33"/>
  <c r="B66" i="8"/>
  <c r="B67" i="8" s="1"/>
  <c r="I66" i="8"/>
  <c r="J66" i="8" s="1"/>
  <c r="K66" i="8" s="1"/>
  <c r="L66" i="8" s="1"/>
  <c r="M66" i="8" s="1"/>
  <c r="N66" i="8" s="1"/>
  <c r="O66" i="8" s="1"/>
  <c r="P66" i="8" s="1"/>
  <c r="Q66" i="8" s="1"/>
  <c r="R66" i="8" s="1"/>
  <c r="S66" i="8" s="1"/>
  <c r="T66" i="8" s="1"/>
  <c r="U66" i="8" s="1"/>
  <c r="V66" i="8" s="1"/>
  <c r="W66" i="8" s="1"/>
  <c r="X66" i="8" s="1"/>
  <c r="Y66" i="8" s="1"/>
  <c r="Z66" i="8" s="1"/>
  <c r="AA66" i="8" s="1"/>
  <c r="AB66" i="8" s="1"/>
  <c r="AC66" i="8" s="1"/>
  <c r="AD66" i="8" s="1"/>
  <c r="AE66" i="8" s="1"/>
  <c r="AF66" i="8" s="1"/>
  <c r="AG66" i="8" s="1"/>
  <c r="AH66" i="8" s="1"/>
  <c r="AI66" i="8" s="1"/>
  <c r="AJ66" i="8" s="1"/>
  <c r="AK66" i="8" s="1"/>
  <c r="AL66" i="8" s="1"/>
  <c r="AM66" i="8" s="1"/>
  <c r="F65" i="23" s="1"/>
  <c r="G65" i="8"/>
  <c r="D65" i="8" s="1"/>
  <c r="C65" i="8"/>
  <c r="H65" i="8"/>
  <c r="G65" i="32"/>
  <c r="B66" i="32"/>
  <c r="B67" i="32" s="1"/>
  <c r="C65" i="32"/>
  <c r="H65" i="32"/>
  <c r="I58" i="26"/>
  <c r="J58" i="26" s="1"/>
  <c r="K58" i="26" s="1"/>
  <c r="L58" i="26" s="1"/>
  <c r="M58" i="26" s="1"/>
  <c r="N58" i="26" s="1"/>
  <c r="O58" i="26" s="1"/>
  <c r="P58" i="26" s="1"/>
  <c r="Q58" i="26" s="1"/>
  <c r="R58" i="26" s="1"/>
  <c r="S58" i="26" s="1"/>
  <c r="T58" i="26" s="1"/>
  <c r="U58" i="26" s="1"/>
  <c r="V58" i="26" s="1"/>
  <c r="W58" i="26" s="1"/>
  <c r="X58" i="26" s="1"/>
  <c r="Y58" i="26" s="1"/>
  <c r="Z58" i="26" s="1"/>
  <c r="AA58" i="26" s="1"/>
  <c r="AB58" i="26" s="1"/>
  <c r="AC58" i="26" s="1"/>
  <c r="AD58" i="26" s="1"/>
  <c r="AE58" i="26" s="1"/>
  <c r="AF58" i="26" s="1"/>
  <c r="AG58" i="26" s="1"/>
  <c r="AH58" i="26" s="1"/>
  <c r="AI58" i="26" s="1"/>
  <c r="AJ58" i="26" s="1"/>
  <c r="AK58" i="26" s="1"/>
  <c r="AL58" i="26" s="1"/>
  <c r="AM58" i="26" s="1"/>
  <c r="F57" i="27" s="1"/>
  <c r="D57" i="26"/>
  <c r="B68" i="26" l="1"/>
  <c r="B69" i="26" s="1"/>
  <c r="G67" i="26"/>
  <c r="C67" i="26"/>
  <c r="H67" i="26"/>
  <c r="G75" i="25"/>
  <c r="B76" i="25"/>
  <c r="B77" i="25" s="1"/>
  <c r="C75" i="25"/>
  <c r="H75" i="25"/>
  <c r="B90" i="28"/>
  <c r="B91" i="28" s="1"/>
  <c r="G89" i="28"/>
  <c r="C89" i="28"/>
  <c r="H89" i="28"/>
  <c r="AK9" i="33"/>
  <c r="AK10" i="33"/>
  <c r="B70" i="27"/>
  <c r="B71" i="27" s="1"/>
  <c r="C69" i="27"/>
  <c r="H69" i="27"/>
  <c r="G69" i="27"/>
  <c r="B84" i="31"/>
  <c r="B85" i="31" s="1"/>
  <c r="C83" i="31"/>
  <c r="H83" i="31"/>
  <c r="G83" i="31"/>
  <c r="B74" i="29"/>
  <c r="B75" i="29" s="1"/>
  <c r="C73" i="29"/>
  <c r="H73" i="29"/>
  <c r="G73" i="29"/>
  <c r="I52" i="30"/>
  <c r="J52" i="30" s="1"/>
  <c r="K52" i="30" s="1"/>
  <c r="L52" i="30" s="1"/>
  <c r="M52" i="30" s="1"/>
  <c r="N52" i="30" s="1"/>
  <c r="O52" i="30" s="1"/>
  <c r="P52" i="30" s="1"/>
  <c r="Q52" i="30" s="1"/>
  <c r="R52" i="30" s="1"/>
  <c r="S52" i="30" s="1"/>
  <c r="T52" i="30" s="1"/>
  <c r="U52" i="30" s="1"/>
  <c r="V52" i="30" s="1"/>
  <c r="W52" i="30" s="1"/>
  <c r="X52" i="30" s="1"/>
  <c r="Y52" i="30" s="1"/>
  <c r="Z52" i="30" s="1"/>
  <c r="AA52" i="30" s="1"/>
  <c r="AB52" i="30" s="1"/>
  <c r="AC52" i="30" s="1"/>
  <c r="AD52" i="30" s="1"/>
  <c r="AE52" i="30" s="1"/>
  <c r="AF52" i="30" s="1"/>
  <c r="AG52" i="30" s="1"/>
  <c r="AH52" i="30" s="1"/>
  <c r="AI52" i="30" s="1"/>
  <c r="AJ52" i="30" s="1"/>
  <c r="AK52" i="30" s="1"/>
  <c r="AL52" i="30" s="1"/>
  <c r="F51" i="31" s="1"/>
  <c r="D51" i="30"/>
  <c r="I60" i="26"/>
  <c r="J60" i="26" s="1"/>
  <c r="K60" i="26" s="1"/>
  <c r="L60" i="26" s="1"/>
  <c r="M60" i="26" s="1"/>
  <c r="N60" i="26" s="1"/>
  <c r="O60" i="26" s="1"/>
  <c r="P60" i="26" s="1"/>
  <c r="Q60" i="26" s="1"/>
  <c r="R60" i="26" s="1"/>
  <c r="S60" i="26" s="1"/>
  <c r="T60" i="26" s="1"/>
  <c r="U60" i="26" s="1"/>
  <c r="V60" i="26" s="1"/>
  <c r="W60" i="26" s="1"/>
  <c r="X60" i="26" s="1"/>
  <c r="Y60" i="26" s="1"/>
  <c r="Z60" i="26" s="1"/>
  <c r="AA60" i="26" s="1"/>
  <c r="AB60" i="26" s="1"/>
  <c r="AC60" i="26" s="1"/>
  <c r="AD60" i="26" s="1"/>
  <c r="AE60" i="26" s="1"/>
  <c r="AF60" i="26" s="1"/>
  <c r="AG60" i="26" s="1"/>
  <c r="AH60" i="26" s="1"/>
  <c r="AI60" i="26" s="1"/>
  <c r="AJ60" i="26" s="1"/>
  <c r="AK60" i="26" s="1"/>
  <c r="AL60" i="26" s="1"/>
  <c r="AM60" i="26" s="1"/>
  <c r="F59" i="27" s="1"/>
  <c r="D59" i="26"/>
  <c r="I54" i="29"/>
  <c r="J54" i="29" s="1"/>
  <c r="K54" i="29" s="1"/>
  <c r="L54" i="29" s="1"/>
  <c r="M54" i="29" s="1"/>
  <c r="N54" i="29" s="1"/>
  <c r="O54" i="29" s="1"/>
  <c r="P54" i="29" s="1"/>
  <c r="Q54" i="29" s="1"/>
  <c r="R54" i="29" s="1"/>
  <c r="S54" i="29" s="1"/>
  <c r="T54" i="29" s="1"/>
  <c r="U54" i="29" s="1"/>
  <c r="V54" i="29" s="1"/>
  <c r="W54" i="29" s="1"/>
  <c r="X54" i="29" s="1"/>
  <c r="Y54" i="29" s="1"/>
  <c r="Z54" i="29" s="1"/>
  <c r="AA54" i="29" s="1"/>
  <c r="AB54" i="29" s="1"/>
  <c r="AC54" i="29" s="1"/>
  <c r="AD54" i="29" s="1"/>
  <c r="AE54" i="29" s="1"/>
  <c r="AF54" i="29" s="1"/>
  <c r="AG54" i="29" s="1"/>
  <c r="AH54" i="29" s="1"/>
  <c r="AI54" i="29" s="1"/>
  <c r="AJ54" i="29" s="1"/>
  <c r="AK54" i="29" s="1"/>
  <c r="AL54" i="29" s="1"/>
  <c r="AM54" i="29" s="1"/>
  <c r="F53" i="30" s="1"/>
  <c r="D53" i="29"/>
  <c r="I66" i="23"/>
  <c r="J66" i="23" s="1"/>
  <c r="K66" i="23" s="1"/>
  <c r="L66" i="23" s="1"/>
  <c r="M66" i="23" s="1"/>
  <c r="N66" i="23" s="1"/>
  <c r="O66" i="23" s="1"/>
  <c r="P66" i="23" s="1"/>
  <c r="Q66" i="23" s="1"/>
  <c r="R66" i="23" s="1"/>
  <c r="S66" i="23" s="1"/>
  <c r="T66" i="23" s="1"/>
  <c r="U66" i="23" s="1"/>
  <c r="V66" i="23" s="1"/>
  <c r="W66" i="23" s="1"/>
  <c r="X66" i="23" s="1"/>
  <c r="Y66" i="23" s="1"/>
  <c r="Z66" i="23" s="1"/>
  <c r="AA66" i="23" s="1"/>
  <c r="AB66" i="23" s="1"/>
  <c r="AC66" i="23" s="1"/>
  <c r="AD66" i="23" s="1"/>
  <c r="AE66" i="23" s="1"/>
  <c r="AF66" i="23" s="1"/>
  <c r="AG66" i="23" s="1"/>
  <c r="AH66" i="23" s="1"/>
  <c r="AI66" i="23" s="1"/>
  <c r="AJ66" i="23" s="1"/>
  <c r="AK66" i="23" s="1"/>
  <c r="F65" i="24" s="1"/>
  <c r="D65" i="23"/>
  <c r="G69" i="33"/>
  <c r="B70" i="33"/>
  <c r="B71" i="33" s="1"/>
  <c r="C69" i="33"/>
  <c r="H69" i="33"/>
  <c r="D47" i="32"/>
  <c r="I48" i="32"/>
  <c r="J48" i="32" s="1"/>
  <c r="K48" i="32" s="1"/>
  <c r="L48" i="32" s="1"/>
  <c r="M48" i="32" s="1"/>
  <c r="N48" i="32" s="1"/>
  <c r="O48" i="32" s="1"/>
  <c r="P48" i="32" s="1"/>
  <c r="Q48" i="32" s="1"/>
  <c r="R48" i="32" s="1"/>
  <c r="S48" i="32" s="1"/>
  <c r="T48" i="32" s="1"/>
  <c r="U48" i="32" s="1"/>
  <c r="V48" i="32" s="1"/>
  <c r="W48" i="32" s="1"/>
  <c r="X48" i="32" s="1"/>
  <c r="Y48" i="32" s="1"/>
  <c r="Z48" i="32" s="1"/>
  <c r="AA48" i="32" s="1"/>
  <c r="AB48" i="32" s="1"/>
  <c r="AC48" i="32" s="1"/>
  <c r="AD48" i="32" s="1"/>
  <c r="AE48" i="32" s="1"/>
  <c r="AF48" i="32" s="1"/>
  <c r="AG48" i="32" s="1"/>
  <c r="AH48" i="32" s="1"/>
  <c r="AI48" i="32" s="1"/>
  <c r="AJ48" i="32" s="1"/>
  <c r="AK48" i="32" s="1"/>
  <c r="AL48" i="32" s="1"/>
  <c r="F47" i="33" s="1"/>
  <c r="I58" i="27"/>
  <c r="J58" i="27" s="1"/>
  <c r="K58" i="27" s="1"/>
  <c r="L58" i="27" s="1"/>
  <c r="M58" i="27" s="1"/>
  <c r="N58" i="27" s="1"/>
  <c r="O58" i="27" s="1"/>
  <c r="P58" i="27" s="1"/>
  <c r="Q58" i="27" s="1"/>
  <c r="R58" i="27" s="1"/>
  <c r="S58" i="27" s="1"/>
  <c r="T58" i="27" s="1"/>
  <c r="U58" i="27" s="1"/>
  <c r="V58" i="27" s="1"/>
  <c r="W58" i="27" s="1"/>
  <c r="X58" i="27" s="1"/>
  <c r="Y58" i="27" s="1"/>
  <c r="Z58" i="27" s="1"/>
  <c r="AA58" i="27" s="1"/>
  <c r="AB58" i="27" s="1"/>
  <c r="AC58" i="27" s="1"/>
  <c r="AD58" i="27" s="1"/>
  <c r="AE58" i="27" s="1"/>
  <c r="AF58" i="27" s="1"/>
  <c r="AG58" i="27" s="1"/>
  <c r="AH58" i="27" s="1"/>
  <c r="AI58" i="27" s="1"/>
  <c r="AJ58" i="27" s="1"/>
  <c r="AK58" i="27" s="1"/>
  <c r="AL58" i="27" s="1"/>
  <c r="F57" i="28" s="1"/>
  <c r="D57" i="27"/>
  <c r="I56" i="28"/>
  <c r="J56" i="28" s="1"/>
  <c r="K56" i="28" s="1"/>
  <c r="L56" i="28" s="1"/>
  <c r="M56" i="28" s="1"/>
  <c r="N56" i="28" s="1"/>
  <c r="O56" i="28" s="1"/>
  <c r="P56" i="28" s="1"/>
  <c r="Q56" i="28" s="1"/>
  <c r="R56" i="28" s="1"/>
  <c r="S56" i="28" s="1"/>
  <c r="T56" i="28" s="1"/>
  <c r="U56" i="28" s="1"/>
  <c r="V56" i="28" s="1"/>
  <c r="W56" i="28" s="1"/>
  <c r="X56" i="28" s="1"/>
  <c r="Y56" i="28" s="1"/>
  <c r="Z56" i="28" s="1"/>
  <c r="AA56" i="28" s="1"/>
  <c r="AB56" i="28" s="1"/>
  <c r="AC56" i="28" s="1"/>
  <c r="AD56" i="28" s="1"/>
  <c r="AE56" i="28" s="1"/>
  <c r="AF56" i="28" s="1"/>
  <c r="AG56" i="28" s="1"/>
  <c r="AH56" i="28" s="1"/>
  <c r="AI56" i="28" s="1"/>
  <c r="AJ56" i="28" s="1"/>
  <c r="AK56" i="28" s="1"/>
  <c r="AL56" i="28" s="1"/>
  <c r="AM56" i="28" s="1"/>
  <c r="F55" i="29" s="1"/>
  <c r="D55" i="28"/>
  <c r="D45" i="33"/>
  <c r="I46" i="33"/>
  <c r="J46" i="33" s="1"/>
  <c r="K46" i="33" s="1"/>
  <c r="L46" i="33" s="1"/>
  <c r="M46" i="33" s="1"/>
  <c r="N46" i="33" s="1"/>
  <c r="O46" i="33" s="1"/>
  <c r="P46" i="33" s="1"/>
  <c r="Q46" i="33" s="1"/>
  <c r="R46" i="33" s="1"/>
  <c r="S46" i="33" s="1"/>
  <c r="T46" i="33" s="1"/>
  <c r="U46" i="33" s="1"/>
  <c r="V46" i="33" s="1"/>
  <c r="W46" i="33" s="1"/>
  <c r="X46" i="33" s="1"/>
  <c r="Y46" i="33" s="1"/>
  <c r="Z46" i="33" s="1"/>
  <c r="AA46" i="33" s="1"/>
  <c r="AB46" i="33" s="1"/>
  <c r="AC46" i="33" s="1"/>
  <c r="AD46" i="33" s="1"/>
  <c r="AE46" i="33" s="1"/>
  <c r="AF46" i="33" s="1"/>
  <c r="AG46" i="33" s="1"/>
  <c r="AH46" i="33" s="1"/>
  <c r="AI46" i="33" s="1"/>
  <c r="AJ46" i="33" s="1"/>
  <c r="AK46" i="33" s="1"/>
  <c r="AL46" i="33" s="1"/>
  <c r="AM46" i="33" s="1"/>
  <c r="B68" i="32"/>
  <c r="B69" i="32" s="1"/>
  <c r="G67" i="32"/>
  <c r="H67" i="32"/>
  <c r="C67" i="32"/>
  <c r="AM9" i="24"/>
  <c r="AM10" i="24"/>
  <c r="I64" i="24"/>
  <c r="J64" i="24" s="1"/>
  <c r="K64" i="24" s="1"/>
  <c r="L64" i="24" s="1"/>
  <c r="M64" i="24" s="1"/>
  <c r="N64" i="24" s="1"/>
  <c r="O64" i="24" s="1"/>
  <c r="P64" i="24" s="1"/>
  <c r="Q64" i="24" s="1"/>
  <c r="R64" i="24" s="1"/>
  <c r="S64" i="24" s="1"/>
  <c r="T64" i="24" s="1"/>
  <c r="U64" i="24" s="1"/>
  <c r="V64" i="24" s="1"/>
  <c r="W64" i="24" s="1"/>
  <c r="X64" i="24" s="1"/>
  <c r="Y64" i="24" s="1"/>
  <c r="Z64" i="24" s="1"/>
  <c r="AA64" i="24" s="1"/>
  <c r="AB64" i="24" s="1"/>
  <c r="AC64" i="24" s="1"/>
  <c r="AD64" i="24" s="1"/>
  <c r="AE64" i="24" s="1"/>
  <c r="AF64" i="24" s="1"/>
  <c r="AG64" i="24" s="1"/>
  <c r="AH64" i="24" s="1"/>
  <c r="AI64" i="24" s="1"/>
  <c r="AJ64" i="24" s="1"/>
  <c r="AK64" i="24" s="1"/>
  <c r="AL64" i="24" s="1"/>
  <c r="AM64" i="24" s="1"/>
  <c r="F63" i="25" s="1"/>
  <c r="D63" i="24"/>
  <c r="I62" i="25"/>
  <c r="J62" i="25" s="1"/>
  <c r="K62" i="25" s="1"/>
  <c r="L62" i="25" s="1"/>
  <c r="M62" i="25" s="1"/>
  <c r="N62" i="25" s="1"/>
  <c r="O62" i="25" s="1"/>
  <c r="P62" i="25" s="1"/>
  <c r="Q62" i="25" s="1"/>
  <c r="R62" i="25" s="1"/>
  <c r="S62" i="25" s="1"/>
  <c r="T62" i="25" s="1"/>
  <c r="U62" i="25" s="1"/>
  <c r="V62" i="25" s="1"/>
  <c r="W62" i="25" s="1"/>
  <c r="X62" i="25" s="1"/>
  <c r="Y62" i="25" s="1"/>
  <c r="Z62" i="25" s="1"/>
  <c r="AA62" i="25" s="1"/>
  <c r="AB62" i="25" s="1"/>
  <c r="AC62" i="25" s="1"/>
  <c r="AD62" i="25" s="1"/>
  <c r="AE62" i="25" s="1"/>
  <c r="AF62" i="25" s="1"/>
  <c r="AG62" i="25" s="1"/>
  <c r="AH62" i="25" s="1"/>
  <c r="AI62" i="25" s="1"/>
  <c r="AJ62" i="25" s="1"/>
  <c r="AK62" i="25" s="1"/>
  <c r="AL62" i="25" s="1"/>
  <c r="F61" i="26" s="1"/>
  <c r="D61" i="25"/>
  <c r="B68" i="8"/>
  <c r="B69" i="8" s="1"/>
  <c r="I68" i="8"/>
  <c r="J68" i="8" s="1"/>
  <c r="K68" i="8" s="1"/>
  <c r="L68" i="8" s="1"/>
  <c r="M68" i="8" s="1"/>
  <c r="N68" i="8" s="1"/>
  <c r="O68" i="8" s="1"/>
  <c r="P68" i="8" s="1"/>
  <c r="Q68" i="8" s="1"/>
  <c r="R68" i="8" s="1"/>
  <c r="S68" i="8" s="1"/>
  <c r="T68" i="8" s="1"/>
  <c r="U68" i="8" s="1"/>
  <c r="V68" i="8" s="1"/>
  <c r="W68" i="8" s="1"/>
  <c r="X68" i="8" s="1"/>
  <c r="Y68" i="8" s="1"/>
  <c r="Z68" i="8" s="1"/>
  <c r="AA68" i="8" s="1"/>
  <c r="AB68" i="8" s="1"/>
  <c r="AC68" i="8" s="1"/>
  <c r="AD68" i="8" s="1"/>
  <c r="AE68" i="8" s="1"/>
  <c r="AF68" i="8" s="1"/>
  <c r="AG68" i="8" s="1"/>
  <c r="AH68" i="8" s="1"/>
  <c r="AI68" i="8" s="1"/>
  <c r="AJ68" i="8" s="1"/>
  <c r="AK68" i="8" s="1"/>
  <c r="AL68" i="8" s="1"/>
  <c r="AM68" i="8" s="1"/>
  <c r="F67" i="23" s="1"/>
  <c r="G67" i="8"/>
  <c r="D67" i="8" s="1"/>
  <c r="C67" i="8"/>
  <c r="H67" i="8"/>
  <c r="I50" i="31"/>
  <c r="J50" i="31" s="1"/>
  <c r="K50" i="31" s="1"/>
  <c r="L50" i="31" s="1"/>
  <c r="M50" i="31" s="1"/>
  <c r="N50" i="31" s="1"/>
  <c r="O50" i="31" s="1"/>
  <c r="P50" i="31" s="1"/>
  <c r="Q50" i="31" s="1"/>
  <c r="R50" i="31" s="1"/>
  <c r="S50" i="31" s="1"/>
  <c r="T50" i="31" s="1"/>
  <c r="U50" i="31" s="1"/>
  <c r="V50" i="31" s="1"/>
  <c r="W50" i="31" s="1"/>
  <c r="X50" i="31" s="1"/>
  <c r="Y50" i="31" s="1"/>
  <c r="Z50" i="31" s="1"/>
  <c r="AA50" i="31" s="1"/>
  <c r="AB50" i="31" s="1"/>
  <c r="AC50" i="31" s="1"/>
  <c r="AD50" i="31" s="1"/>
  <c r="AE50" i="31" s="1"/>
  <c r="AF50" i="31" s="1"/>
  <c r="AG50" i="31" s="1"/>
  <c r="AH50" i="31" s="1"/>
  <c r="AI50" i="31" s="1"/>
  <c r="AJ50" i="31" s="1"/>
  <c r="AK50" i="31" s="1"/>
  <c r="AL50" i="31" s="1"/>
  <c r="AM50" i="31" s="1"/>
  <c r="F49" i="32" s="1"/>
  <c r="D49" i="31"/>
  <c r="B72" i="27" l="1"/>
  <c r="B73" i="27" s="1"/>
  <c r="C71" i="27"/>
  <c r="H71" i="27"/>
  <c r="G71" i="27"/>
  <c r="AL10" i="33"/>
  <c r="AL9" i="33"/>
  <c r="B92" i="28"/>
  <c r="B93" i="28" s="1"/>
  <c r="G91" i="28"/>
  <c r="C91" i="28"/>
  <c r="H91" i="28"/>
  <c r="B78" i="25"/>
  <c r="B79" i="25" s="1"/>
  <c r="G77" i="25"/>
  <c r="H77" i="25"/>
  <c r="C77" i="25"/>
  <c r="B76" i="29"/>
  <c r="B77" i="29" s="1"/>
  <c r="G75" i="29"/>
  <c r="C75" i="29"/>
  <c r="H75" i="29"/>
  <c r="B86" i="31"/>
  <c r="B87" i="31" s="1"/>
  <c r="G85" i="31"/>
  <c r="C85" i="31"/>
  <c r="H85" i="31"/>
  <c r="B70" i="26"/>
  <c r="B71" i="26" s="1"/>
  <c r="H69" i="26"/>
  <c r="C69" i="26"/>
  <c r="G69" i="26"/>
  <c r="I58" i="28"/>
  <c r="J58" i="28" s="1"/>
  <c r="K58" i="28" s="1"/>
  <c r="L58" i="28" s="1"/>
  <c r="M58" i="28" s="1"/>
  <c r="N58" i="28" s="1"/>
  <c r="O58" i="28" s="1"/>
  <c r="P58" i="28" s="1"/>
  <c r="Q58" i="28" s="1"/>
  <c r="R58" i="28" s="1"/>
  <c r="S58" i="28" s="1"/>
  <c r="T58" i="28" s="1"/>
  <c r="U58" i="28" s="1"/>
  <c r="V58" i="28" s="1"/>
  <c r="W58" i="28" s="1"/>
  <c r="X58" i="28" s="1"/>
  <c r="Y58" i="28" s="1"/>
  <c r="Z58" i="28" s="1"/>
  <c r="AA58" i="28" s="1"/>
  <c r="AB58" i="28" s="1"/>
  <c r="AC58" i="28" s="1"/>
  <c r="AD58" i="28" s="1"/>
  <c r="AE58" i="28" s="1"/>
  <c r="AF58" i="28" s="1"/>
  <c r="AG58" i="28" s="1"/>
  <c r="AH58" i="28" s="1"/>
  <c r="AI58" i="28" s="1"/>
  <c r="AJ58" i="28" s="1"/>
  <c r="AK58" i="28" s="1"/>
  <c r="AL58" i="28" s="1"/>
  <c r="AM58" i="28" s="1"/>
  <c r="F57" i="29" s="1"/>
  <c r="D57" i="28"/>
  <c r="D47" i="33"/>
  <c r="I48" i="33"/>
  <c r="J48" i="33" s="1"/>
  <c r="K48" i="33" s="1"/>
  <c r="L48" i="33" s="1"/>
  <c r="M48" i="33" s="1"/>
  <c r="N48" i="33" s="1"/>
  <c r="O48" i="33" s="1"/>
  <c r="P48" i="33" s="1"/>
  <c r="Q48" i="33" s="1"/>
  <c r="R48" i="33" s="1"/>
  <c r="S48" i="33" s="1"/>
  <c r="T48" i="33" s="1"/>
  <c r="U48" i="33" s="1"/>
  <c r="V48" i="33" s="1"/>
  <c r="W48" i="33" s="1"/>
  <c r="X48" i="33" s="1"/>
  <c r="Y48" i="33" s="1"/>
  <c r="Z48" i="33" s="1"/>
  <c r="AA48" i="33" s="1"/>
  <c r="AB48" i="33" s="1"/>
  <c r="AC48" i="33" s="1"/>
  <c r="AD48" i="33" s="1"/>
  <c r="AE48" i="33" s="1"/>
  <c r="AF48" i="33" s="1"/>
  <c r="AG48" i="33" s="1"/>
  <c r="AH48" i="33" s="1"/>
  <c r="AI48" i="33" s="1"/>
  <c r="AJ48" i="33" s="1"/>
  <c r="AK48" i="33" s="1"/>
  <c r="AL48" i="33" s="1"/>
  <c r="AM48" i="33" s="1"/>
  <c r="I62" i="26"/>
  <c r="J62" i="26" s="1"/>
  <c r="K62" i="26" s="1"/>
  <c r="L62" i="26" s="1"/>
  <c r="M62" i="26" s="1"/>
  <c r="N62" i="26" s="1"/>
  <c r="O62" i="26" s="1"/>
  <c r="P62" i="26" s="1"/>
  <c r="Q62" i="26" s="1"/>
  <c r="R62" i="26" s="1"/>
  <c r="S62" i="26" s="1"/>
  <c r="T62" i="26" s="1"/>
  <c r="U62" i="26" s="1"/>
  <c r="V62" i="26" s="1"/>
  <c r="W62" i="26" s="1"/>
  <c r="X62" i="26" s="1"/>
  <c r="Y62" i="26" s="1"/>
  <c r="Z62" i="26" s="1"/>
  <c r="AA62" i="26" s="1"/>
  <c r="AB62" i="26" s="1"/>
  <c r="AC62" i="26" s="1"/>
  <c r="AD62" i="26" s="1"/>
  <c r="AE62" i="26" s="1"/>
  <c r="AF62" i="26" s="1"/>
  <c r="AG62" i="26" s="1"/>
  <c r="AH62" i="26" s="1"/>
  <c r="AI62" i="26" s="1"/>
  <c r="AJ62" i="26" s="1"/>
  <c r="AK62" i="26" s="1"/>
  <c r="AL62" i="26" s="1"/>
  <c r="AM62" i="26" s="1"/>
  <c r="F61" i="27" s="1"/>
  <c r="D61" i="26"/>
  <c r="I56" i="29"/>
  <c r="J56" i="29" s="1"/>
  <c r="K56" i="29" s="1"/>
  <c r="L56" i="29" s="1"/>
  <c r="M56" i="29" s="1"/>
  <c r="N56" i="29" s="1"/>
  <c r="O56" i="29" s="1"/>
  <c r="P56" i="29" s="1"/>
  <c r="Q56" i="29" s="1"/>
  <c r="R56" i="29" s="1"/>
  <c r="S56" i="29" s="1"/>
  <c r="T56" i="29" s="1"/>
  <c r="U56" i="29" s="1"/>
  <c r="V56" i="29" s="1"/>
  <c r="W56" i="29" s="1"/>
  <c r="X56" i="29" s="1"/>
  <c r="Y56" i="29" s="1"/>
  <c r="Z56" i="29" s="1"/>
  <c r="AA56" i="29" s="1"/>
  <c r="AB56" i="29" s="1"/>
  <c r="AC56" i="29" s="1"/>
  <c r="AD56" i="29" s="1"/>
  <c r="AE56" i="29" s="1"/>
  <c r="AF56" i="29" s="1"/>
  <c r="AG56" i="29" s="1"/>
  <c r="AH56" i="29" s="1"/>
  <c r="AI56" i="29" s="1"/>
  <c r="AJ56" i="29" s="1"/>
  <c r="AK56" i="29" s="1"/>
  <c r="AL56" i="29" s="1"/>
  <c r="AM56" i="29" s="1"/>
  <c r="F55" i="30" s="1"/>
  <c r="D55" i="29"/>
  <c r="G71" i="33"/>
  <c r="B72" i="33"/>
  <c r="B73" i="33" s="1"/>
  <c r="C71" i="33"/>
  <c r="H71" i="33"/>
  <c r="I64" i="25"/>
  <c r="J64" i="25" s="1"/>
  <c r="K64" i="25" s="1"/>
  <c r="L64" i="25" s="1"/>
  <c r="M64" i="25" s="1"/>
  <c r="N64" i="25" s="1"/>
  <c r="O64" i="25" s="1"/>
  <c r="P64" i="25" s="1"/>
  <c r="Q64" i="25" s="1"/>
  <c r="R64" i="25" s="1"/>
  <c r="S64" i="25" s="1"/>
  <c r="T64" i="25" s="1"/>
  <c r="U64" i="25" s="1"/>
  <c r="V64" i="25" s="1"/>
  <c r="W64" i="25" s="1"/>
  <c r="X64" i="25" s="1"/>
  <c r="Y64" i="25" s="1"/>
  <c r="Z64" i="25" s="1"/>
  <c r="AA64" i="25" s="1"/>
  <c r="AB64" i="25" s="1"/>
  <c r="AC64" i="25" s="1"/>
  <c r="AD64" i="25" s="1"/>
  <c r="AE64" i="25" s="1"/>
  <c r="AF64" i="25" s="1"/>
  <c r="AG64" i="25" s="1"/>
  <c r="AH64" i="25" s="1"/>
  <c r="AI64" i="25" s="1"/>
  <c r="AJ64" i="25" s="1"/>
  <c r="AK64" i="25" s="1"/>
  <c r="AL64" i="25" s="1"/>
  <c r="F63" i="26" s="1"/>
  <c r="D63" i="25"/>
  <c r="B70" i="32"/>
  <c r="B71" i="32" s="1"/>
  <c r="G69" i="32"/>
  <c r="C69" i="32"/>
  <c r="H69" i="32"/>
  <c r="I66" i="24"/>
  <c r="J66" i="24" s="1"/>
  <c r="K66" i="24" s="1"/>
  <c r="L66" i="24" s="1"/>
  <c r="M66" i="24" s="1"/>
  <c r="N66" i="24" s="1"/>
  <c r="O66" i="24" s="1"/>
  <c r="P66" i="24" s="1"/>
  <c r="Q66" i="24" s="1"/>
  <c r="R66" i="24" s="1"/>
  <c r="S66" i="24" s="1"/>
  <c r="T66" i="24" s="1"/>
  <c r="U66" i="24" s="1"/>
  <c r="V66" i="24" s="1"/>
  <c r="W66" i="24" s="1"/>
  <c r="X66" i="24" s="1"/>
  <c r="Y66" i="24" s="1"/>
  <c r="Z66" i="24" s="1"/>
  <c r="AA66" i="24" s="1"/>
  <c r="AB66" i="24" s="1"/>
  <c r="AC66" i="24" s="1"/>
  <c r="AD66" i="24" s="1"/>
  <c r="AE66" i="24" s="1"/>
  <c r="AF66" i="24" s="1"/>
  <c r="AG66" i="24" s="1"/>
  <c r="AH66" i="24" s="1"/>
  <c r="AI66" i="24" s="1"/>
  <c r="AJ66" i="24" s="1"/>
  <c r="AK66" i="24" s="1"/>
  <c r="AL66" i="24" s="1"/>
  <c r="AM66" i="24" s="1"/>
  <c r="F65" i="25" s="1"/>
  <c r="D65" i="24"/>
  <c r="I68" i="23"/>
  <c r="J68" i="23" s="1"/>
  <c r="K68" i="23" s="1"/>
  <c r="L68" i="23" s="1"/>
  <c r="M68" i="23" s="1"/>
  <c r="N68" i="23" s="1"/>
  <c r="O68" i="23" s="1"/>
  <c r="P68" i="23" s="1"/>
  <c r="Q68" i="23" s="1"/>
  <c r="R68" i="23" s="1"/>
  <c r="S68" i="23" s="1"/>
  <c r="T68" i="23" s="1"/>
  <c r="U68" i="23" s="1"/>
  <c r="V68" i="23" s="1"/>
  <c r="W68" i="23" s="1"/>
  <c r="X68" i="23" s="1"/>
  <c r="Y68" i="23" s="1"/>
  <c r="Z68" i="23" s="1"/>
  <c r="AA68" i="23" s="1"/>
  <c r="AB68" i="23" s="1"/>
  <c r="AC68" i="23" s="1"/>
  <c r="AD68" i="23" s="1"/>
  <c r="AE68" i="23" s="1"/>
  <c r="AF68" i="23" s="1"/>
  <c r="AG68" i="23" s="1"/>
  <c r="AH68" i="23" s="1"/>
  <c r="AI68" i="23" s="1"/>
  <c r="AJ68" i="23" s="1"/>
  <c r="AK68" i="23" s="1"/>
  <c r="F67" i="24" s="1"/>
  <c r="D67" i="23"/>
  <c r="I70" i="8"/>
  <c r="J70" i="8" s="1"/>
  <c r="K70" i="8" s="1"/>
  <c r="L70" i="8" s="1"/>
  <c r="M70" i="8" s="1"/>
  <c r="N70" i="8" s="1"/>
  <c r="O70" i="8" s="1"/>
  <c r="P70" i="8" s="1"/>
  <c r="Q70" i="8" s="1"/>
  <c r="R70" i="8" s="1"/>
  <c r="S70" i="8" s="1"/>
  <c r="T70" i="8" s="1"/>
  <c r="U70" i="8" s="1"/>
  <c r="V70" i="8" s="1"/>
  <c r="W70" i="8" s="1"/>
  <c r="X70" i="8" s="1"/>
  <c r="Y70" i="8" s="1"/>
  <c r="Z70" i="8" s="1"/>
  <c r="AA70" i="8" s="1"/>
  <c r="AB70" i="8" s="1"/>
  <c r="AC70" i="8" s="1"/>
  <c r="AD70" i="8" s="1"/>
  <c r="AE70" i="8" s="1"/>
  <c r="AF70" i="8" s="1"/>
  <c r="AG70" i="8" s="1"/>
  <c r="AH70" i="8" s="1"/>
  <c r="AI70" i="8" s="1"/>
  <c r="AJ70" i="8" s="1"/>
  <c r="AK70" i="8" s="1"/>
  <c r="AL70" i="8" s="1"/>
  <c r="AM70" i="8" s="1"/>
  <c r="F69" i="23" s="1"/>
  <c r="B70" i="8"/>
  <c r="B71" i="8" s="1"/>
  <c r="G69" i="8"/>
  <c r="D69" i="8" s="1"/>
  <c r="C69" i="8"/>
  <c r="H69" i="8"/>
  <c r="I54" i="30"/>
  <c r="J54" i="30" s="1"/>
  <c r="K54" i="30" s="1"/>
  <c r="L54" i="30" s="1"/>
  <c r="M54" i="30" s="1"/>
  <c r="N54" i="30" s="1"/>
  <c r="O54" i="30" s="1"/>
  <c r="P54" i="30" s="1"/>
  <c r="Q54" i="30" s="1"/>
  <c r="R54" i="30" s="1"/>
  <c r="S54" i="30" s="1"/>
  <c r="T54" i="30" s="1"/>
  <c r="U54" i="30" s="1"/>
  <c r="V54" i="30" s="1"/>
  <c r="W54" i="30" s="1"/>
  <c r="X54" i="30" s="1"/>
  <c r="Y54" i="30" s="1"/>
  <c r="Z54" i="30" s="1"/>
  <c r="AA54" i="30" s="1"/>
  <c r="AB54" i="30" s="1"/>
  <c r="AC54" i="30" s="1"/>
  <c r="AD54" i="30" s="1"/>
  <c r="AE54" i="30" s="1"/>
  <c r="AF54" i="30" s="1"/>
  <c r="AG54" i="30" s="1"/>
  <c r="AH54" i="30" s="1"/>
  <c r="AI54" i="30" s="1"/>
  <c r="AJ54" i="30" s="1"/>
  <c r="AK54" i="30" s="1"/>
  <c r="AL54" i="30" s="1"/>
  <c r="F53" i="31" s="1"/>
  <c r="D53" i="30"/>
  <c r="I60" i="27"/>
  <c r="J60" i="27" s="1"/>
  <c r="K60" i="27" s="1"/>
  <c r="L60" i="27" s="1"/>
  <c r="M60" i="27" s="1"/>
  <c r="N60" i="27" s="1"/>
  <c r="O60" i="27" s="1"/>
  <c r="P60" i="27" s="1"/>
  <c r="Q60" i="27" s="1"/>
  <c r="R60" i="27" s="1"/>
  <c r="S60" i="27" s="1"/>
  <c r="T60" i="27" s="1"/>
  <c r="U60" i="27" s="1"/>
  <c r="V60" i="27" s="1"/>
  <c r="W60" i="27" s="1"/>
  <c r="X60" i="27" s="1"/>
  <c r="Y60" i="27" s="1"/>
  <c r="Z60" i="27" s="1"/>
  <c r="AA60" i="27" s="1"/>
  <c r="AB60" i="27" s="1"/>
  <c r="AC60" i="27" s="1"/>
  <c r="AD60" i="27" s="1"/>
  <c r="AE60" i="27" s="1"/>
  <c r="AF60" i="27" s="1"/>
  <c r="AG60" i="27" s="1"/>
  <c r="AH60" i="27" s="1"/>
  <c r="AI60" i="27" s="1"/>
  <c r="AJ60" i="27" s="1"/>
  <c r="AK60" i="27" s="1"/>
  <c r="AL60" i="27" s="1"/>
  <c r="F59" i="28" s="1"/>
  <c r="D59" i="27"/>
  <c r="D49" i="32"/>
  <c r="I50" i="32"/>
  <c r="J50" i="32" s="1"/>
  <c r="K50" i="32" s="1"/>
  <c r="L50" i="32" s="1"/>
  <c r="M50" i="32" s="1"/>
  <c r="N50" i="32" s="1"/>
  <c r="O50" i="32" s="1"/>
  <c r="P50" i="32" s="1"/>
  <c r="Q50" i="32" s="1"/>
  <c r="R50" i="32" s="1"/>
  <c r="S50" i="32" s="1"/>
  <c r="T50" i="32" s="1"/>
  <c r="U50" i="32" s="1"/>
  <c r="V50" i="32" s="1"/>
  <c r="W50" i="32" s="1"/>
  <c r="X50" i="32" s="1"/>
  <c r="Y50" i="32" s="1"/>
  <c r="Z50" i="32" s="1"/>
  <c r="AA50" i="32" s="1"/>
  <c r="AB50" i="32" s="1"/>
  <c r="AC50" i="32" s="1"/>
  <c r="AD50" i="32" s="1"/>
  <c r="AE50" i="32" s="1"/>
  <c r="AF50" i="32" s="1"/>
  <c r="AG50" i="32" s="1"/>
  <c r="AH50" i="32" s="1"/>
  <c r="AI50" i="32" s="1"/>
  <c r="AJ50" i="32" s="1"/>
  <c r="AK50" i="32" s="1"/>
  <c r="AL50" i="32" s="1"/>
  <c r="F49" i="33" s="1"/>
  <c r="I52" i="31"/>
  <c r="J52" i="31" s="1"/>
  <c r="K52" i="31" s="1"/>
  <c r="L52" i="31" s="1"/>
  <c r="M52" i="31" s="1"/>
  <c r="N52" i="31" s="1"/>
  <c r="O52" i="31" s="1"/>
  <c r="P52" i="31" s="1"/>
  <c r="Q52" i="31" s="1"/>
  <c r="R52" i="31" s="1"/>
  <c r="S52" i="31" s="1"/>
  <c r="T52" i="31" s="1"/>
  <c r="U52" i="31" s="1"/>
  <c r="V52" i="31" s="1"/>
  <c r="W52" i="31" s="1"/>
  <c r="X52" i="31" s="1"/>
  <c r="Y52" i="31" s="1"/>
  <c r="Z52" i="31" s="1"/>
  <c r="AA52" i="31" s="1"/>
  <c r="AB52" i="31" s="1"/>
  <c r="AC52" i="31" s="1"/>
  <c r="AD52" i="31" s="1"/>
  <c r="AE52" i="31" s="1"/>
  <c r="AF52" i="31" s="1"/>
  <c r="AG52" i="31" s="1"/>
  <c r="AH52" i="31" s="1"/>
  <c r="AI52" i="31" s="1"/>
  <c r="AJ52" i="31" s="1"/>
  <c r="AK52" i="31" s="1"/>
  <c r="AL52" i="31" s="1"/>
  <c r="AM52" i="31" s="1"/>
  <c r="F51" i="32" s="1"/>
  <c r="D51" i="31"/>
  <c r="G77" i="29" l="1"/>
  <c r="B78" i="29"/>
  <c r="B79" i="29" s="1"/>
  <c r="C77" i="29"/>
  <c r="H77" i="29"/>
  <c r="B80" i="25"/>
  <c r="B81" i="25" s="1"/>
  <c r="G79" i="25"/>
  <c r="H79" i="25"/>
  <c r="C79" i="25"/>
  <c r="B72" i="26"/>
  <c r="B73" i="26" s="1"/>
  <c r="C71" i="26"/>
  <c r="H71" i="26"/>
  <c r="G71" i="26"/>
  <c r="B94" i="28"/>
  <c r="B95" i="28" s="1"/>
  <c r="G93" i="28"/>
  <c r="C93" i="28"/>
  <c r="H93" i="28"/>
  <c r="AM9" i="33"/>
  <c r="AM10" i="33"/>
  <c r="B88" i="31"/>
  <c r="B89" i="31" s="1"/>
  <c r="G87" i="31"/>
  <c r="C87" i="31"/>
  <c r="H87" i="31"/>
  <c r="B74" i="27"/>
  <c r="B75" i="27" s="1"/>
  <c r="C73" i="27"/>
  <c r="H73" i="27"/>
  <c r="G73" i="27"/>
  <c r="G71" i="32"/>
  <c r="B72" i="32"/>
  <c r="B73" i="32" s="1"/>
  <c r="C71" i="32"/>
  <c r="H71" i="32"/>
  <c r="I64" i="26"/>
  <c r="J64" i="26" s="1"/>
  <c r="K64" i="26" s="1"/>
  <c r="L64" i="26" s="1"/>
  <c r="M64" i="26" s="1"/>
  <c r="N64" i="26" s="1"/>
  <c r="O64" i="26" s="1"/>
  <c r="P64" i="26" s="1"/>
  <c r="Q64" i="26" s="1"/>
  <c r="R64" i="26" s="1"/>
  <c r="S64" i="26" s="1"/>
  <c r="T64" i="26" s="1"/>
  <c r="U64" i="26" s="1"/>
  <c r="V64" i="26" s="1"/>
  <c r="W64" i="26" s="1"/>
  <c r="X64" i="26" s="1"/>
  <c r="Y64" i="26" s="1"/>
  <c r="Z64" i="26" s="1"/>
  <c r="AA64" i="26" s="1"/>
  <c r="AB64" i="26" s="1"/>
  <c r="AC64" i="26" s="1"/>
  <c r="AD64" i="26" s="1"/>
  <c r="AE64" i="26" s="1"/>
  <c r="AF64" i="26" s="1"/>
  <c r="AG64" i="26" s="1"/>
  <c r="AH64" i="26" s="1"/>
  <c r="AI64" i="26" s="1"/>
  <c r="AJ64" i="26" s="1"/>
  <c r="AK64" i="26" s="1"/>
  <c r="AL64" i="26" s="1"/>
  <c r="AM64" i="26" s="1"/>
  <c r="F63" i="27" s="1"/>
  <c r="D63" i="26"/>
  <c r="D49" i="33"/>
  <c r="I50" i="33"/>
  <c r="J50" i="33" s="1"/>
  <c r="K50" i="33" s="1"/>
  <c r="L50" i="33" s="1"/>
  <c r="M50" i="33" s="1"/>
  <c r="N50" i="33" s="1"/>
  <c r="O50" i="33" s="1"/>
  <c r="P50" i="33" s="1"/>
  <c r="Q50" i="33" s="1"/>
  <c r="R50" i="33" s="1"/>
  <c r="S50" i="33" s="1"/>
  <c r="T50" i="33" s="1"/>
  <c r="U50" i="33" s="1"/>
  <c r="V50" i="33" s="1"/>
  <c r="W50" i="33" s="1"/>
  <c r="X50" i="33" s="1"/>
  <c r="Y50" i="33" s="1"/>
  <c r="Z50" i="33" s="1"/>
  <c r="AA50" i="33" s="1"/>
  <c r="AB50" i="33" s="1"/>
  <c r="AC50" i="33" s="1"/>
  <c r="AD50" i="33" s="1"/>
  <c r="AE50" i="33" s="1"/>
  <c r="AF50" i="33" s="1"/>
  <c r="AG50" i="33" s="1"/>
  <c r="AH50" i="33" s="1"/>
  <c r="AI50" i="33" s="1"/>
  <c r="AJ50" i="33" s="1"/>
  <c r="AK50" i="33" s="1"/>
  <c r="AL50" i="33" s="1"/>
  <c r="AM50" i="33" s="1"/>
  <c r="I60" i="28"/>
  <c r="J60" i="28" s="1"/>
  <c r="K60" i="28" s="1"/>
  <c r="L60" i="28" s="1"/>
  <c r="M60" i="28" s="1"/>
  <c r="N60" i="28" s="1"/>
  <c r="O60" i="28" s="1"/>
  <c r="P60" i="28" s="1"/>
  <c r="Q60" i="28" s="1"/>
  <c r="R60" i="28" s="1"/>
  <c r="S60" i="28" s="1"/>
  <c r="T60" i="28" s="1"/>
  <c r="U60" i="28" s="1"/>
  <c r="V60" i="28" s="1"/>
  <c r="W60" i="28" s="1"/>
  <c r="X60" i="28" s="1"/>
  <c r="Y60" i="28" s="1"/>
  <c r="Z60" i="28" s="1"/>
  <c r="AA60" i="28" s="1"/>
  <c r="AB60" i="28" s="1"/>
  <c r="AC60" i="28" s="1"/>
  <c r="AD60" i="28" s="1"/>
  <c r="AE60" i="28" s="1"/>
  <c r="AF60" i="28" s="1"/>
  <c r="AG60" i="28" s="1"/>
  <c r="AH60" i="28" s="1"/>
  <c r="AI60" i="28" s="1"/>
  <c r="AJ60" i="28" s="1"/>
  <c r="AK60" i="28" s="1"/>
  <c r="AL60" i="28" s="1"/>
  <c r="AM60" i="28" s="1"/>
  <c r="F59" i="29" s="1"/>
  <c r="D59" i="28"/>
  <c r="I54" i="31"/>
  <c r="J54" i="31" s="1"/>
  <c r="K54" i="31" s="1"/>
  <c r="L54" i="31" s="1"/>
  <c r="M54" i="31" s="1"/>
  <c r="N54" i="31" s="1"/>
  <c r="O54" i="31" s="1"/>
  <c r="P54" i="31" s="1"/>
  <c r="Q54" i="31" s="1"/>
  <c r="R54" i="31" s="1"/>
  <c r="S54" i="31" s="1"/>
  <c r="T54" i="31" s="1"/>
  <c r="U54" i="31" s="1"/>
  <c r="V54" i="31" s="1"/>
  <c r="W54" i="31" s="1"/>
  <c r="X54" i="31" s="1"/>
  <c r="Y54" i="31" s="1"/>
  <c r="Z54" i="31" s="1"/>
  <c r="AA54" i="31" s="1"/>
  <c r="AB54" i="31" s="1"/>
  <c r="AC54" i="31" s="1"/>
  <c r="AD54" i="31" s="1"/>
  <c r="AE54" i="31" s="1"/>
  <c r="AF54" i="31" s="1"/>
  <c r="AG54" i="31" s="1"/>
  <c r="AH54" i="31" s="1"/>
  <c r="AI54" i="31" s="1"/>
  <c r="AJ54" i="31" s="1"/>
  <c r="AK54" i="31" s="1"/>
  <c r="AL54" i="31" s="1"/>
  <c r="AM54" i="31" s="1"/>
  <c r="F53" i="32" s="1"/>
  <c r="D53" i="31"/>
  <c r="G73" i="33"/>
  <c r="B74" i="33"/>
  <c r="B75" i="33" s="1"/>
  <c r="C73" i="33"/>
  <c r="H73" i="33"/>
  <c r="I68" i="24"/>
  <c r="J68" i="24" s="1"/>
  <c r="K68" i="24" s="1"/>
  <c r="L68" i="24" s="1"/>
  <c r="M68" i="24" s="1"/>
  <c r="N68" i="24" s="1"/>
  <c r="O68" i="24" s="1"/>
  <c r="P68" i="24" s="1"/>
  <c r="Q68" i="24" s="1"/>
  <c r="R68" i="24" s="1"/>
  <c r="S68" i="24" s="1"/>
  <c r="T68" i="24" s="1"/>
  <c r="U68" i="24" s="1"/>
  <c r="V68" i="24" s="1"/>
  <c r="W68" i="24" s="1"/>
  <c r="X68" i="24" s="1"/>
  <c r="Y68" i="24" s="1"/>
  <c r="Z68" i="24" s="1"/>
  <c r="AA68" i="24" s="1"/>
  <c r="AB68" i="24" s="1"/>
  <c r="AC68" i="24" s="1"/>
  <c r="AD68" i="24" s="1"/>
  <c r="AE68" i="24" s="1"/>
  <c r="AF68" i="24" s="1"/>
  <c r="AG68" i="24" s="1"/>
  <c r="AH68" i="24" s="1"/>
  <c r="AI68" i="24" s="1"/>
  <c r="AJ68" i="24" s="1"/>
  <c r="AK68" i="24" s="1"/>
  <c r="AL68" i="24" s="1"/>
  <c r="AM68" i="24" s="1"/>
  <c r="F67" i="25" s="1"/>
  <c r="D67" i="24"/>
  <c r="I72" i="8"/>
  <c r="J72" i="8" s="1"/>
  <c r="K72" i="8" s="1"/>
  <c r="L72" i="8" s="1"/>
  <c r="M72" i="8" s="1"/>
  <c r="N72" i="8" s="1"/>
  <c r="O72" i="8" s="1"/>
  <c r="P72" i="8" s="1"/>
  <c r="Q72" i="8" s="1"/>
  <c r="R72" i="8" s="1"/>
  <c r="S72" i="8" s="1"/>
  <c r="T72" i="8" s="1"/>
  <c r="U72" i="8" s="1"/>
  <c r="V72" i="8" s="1"/>
  <c r="W72" i="8" s="1"/>
  <c r="X72" i="8" s="1"/>
  <c r="Y72" i="8" s="1"/>
  <c r="Z72" i="8" s="1"/>
  <c r="AA72" i="8" s="1"/>
  <c r="AB72" i="8" s="1"/>
  <c r="AC72" i="8" s="1"/>
  <c r="AD72" i="8" s="1"/>
  <c r="AE72" i="8" s="1"/>
  <c r="AF72" i="8" s="1"/>
  <c r="AG72" i="8" s="1"/>
  <c r="AH72" i="8" s="1"/>
  <c r="AI72" i="8" s="1"/>
  <c r="AJ72" i="8" s="1"/>
  <c r="AK72" i="8" s="1"/>
  <c r="AL72" i="8" s="1"/>
  <c r="AM72" i="8" s="1"/>
  <c r="F71" i="23" s="1"/>
  <c r="B72" i="8"/>
  <c r="B73" i="8" s="1"/>
  <c r="G71" i="8"/>
  <c r="D71" i="8" s="1"/>
  <c r="C71" i="8"/>
  <c r="H71" i="8"/>
  <c r="I56" i="30"/>
  <c r="J56" i="30" s="1"/>
  <c r="K56" i="30" s="1"/>
  <c r="L56" i="30" s="1"/>
  <c r="M56" i="30" s="1"/>
  <c r="N56" i="30" s="1"/>
  <c r="O56" i="30" s="1"/>
  <c r="P56" i="30" s="1"/>
  <c r="Q56" i="30" s="1"/>
  <c r="R56" i="30" s="1"/>
  <c r="S56" i="30" s="1"/>
  <c r="T56" i="30" s="1"/>
  <c r="U56" i="30" s="1"/>
  <c r="V56" i="30" s="1"/>
  <c r="W56" i="30" s="1"/>
  <c r="X56" i="30" s="1"/>
  <c r="Y56" i="30" s="1"/>
  <c r="Z56" i="30" s="1"/>
  <c r="AA56" i="30" s="1"/>
  <c r="AB56" i="30" s="1"/>
  <c r="AC56" i="30" s="1"/>
  <c r="AD56" i="30" s="1"/>
  <c r="AE56" i="30" s="1"/>
  <c r="AF56" i="30" s="1"/>
  <c r="AG56" i="30" s="1"/>
  <c r="AH56" i="30" s="1"/>
  <c r="AI56" i="30" s="1"/>
  <c r="AJ56" i="30" s="1"/>
  <c r="AK56" i="30" s="1"/>
  <c r="AL56" i="30" s="1"/>
  <c r="F55" i="31" s="1"/>
  <c r="D55" i="30"/>
  <c r="I70" i="23"/>
  <c r="J70" i="23" s="1"/>
  <c r="K70" i="23" s="1"/>
  <c r="L70" i="23" s="1"/>
  <c r="M70" i="23" s="1"/>
  <c r="N70" i="23" s="1"/>
  <c r="O70" i="23" s="1"/>
  <c r="P70" i="23" s="1"/>
  <c r="Q70" i="23" s="1"/>
  <c r="R70" i="23" s="1"/>
  <c r="S70" i="23" s="1"/>
  <c r="T70" i="23" s="1"/>
  <c r="U70" i="23" s="1"/>
  <c r="V70" i="23" s="1"/>
  <c r="W70" i="23" s="1"/>
  <c r="X70" i="23" s="1"/>
  <c r="Y70" i="23" s="1"/>
  <c r="Z70" i="23" s="1"/>
  <c r="AA70" i="23" s="1"/>
  <c r="AB70" i="23" s="1"/>
  <c r="AC70" i="23" s="1"/>
  <c r="AD70" i="23" s="1"/>
  <c r="AE70" i="23" s="1"/>
  <c r="AF70" i="23" s="1"/>
  <c r="AG70" i="23" s="1"/>
  <c r="AH70" i="23" s="1"/>
  <c r="AI70" i="23" s="1"/>
  <c r="AJ70" i="23" s="1"/>
  <c r="AK70" i="23" s="1"/>
  <c r="F69" i="24" s="1"/>
  <c r="D69" i="23"/>
  <c r="I62" i="27"/>
  <c r="J62" i="27" s="1"/>
  <c r="K62" i="27" s="1"/>
  <c r="L62" i="27" s="1"/>
  <c r="M62" i="27" s="1"/>
  <c r="N62" i="27" s="1"/>
  <c r="O62" i="27" s="1"/>
  <c r="P62" i="27" s="1"/>
  <c r="Q62" i="27" s="1"/>
  <c r="R62" i="27" s="1"/>
  <c r="S62" i="27" s="1"/>
  <c r="T62" i="27" s="1"/>
  <c r="U62" i="27" s="1"/>
  <c r="V62" i="27" s="1"/>
  <c r="W62" i="27" s="1"/>
  <c r="X62" i="27" s="1"/>
  <c r="Y62" i="27" s="1"/>
  <c r="Z62" i="27" s="1"/>
  <c r="AA62" i="27" s="1"/>
  <c r="AB62" i="27" s="1"/>
  <c r="AC62" i="27" s="1"/>
  <c r="AD62" i="27" s="1"/>
  <c r="AE62" i="27" s="1"/>
  <c r="AF62" i="27" s="1"/>
  <c r="AG62" i="27" s="1"/>
  <c r="AH62" i="27" s="1"/>
  <c r="AI62" i="27" s="1"/>
  <c r="AJ62" i="27" s="1"/>
  <c r="AK62" i="27" s="1"/>
  <c r="AL62" i="27" s="1"/>
  <c r="F61" i="28" s="1"/>
  <c r="D61" i="27"/>
  <c r="I66" i="25"/>
  <c r="J66" i="25" s="1"/>
  <c r="K66" i="25" s="1"/>
  <c r="L66" i="25" s="1"/>
  <c r="M66" i="25" s="1"/>
  <c r="N66" i="25" s="1"/>
  <c r="O66" i="25" s="1"/>
  <c r="P66" i="25" s="1"/>
  <c r="Q66" i="25" s="1"/>
  <c r="R66" i="25" s="1"/>
  <c r="S66" i="25" s="1"/>
  <c r="T66" i="25" s="1"/>
  <c r="U66" i="25" s="1"/>
  <c r="V66" i="25" s="1"/>
  <c r="W66" i="25" s="1"/>
  <c r="X66" i="25" s="1"/>
  <c r="Y66" i="25" s="1"/>
  <c r="Z66" i="25" s="1"/>
  <c r="AA66" i="25" s="1"/>
  <c r="AB66" i="25" s="1"/>
  <c r="AC66" i="25" s="1"/>
  <c r="AD66" i="25" s="1"/>
  <c r="AE66" i="25" s="1"/>
  <c r="AF66" i="25" s="1"/>
  <c r="AG66" i="25" s="1"/>
  <c r="AH66" i="25" s="1"/>
  <c r="AI66" i="25" s="1"/>
  <c r="AJ66" i="25" s="1"/>
  <c r="AK66" i="25" s="1"/>
  <c r="AL66" i="25" s="1"/>
  <c r="F65" i="26" s="1"/>
  <c r="D65" i="25"/>
  <c r="D51" i="32"/>
  <c r="I52" i="32"/>
  <c r="J52" i="32" s="1"/>
  <c r="K52" i="32" s="1"/>
  <c r="L52" i="32" s="1"/>
  <c r="M52" i="32" s="1"/>
  <c r="N52" i="32" s="1"/>
  <c r="O52" i="32" s="1"/>
  <c r="P52" i="32" s="1"/>
  <c r="Q52" i="32" s="1"/>
  <c r="R52" i="32" s="1"/>
  <c r="S52" i="32" s="1"/>
  <c r="T52" i="32" s="1"/>
  <c r="U52" i="32" s="1"/>
  <c r="V52" i="32" s="1"/>
  <c r="W52" i="32" s="1"/>
  <c r="X52" i="32" s="1"/>
  <c r="Y52" i="32" s="1"/>
  <c r="Z52" i="32" s="1"/>
  <c r="AA52" i="32" s="1"/>
  <c r="AB52" i="32" s="1"/>
  <c r="AC52" i="32" s="1"/>
  <c r="AD52" i="32" s="1"/>
  <c r="AE52" i="32" s="1"/>
  <c r="AF52" i="32" s="1"/>
  <c r="AG52" i="32" s="1"/>
  <c r="AH52" i="32" s="1"/>
  <c r="AI52" i="32" s="1"/>
  <c r="AJ52" i="32" s="1"/>
  <c r="AK52" i="32" s="1"/>
  <c r="AL52" i="32" s="1"/>
  <c r="F51" i="33" s="1"/>
  <c r="I58" i="29"/>
  <c r="J58" i="29" s="1"/>
  <c r="K58" i="29" s="1"/>
  <c r="L58" i="29" s="1"/>
  <c r="M58" i="29" s="1"/>
  <c r="N58" i="29" s="1"/>
  <c r="O58" i="29" s="1"/>
  <c r="P58" i="29" s="1"/>
  <c r="Q58" i="29" s="1"/>
  <c r="R58" i="29" s="1"/>
  <c r="S58" i="29" s="1"/>
  <c r="T58" i="29" s="1"/>
  <c r="U58" i="29" s="1"/>
  <c r="V58" i="29" s="1"/>
  <c r="W58" i="29" s="1"/>
  <c r="X58" i="29" s="1"/>
  <c r="Y58" i="29" s="1"/>
  <c r="Z58" i="29" s="1"/>
  <c r="AA58" i="29" s="1"/>
  <c r="AB58" i="29" s="1"/>
  <c r="AC58" i="29" s="1"/>
  <c r="AD58" i="29" s="1"/>
  <c r="AE58" i="29" s="1"/>
  <c r="AF58" i="29" s="1"/>
  <c r="AG58" i="29" s="1"/>
  <c r="AH58" i="29" s="1"/>
  <c r="AI58" i="29" s="1"/>
  <c r="AJ58" i="29" s="1"/>
  <c r="AK58" i="29" s="1"/>
  <c r="AL58" i="29" s="1"/>
  <c r="AM58" i="29" s="1"/>
  <c r="F57" i="30" s="1"/>
  <c r="D57" i="29"/>
  <c r="B96" i="28" l="1"/>
  <c r="B97" i="28" s="1"/>
  <c r="C95" i="28"/>
  <c r="H95" i="28"/>
  <c r="G95" i="28"/>
  <c r="B74" i="26"/>
  <c r="B75" i="26" s="1"/>
  <c r="H73" i="26"/>
  <c r="C73" i="26"/>
  <c r="G73" i="26"/>
  <c r="B76" i="27"/>
  <c r="B77" i="27" s="1"/>
  <c r="C75" i="27"/>
  <c r="H75" i="27"/>
  <c r="G75" i="27"/>
  <c r="B82" i="25"/>
  <c r="B83" i="25" s="1"/>
  <c r="G81" i="25"/>
  <c r="H81" i="25"/>
  <c r="C81" i="25"/>
  <c r="B90" i="31"/>
  <c r="B91" i="31" s="1"/>
  <c r="G89" i="31"/>
  <c r="C89" i="31"/>
  <c r="H89" i="31"/>
  <c r="B80" i="29"/>
  <c r="B81" i="29" s="1"/>
  <c r="G79" i="29"/>
  <c r="H79" i="29"/>
  <c r="C79" i="29"/>
  <c r="I66" i="26"/>
  <c r="J66" i="26" s="1"/>
  <c r="K66" i="26" s="1"/>
  <c r="L66" i="26" s="1"/>
  <c r="M66" i="26" s="1"/>
  <c r="N66" i="26" s="1"/>
  <c r="O66" i="26" s="1"/>
  <c r="P66" i="26" s="1"/>
  <c r="Q66" i="26" s="1"/>
  <c r="R66" i="26" s="1"/>
  <c r="S66" i="26" s="1"/>
  <c r="T66" i="26" s="1"/>
  <c r="U66" i="26" s="1"/>
  <c r="V66" i="26" s="1"/>
  <c r="W66" i="26" s="1"/>
  <c r="X66" i="26" s="1"/>
  <c r="Y66" i="26" s="1"/>
  <c r="Z66" i="26" s="1"/>
  <c r="AA66" i="26" s="1"/>
  <c r="AB66" i="26" s="1"/>
  <c r="AC66" i="26" s="1"/>
  <c r="AD66" i="26" s="1"/>
  <c r="AE66" i="26" s="1"/>
  <c r="AF66" i="26" s="1"/>
  <c r="AG66" i="26" s="1"/>
  <c r="AH66" i="26" s="1"/>
  <c r="AI66" i="26" s="1"/>
  <c r="AJ66" i="26" s="1"/>
  <c r="AK66" i="26" s="1"/>
  <c r="AL66" i="26" s="1"/>
  <c r="AM66" i="26" s="1"/>
  <c r="F65" i="27" s="1"/>
  <c r="D65" i="26"/>
  <c r="G75" i="33"/>
  <c r="B76" i="33"/>
  <c r="B77" i="33" s="1"/>
  <c r="C75" i="33"/>
  <c r="H75" i="33"/>
  <c r="I62" i="28"/>
  <c r="J62" i="28" s="1"/>
  <c r="K62" i="28" s="1"/>
  <c r="L62" i="28" s="1"/>
  <c r="M62" i="28" s="1"/>
  <c r="N62" i="28" s="1"/>
  <c r="O62" i="28" s="1"/>
  <c r="P62" i="28" s="1"/>
  <c r="Q62" i="28" s="1"/>
  <c r="R62" i="28" s="1"/>
  <c r="S62" i="28" s="1"/>
  <c r="T62" i="28" s="1"/>
  <c r="U62" i="28" s="1"/>
  <c r="V62" i="28" s="1"/>
  <c r="W62" i="28" s="1"/>
  <c r="X62" i="28" s="1"/>
  <c r="Y62" i="28" s="1"/>
  <c r="Z62" i="28" s="1"/>
  <c r="AA62" i="28" s="1"/>
  <c r="AB62" i="28" s="1"/>
  <c r="AC62" i="28" s="1"/>
  <c r="AD62" i="28" s="1"/>
  <c r="AE62" i="28" s="1"/>
  <c r="AF62" i="28" s="1"/>
  <c r="AG62" i="28" s="1"/>
  <c r="AH62" i="28" s="1"/>
  <c r="AI62" i="28" s="1"/>
  <c r="AJ62" i="28" s="1"/>
  <c r="AK62" i="28" s="1"/>
  <c r="AL62" i="28" s="1"/>
  <c r="AM62" i="28" s="1"/>
  <c r="F61" i="29" s="1"/>
  <c r="D61" i="28"/>
  <c r="D53" i="32"/>
  <c r="I54" i="32"/>
  <c r="J54" i="32" s="1"/>
  <c r="K54" i="32" s="1"/>
  <c r="L54" i="32" s="1"/>
  <c r="M54" i="32" s="1"/>
  <c r="N54" i="32" s="1"/>
  <c r="O54" i="32" s="1"/>
  <c r="P54" i="32" s="1"/>
  <c r="Q54" i="32" s="1"/>
  <c r="R54" i="32" s="1"/>
  <c r="S54" i="32" s="1"/>
  <c r="T54" i="32" s="1"/>
  <c r="U54" i="32" s="1"/>
  <c r="V54" i="32" s="1"/>
  <c r="W54" i="32" s="1"/>
  <c r="X54" i="32" s="1"/>
  <c r="Y54" i="32" s="1"/>
  <c r="Z54" i="32" s="1"/>
  <c r="AA54" i="32" s="1"/>
  <c r="AB54" i="32" s="1"/>
  <c r="AC54" i="32" s="1"/>
  <c r="AD54" i="32" s="1"/>
  <c r="AE54" i="32" s="1"/>
  <c r="AF54" i="32" s="1"/>
  <c r="AG54" i="32" s="1"/>
  <c r="AH54" i="32" s="1"/>
  <c r="AI54" i="32" s="1"/>
  <c r="AJ54" i="32" s="1"/>
  <c r="AK54" i="32" s="1"/>
  <c r="AL54" i="32" s="1"/>
  <c r="F53" i="33" s="1"/>
  <c r="I60" i="29"/>
  <c r="J60" i="29" s="1"/>
  <c r="K60" i="29" s="1"/>
  <c r="L60" i="29" s="1"/>
  <c r="M60" i="29" s="1"/>
  <c r="N60" i="29" s="1"/>
  <c r="O60" i="29" s="1"/>
  <c r="P60" i="29" s="1"/>
  <c r="Q60" i="29" s="1"/>
  <c r="R60" i="29" s="1"/>
  <c r="S60" i="29" s="1"/>
  <c r="T60" i="29" s="1"/>
  <c r="U60" i="29" s="1"/>
  <c r="V60" i="29" s="1"/>
  <c r="W60" i="29" s="1"/>
  <c r="X60" i="29" s="1"/>
  <c r="Y60" i="29" s="1"/>
  <c r="Z60" i="29" s="1"/>
  <c r="AA60" i="29" s="1"/>
  <c r="AB60" i="29" s="1"/>
  <c r="AC60" i="29" s="1"/>
  <c r="AD60" i="29" s="1"/>
  <c r="AE60" i="29" s="1"/>
  <c r="AF60" i="29" s="1"/>
  <c r="AG60" i="29" s="1"/>
  <c r="AH60" i="29" s="1"/>
  <c r="AI60" i="29" s="1"/>
  <c r="AJ60" i="29" s="1"/>
  <c r="AK60" i="29" s="1"/>
  <c r="AL60" i="29" s="1"/>
  <c r="AM60" i="29" s="1"/>
  <c r="F59" i="30" s="1"/>
  <c r="D59" i="29"/>
  <c r="I56" i="31"/>
  <c r="J56" i="31" s="1"/>
  <c r="K56" i="31" s="1"/>
  <c r="L56" i="31" s="1"/>
  <c r="M56" i="31" s="1"/>
  <c r="N56" i="31" s="1"/>
  <c r="O56" i="31" s="1"/>
  <c r="P56" i="31" s="1"/>
  <c r="Q56" i="31" s="1"/>
  <c r="R56" i="31" s="1"/>
  <c r="S56" i="31" s="1"/>
  <c r="T56" i="31" s="1"/>
  <c r="U56" i="31" s="1"/>
  <c r="V56" i="31" s="1"/>
  <c r="W56" i="31" s="1"/>
  <c r="X56" i="31" s="1"/>
  <c r="Y56" i="31" s="1"/>
  <c r="Z56" i="31" s="1"/>
  <c r="AA56" i="31" s="1"/>
  <c r="AB56" i="31" s="1"/>
  <c r="AC56" i="31" s="1"/>
  <c r="AD56" i="31" s="1"/>
  <c r="AE56" i="31" s="1"/>
  <c r="AF56" i="31" s="1"/>
  <c r="AG56" i="31" s="1"/>
  <c r="AH56" i="31" s="1"/>
  <c r="AI56" i="31" s="1"/>
  <c r="AJ56" i="31" s="1"/>
  <c r="AK56" i="31" s="1"/>
  <c r="AL56" i="31" s="1"/>
  <c r="AM56" i="31" s="1"/>
  <c r="F55" i="32" s="1"/>
  <c r="D55" i="31"/>
  <c r="I70" i="24"/>
  <c r="J70" i="24" s="1"/>
  <c r="K70" i="24" s="1"/>
  <c r="L70" i="24" s="1"/>
  <c r="M70" i="24" s="1"/>
  <c r="N70" i="24" s="1"/>
  <c r="O70" i="24" s="1"/>
  <c r="P70" i="24" s="1"/>
  <c r="Q70" i="24" s="1"/>
  <c r="R70" i="24" s="1"/>
  <c r="S70" i="24" s="1"/>
  <c r="T70" i="24" s="1"/>
  <c r="U70" i="24" s="1"/>
  <c r="V70" i="24" s="1"/>
  <c r="W70" i="24" s="1"/>
  <c r="X70" i="24" s="1"/>
  <c r="Y70" i="24" s="1"/>
  <c r="Z70" i="24" s="1"/>
  <c r="AA70" i="24" s="1"/>
  <c r="AB70" i="24" s="1"/>
  <c r="AC70" i="24" s="1"/>
  <c r="AD70" i="24" s="1"/>
  <c r="AE70" i="24" s="1"/>
  <c r="AF70" i="24" s="1"/>
  <c r="AG70" i="24" s="1"/>
  <c r="AH70" i="24" s="1"/>
  <c r="AI70" i="24" s="1"/>
  <c r="AJ70" i="24" s="1"/>
  <c r="AK70" i="24" s="1"/>
  <c r="AL70" i="24" s="1"/>
  <c r="AM70" i="24" s="1"/>
  <c r="F69" i="25" s="1"/>
  <c r="D69" i="24"/>
  <c r="I64" i="27"/>
  <c r="J64" i="27" s="1"/>
  <c r="K64" i="27" s="1"/>
  <c r="L64" i="27" s="1"/>
  <c r="M64" i="27" s="1"/>
  <c r="N64" i="27" s="1"/>
  <c r="O64" i="27" s="1"/>
  <c r="P64" i="27" s="1"/>
  <c r="Q64" i="27" s="1"/>
  <c r="R64" i="27" s="1"/>
  <c r="S64" i="27" s="1"/>
  <c r="T64" i="27" s="1"/>
  <c r="U64" i="27" s="1"/>
  <c r="V64" i="27" s="1"/>
  <c r="W64" i="27" s="1"/>
  <c r="X64" i="27" s="1"/>
  <c r="Y64" i="27" s="1"/>
  <c r="Z64" i="27" s="1"/>
  <c r="AA64" i="27" s="1"/>
  <c r="AB64" i="27" s="1"/>
  <c r="AC64" i="27" s="1"/>
  <c r="AD64" i="27" s="1"/>
  <c r="AE64" i="27" s="1"/>
  <c r="AF64" i="27" s="1"/>
  <c r="AG64" i="27" s="1"/>
  <c r="AH64" i="27" s="1"/>
  <c r="AI64" i="27" s="1"/>
  <c r="AJ64" i="27" s="1"/>
  <c r="AK64" i="27" s="1"/>
  <c r="AL64" i="27" s="1"/>
  <c r="F63" i="28" s="1"/>
  <c r="D63" i="27"/>
  <c r="D51" i="33"/>
  <c r="I52" i="33"/>
  <c r="J52" i="33" s="1"/>
  <c r="K52" i="33" s="1"/>
  <c r="L52" i="33" s="1"/>
  <c r="M52" i="33" s="1"/>
  <c r="N52" i="33" s="1"/>
  <c r="O52" i="33" s="1"/>
  <c r="P52" i="33" s="1"/>
  <c r="Q52" i="33" s="1"/>
  <c r="R52" i="33" s="1"/>
  <c r="S52" i="33" s="1"/>
  <c r="T52" i="33" s="1"/>
  <c r="U52" i="33" s="1"/>
  <c r="V52" i="33" s="1"/>
  <c r="W52" i="33" s="1"/>
  <c r="X52" i="33" s="1"/>
  <c r="Y52" i="33" s="1"/>
  <c r="Z52" i="33" s="1"/>
  <c r="AA52" i="33" s="1"/>
  <c r="AB52" i="33" s="1"/>
  <c r="AC52" i="33" s="1"/>
  <c r="AD52" i="33" s="1"/>
  <c r="AE52" i="33" s="1"/>
  <c r="AF52" i="33" s="1"/>
  <c r="AG52" i="33" s="1"/>
  <c r="AH52" i="33" s="1"/>
  <c r="AI52" i="33" s="1"/>
  <c r="AJ52" i="33" s="1"/>
  <c r="AK52" i="33" s="1"/>
  <c r="AL52" i="33" s="1"/>
  <c r="AM52" i="33" s="1"/>
  <c r="I74" i="8"/>
  <c r="J74" i="8" s="1"/>
  <c r="K74" i="8" s="1"/>
  <c r="L74" i="8" s="1"/>
  <c r="M74" i="8" s="1"/>
  <c r="N74" i="8" s="1"/>
  <c r="O74" i="8" s="1"/>
  <c r="P74" i="8" s="1"/>
  <c r="Q74" i="8" s="1"/>
  <c r="R74" i="8" s="1"/>
  <c r="S74" i="8" s="1"/>
  <c r="T74" i="8" s="1"/>
  <c r="U74" i="8" s="1"/>
  <c r="V74" i="8" s="1"/>
  <c r="W74" i="8" s="1"/>
  <c r="X74" i="8" s="1"/>
  <c r="Y74" i="8" s="1"/>
  <c r="Z74" i="8" s="1"/>
  <c r="AA74" i="8" s="1"/>
  <c r="AB74" i="8" s="1"/>
  <c r="AC74" i="8" s="1"/>
  <c r="AD74" i="8" s="1"/>
  <c r="AE74" i="8" s="1"/>
  <c r="AF74" i="8" s="1"/>
  <c r="AG74" i="8" s="1"/>
  <c r="AH74" i="8" s="1"/>
  <c r="AI74" i="8" s="1"/>
  <c r="AJ74" i="8" s="1"/>
  <c r="AK74" i="8" s="1"/>
  <c r="AL74" i="8" s="1"/>
  <c r="AM74" i="8" s="1"/>
  <c r="F73" i="23" s="1"/>
  <c r="B74" i="8"/>
  <c r="B75" i="8" s="1"/>
  <c r="G73" i="8"/>
  <c r="D73" i="8" s="1"/>
  <c r="C73" i="8"/>
  <c r="H73" i="8"/>
  <c r="I72" i="23"/>
  <c r="J72" i="23" s="1"/>
  <c r="K72" i="23" s="1"/>
  <c r="L72" i="23" s="1"/>
  <c r="M72" i="23" s="1"/>
  <c r="N72" i="23" s="1"/>
  <c r="O72" i="23" s="1"/>
  <c r="P72" i="23" s="1"/>
  <c r="Q72" i="23" s="1"/>
  <c r="R72" i="23" s="1"/>
  <c r="S72" i="23" s="1"/>
  <c r="T72" i="23" s="1"/>
  <c r="U72" i="23" s="1"/>
  <c r="V72" i="23" s="1"/>
  <c r="W72" i="23" s="1"/>
  <c r="X72" i="23" s="1"/>
  <c r="Y72" i="23" s="1"/>
  <c r="Z72" i="23" s="1"/>
  <c r="AA72" i="23" s="1"/>
  <c r="AB72" i="23" s="1"/>
  <c r="AC72" i="23" s="1"/>
  <c r="AD72" i="23" s="1"/>
  <c r="AE72" i="23" s="1"/>
  <c r="AF72" i="23" s="1"/>
  <c r="AG72" i="23" s="1"/>
  <c r="AH72" i="23" s="1"/>
  <c r="AI72" i="23" s="1"/>
  <c r="AJ72" i="23" s="1"/>
  <c r="AK72" i="23" s="1"/>
  <c r="F71" i="24" s="1"/>
  <c r="D71" i="23"/>
  <c r="I58" i="30"/>
  <c r="J58" i="30" s="1"/>
  <c r="K58" i="30" s="1"/>
  <c r="L58" i="30" s="1"/>
  <c r="M58" i="30" s="1"/>
  <c r="N58" i="30" s="1"/>
  <c r="O58" i="30" s="1"/>
  <c r="P58" i="30" s="1"/>
  <c r="Q58" i="30" s="1"/>
  <c r="R58" i="30" s="1"/>
  <c r="S58" i="30" s="1"/>
  <c r="T58" i="30" s="1"/>
  <c r="U58" i="30" s="1"/>
  <c r="V58" i="30" s="1"/>
  <c r="W58" i="30" s="1"/>
  <c r="X58" i="30" s="1"/>
  <c r="Y58" i="30" s="1"/>
  <c r="Z58" i="30" s="1"/>
  <c r="AA58" i="30" s="1"/>
  <c r="AB58" i="30" s="1"/>
  <c r="AC58" i="30" s="1"/>
  <c r="AD58" i="30" s="1"/>
  <c r="AE58" i="30" s="1"/>
  <c r="AF58" i="30" s="1"/>
  <c r="AG58" i="30" s="1"/>
  <c r="AH58" i="30" s="1"/>
  <c r="AI58" i="30" s="1"/>
  <c r="AJ58" i="30" s="1"/>
  <c r="AK58" i="30" s="1"/>
  <c r="AL58" i="30" s="1"/>
  <c r="F57" i="31" s="1"/>
  <c r="D57" i="30"/>
  <c r="B74" i="32"/>
  <c r="B75" i="32" s="1"/>
  <c r="G73" i="32"/>
  <c r="C73" i="32"/>
  <c r="H73" i="32"/>
  <c r="I68" i="25"/>
  <c r="J68" i="25" s="1"/>
  <c r="K68" i="25" s="1"/>
  <c r="L68" i="25" s="1"/>
  <c r="M68" i="25" s="1"/>
  <c r="N68" i="25" s="1"/>
  <c r="O68" i="25" s="1"/>
  <c r="P68" i="25" s="1"/>
  <c r="Q68" i="25" s="1"/>
  <c r="R68" i="25" s="1"/>
  <c r="S68" i="25" s="1"/>
  <c r="T68" i="25" s="1"/>
  <c r="U68" i="25" s="1"/>
  <c r="V68" i="25" s="1"/>
  <c r="W68" i="25" s="1"/>
  <c r="X68" i="25" s="1"/>
  <c r="Y68" i="25" s="1"/>
  <c r="Z68" i="25" s="1"/>
  <c r="AA68" i="25" s="1"/>
  <c r="AB68" i="25" s="1"/>
  <c r="AC68" i="25" s="1"/>
  <c r="AD68" i="25" s="1"/>
  <c r="AE68" i="25" s="1"/>
  <c r="AF68" i="25" s="1"/>
  <c r="AG68" i="25" s="1"/>
  <c r="AH68" i="25" s="1"/>
  <c r="AI68" i="25" s="1"/>
  <c r="AJ68" i="25" s="1"/>
  <c r="AK68" i="25" s="1"/>
  <c r="AL68" i="25" s="1"/>
  <c r="F67" i="26" s="1"/>
  <c r="D67" i="25"/>
  <c r="B84" i="25" l="1"/>
  <c r="B85" i="25" s="1"/>
  <c r="H83" i="25"/>
  <c r="C83" i="25"/>
  <c r="G83" i="25"/>
  <c r="B78" i="27"/>
  <c r="B79" i="27" s="1"/>
  <c r="C77" i="27"/>
  <c r="H77" i="27"/>
  <c r="G77" i="27"/>
  <c r="B82" i="29"/>
  <c r="B83" i="29" s="1"/>
  <c r="C81" i="29"/>
  <c r="H81" i="29"/>
  <c r="G81" i="29"/>
  <c r="B76" i="26"/>
  <c r="B77" i="26" s="1"/>
  <c r="G75" i="26"/>
  <c r="C75" i="26"/>
  <c r="H75" i="26"/>
  <c r="B92" i="31"/>
  <c r="B93" i="31" s="1"/>
  <c r="G91" i="31"/>
  <c r="H91" i="31"/>
  <c r="C91" i="31"/>
  <c r="B98" i="28"/>
  <c r="B99" i="28" s="1"/>
  <c r="G97" i="28"/>
  <c r="H97" i="28"/>
  <c r="C97" i="28"/>
  <c r="I70" i="25"/>
  <c r="J70" i="25" s="1"/>
  <c r="K70" i="25" s="1"/>
  <c r="L70" i="25" s="1"/>
  <c r="M70" i="25" s="1"/>
  <c r="N70" i="25" s="1"/>
  <c r="O70" i="25" s="1"/>
  <c r="P70" i="25" s="1"/>
  <c r="Q70" i="25" s="1"/>
  <c r="R70" i="25" s="1"/>
  <c r="S70" i="25" s="1"/>
  <c r="T70" i="25" s="1"/>
  <c r="U70" i="25" s="1"/>
  <c r="V70" i="25" s="1"/>
  <c r="W70" i="25" s="1"/>
  <c r="X70" i="25" s="1"/>
  <c r="Y70" i="25" s="1"/>
  <c r="Z70" i="25" s="1"/>
  <c r="AA70" i="25" s="1"/>
  <c r="AB70" i="25" s="1"/>
  <c r="AC70" i="25" s="1"/>
  <c r="AD70" i="25" s="1"/>
  <c r="AE70" i="25" s="1"/>
  <c r="AF70" i="25" s="1"/>
  <c r="AG70" i="25" s="1"/>
  <c r="AH70" i="25" s="1"/>
  <c r="AI70" i="25" s="1"/>
  <c r="AJ70" i="25" s="1"/>
  <c r="AK70" i="25" s="1"/>
  <c r="AL70" i="25" s="1"/>
  <c r="F69" i="26" s="1"/>
  <c r="D69" i="25"/>
  <c r="B76" i="32"/>
  <c r="B77" i="32" s="1"/>
  <c r="G75" i="32"/>
  <c r="C75" i="32"/>
  <c r="H75" i="32"/>
  <c r="D55" i="32"/>
  <c r="I56" i="32"/>
  <c r="J56" i="32" s="1"/>
  <c r="K56" i="32" s="1"/>
  <c r="L56" i="32" s="1"/>
  <c r="M56" i="32" s="1"/>
  <c r="N56" i="32" s="1"/>
  <c r="O56" i="32" s="1"/>
  <c r="P56" i="32" s="1"/>
  <c r="Q56" i="32" s="1"/>
  <c r="R56" i="32" s="1"/>
  <c r="S56" i="32" s="1"/>
  <c r="T56" i="32" s="1"/>
  <c r="U56" i="32" s="1"/>
  <c r="V56" i="32" s="1"/>
  <c r="W56" i="32" s="1"/>
  <c r="X56" i="32" s="1"/>
  <c r="Y56" i="32" s="1"/>
  <c r="Z56" i="32" s="1"/>
  <c r="AA56" i="32" s="1"/>
  <c r="AB56" i="32" s="1"/>
  <c r="AC56" i="32" s="1"/>
  <c r="AD56" i="32" s="1"/>
  <c r="AE56" i="32" s="1"/>
  <c r="AF56" i="32" s="1"/>
  <c r="AG56" i="32" s="1"/>
  <c r="AH56" i="32" s="1"/>
  <c r="AI56" i="32" s="1"/>
  <c r="AJ56" i="32" s="1"/>
  <c r="AK56" i="32" s="1"/>
  <c r="AL56" i="32" s="1"/>
  <c r="F55" i="33" s="1"/>
  <c r="I60" i="30"/>
  <c r="J60" i="30" s="1"/>
  <c r="K60" i="30" s="1"/>
  <c r="L60" i="30" s="1"/>
  <c r="M60" i="30" s="1"/>
  <c r="N60" i="30" s="1"/>
  <c r="O60" i="30" s="1"/>
  <c r="P60" i="30" s="1"/>
  <c r="Q60" i="30" s="1"/>
  <c r="R60" i="30" s="1"/>
  <c r="S60" i="30" s="1"/>
  <c r="T60" i="30" s="1"/>
  <c r="U60" i="30" s="1"/>
  <c r="V60" i="30" s="1"/>
  <c r="W60" i="30" s="1"/>
  <c r="X60" i="30" s="1"/>
  <c r="Y60" i="30" s="1"/>
  <c r="Z60" i="30" s="1"/>
  <c r="AA60" i="30" s="1"/>
  <c r="AB60" i="30" s="1"/>
  <c r="AC60" i="30" s="1"/>
  <c r="AD60" i="30" s="1"/>
  <c r="AE60" i="30" s="1"/>
  <c r="AF60" i="30" s="1"/>
  <c r="AG60" i="30" s="1"/>
  <c r="AH60" i="30" s="1"/>
  <c r="AI60" i="30" s="1"/>
  <c r="AJ60" i="30" s="1"/>
  <c r="AK60" i="30" s="1"/>
  <c r="AL60" i="30" s="1"/>
  <c r="F59" i="31" s="1"/>
  <c r="D59" i="30"/>
  <c r="D53" i="33"/>
  <c r="I54" i="33"/>
  <c r="J54" i="33" s="1"/>
  <c r="K54" i="33" s="1"/>
  <c r="L54" i="33" s="1"/>
  <c r="M54" i="33" s="1"/>
  <c r="N54" i="33" s="1"/>
  <c r="O54" i="33" s="1"/>
  <c r="P54" i="33" s="1"/>
  <c r="Q54" i="33" s="1"/>
  <c r="R54" i="33" s="1"/>
  <c r="S54" i="33" s="1"/>
  <c r="T54" i="33" s="1"/>
  <c r="U54" i="33" s="1"/>
  <c r="V54" i="33" s="1"/>
  <c r="W54" i="33" s="1"/>
  <c r="X54" i="33" s="1"/>
  <c r="Y54" i="33" s="1"/>
  <c r="Z54" i="33" s="1"/>
  <c r="AA54" i="33" s="1"/>
  <c r="AB54" i="33" s="1"/>
  <c r="AC54" i="33" s="1"/>
  <c r="AD54" i="33" s="1"/>
  <c r="AE54" i="33" s="1"/>
  <c r="AF54" i="33" s="1"/>
  <c r="AG54" i="33" s="1"/>
  <c r="AH54" i="33" s="1"/>
  <c r="AI54" i="33" s="1"/>
  <c r="AJ54" i="33" s="1"/>
  <c r="AK54" i="33" s="1"/>
  <c r="AL54" i="33" s="1"/>
  <c r="AM54" i="33" s="1"/>
  <c r="I58" i="31"/>
  <c r="J58" i="31" s="1"/>
  <c r="K58" i="31" s="1"/>
  <c r="L58" i="31" s="1"/>
  <c r="M58" i="31" s="1"/>
  <c r="N58" i="31" s="1"/>
  <c r="O58" i="31" s="1"/>
  <c r="P58" i="31" s="1"/>
  <c r="Q58" i="31" s="1"/>
  <c r="R58" i="31" s="1"/>
  <c r="S58" i="31" s="1"/>
  <c r="T58" i="31" s="1"/>
  <c r="U58" i="31" s="1"/>
  <c r="V58" i="31" s="1"/>
  <c r="W58" i="31" s="1"/>
  <c r="X58" i="31" s="1"/>
  <c r="Y58" i="31" s="1"/>
  <c r="Z58" i="31" s="1"/>
  <c r="AA58" i="31" s="1"/>
  <c r="AB58" i="31" s="1"/>
  <c r="AC58" i="31" s="1"/>
  <c r="AD58" i="31" s="1"/>
  <c r="AE58" i="31" s="1"/>
  <c r="AF58" i="31" s="1"/>
  <c r="AG58" i="31" s="1"/>
  <c r="AH58" i="31" s="1"/>
  <c r="AI58" i="31" s="1"/>
  <c r="AJ58" i="31" s="1"/>
  <c r="AK58" i="31" s="1"/>
  <c r="AL58" i="31" s="1"/>
  <c r="AM58" i="31" s="1"/>
  <c r="F57" i="32" s="1"/>
  <c r="D57" i="31"/>
  <c r="I64" i="28"/>
  <c r="J64" i="28" s="1"/>
  <c r="K64" i="28" s="1"/>
  <c r="L64" i="28" s="1"/>
  <c r="M64" i="28" s="1"/>
  <c r="N64" i="28" s="1"/>
  <c r="O64" i="28" s="1"/>
  <c r="P64" i="28" s="1"/>
  <c r="Q64" i="28" s="1"/>
  <c r="R64" i="28" s="1"/>
  <c r="S64" i="28" s="1"/>
  <c r="T64" i="28" s="1"/>
  <c r="U64" i="28" s="1"/>
  <c r="V64" i="28" s="1"/>
  <c r="W64" i="28" s="1"/>
  <c r="X64" i="28" s="1"/>
  <c r="Y64" i="28" s="1"/>
  <c r="Z64" i="28" s="1"/>
  <c r="AA64" i="28" s="1"/>
  <c r="AB64" i="28" s="1"/>
  <c r="AC64" i="28" s="1"/>
  <c r="AD64" i="28" s="1"/>
  <c r="AE64" i="28" s="1"/>
  <c r="AF64" i="28" s="1"/>
  <c r="AG64" i="28" s="1"/>
  <c r="AH64" i="28" s="1"/>
  <c r="AI64" i="28" s="1"/>
  <c r="AJ64" i="28" s="1"/>
  <c r="AK64" i="28" s="1"/>
  <c r="AL64" i="28" s="1"/>
  <c r="AM64" i="28" s="1"/>
  <c r="F63" i="29" s="1"/>
  <c r="D63" i="28"/>
  <c r="I62" i="29"/>
  <c r="J62" i="29" s="1"/>
  <c r="K62" i="29" s="1"/>
  <c r="L62" i="29" s="1"/>
  <c r="M62" i="29" s="1"/>
  <c r="N62" i="29" s="1"/>
  <c r="O62" i="29" s="1"/>
  <c r="P62" i="29" s="1"/>
  <c r="Q62" i="29" s="1"/>
  <c r="R62" i="29" s="1"/>
  <c r="S62" i="29" s="1"/>
  <c r="T62" i="29" s="1"/>
  <c r="U62" i="29" s="1"/>
  <c r="V62" i="29" s="1"/>
  <c r="W62" i="29" s="1"/>
  <c r="X62" i="29" s="1"/>
  <c r="Y62" i="29" s="1"/>
  <c r="Z62" i="29" s="1"/>
  <c r="AA62" i="29" s="1"/>
  <c r="AB62" i="29" s="1"/>
  <c r="AC62" i="29" s="1"/>
  <c r="AD62" i="29" s="1"/>
  <c r="AE62" i="29" s="1"/>
  <c r="AF62" i="29" s="1"/>
  <c r="AG62" i="29" s="1"/>
  <c r="AH62" i="29" s="1"/>
  <c r="AI62" i="29" s="1"/>
  <c r="AJ62" i="29" s="1"/>
  <c r="AK62" i="29" s="1"/>
  <c r="AL62" i="29" s="1"/>
  <c r="AM62" i="29" s="1"/>
  <c r="F61" i="30" s="1"/>
  <c r="D61" i="29"/>
  <c r="I72" i="24"/>
  <c r="J72" i="24" s="1"/>
  <c r="K72" i="24" s="1"/>
  <c r="L72" i="24" s="1"/>
  <c r="M72" i="24" s="1"/>
  <c r="N72" i="24" s="1"/>
  <c r="O72" i="24" s="1"/>
  <c r="P72" i="24" s="1"/>
  <c r="Q72" i="24" s="1"/>
  <c r="R72" i="24" s="1"/>
  <c r="S72" i="24" s="1"/>
  <c r="T72" i="24" s="1"/>
  <c r="U72" i="24" s="1"/>
  <c r="V72" i="24" s="1"/>
  <c r="W72" i="24" s="1"/>
  <c r="X72" i="24" s="1"/>
  <c r="Y72" i="24" s="1"/>
  <c r="Z72" i="24" s="1"/>
  <c r="AA72" i="24" s="1"/>
  <c r="AB72" i="24" s="1"/>
  <c r="AC72" i="24" s="1"/>
  <c r="AD72" i="24" s="1"/>
  <c r="AE72" i="24" s="1"/>
  <c r="AF72" i="24" s="1"/>
  <c r="AG72" i="24" s="1"/>
  <c r="AH72" i="24" s="1"/>
  <c r="AI72" i="24" s="1"/>
  <c r="AJ72" i="24" s="1"/>
  <c r="AK72" i="24" s="1"/>
  <c r="AL72" i="24" s="1"/>
  <c r="AM72" i="24" s="1"/>
  <c r="F71" i="25" s="1"/>
  <c r="D71" i="24"/>
  <c r="I76" i="8"/>
  <c r="J76" i="8" s="1"/>
  <c r="K76" i="8" s="1"/>
  <c r="L76" i="8" s="1"/>
  <c r="M76" i="8" s="1"/>
  <c r="N76" i="8" s="1"/>
  <c r="O76" i="8" s="1"/>
  <c r="P76" i="8" s="1"/>
  <c r="Q76" i="8" s="1"/>
  <c r="R76" i="8" s="1"/>
  <c r="S76" i="8" s="1"/>
  <c r="T76" i="8" s="1"/>
  <c r="U76" i="8" s="1"/>
  <c r="V76" i="8" s="1"/>
  <c r="W76" i="8" s="1"/>
  <c r="X76" i="8" s="1"/>
  <c r="Y76" i="8" s="1"/>
  <c r="Z76" i="8" s="1"/>
  <c r="AA76" i="8" s="1"/>
  <c r="AB76" i="8" s="1"/>
  <c r="AC76" i="8" s="1"/>
  <c r="AD76" i="8" s="1"/>
  <c r="AE76" i="8" s="1"/>
  <c r="AF76" i="8" s="1"/>
  <c r="AG76" i="8" s="1"/>
  <c r="AH76" i="8" s="1"/>
  <c r="AI76" i="8" s="1"/>
  <c r="AJ76" i="8" s="1"/>
  <c r="AK76" i="8" s="1"/>
  <c r="AL76" i="8" s="1"/>
  <c r="AM76" i="8" s="1"/>
  <c r="F75" i="23" s="1"/>
  <c r="B76" i="8"/>
  <c r="B77" i="8" s="1"/>
  <c r="G75" i="8"/>
  <c r="D75" i="8" s="1"/>
  <c r="C75" i="8"/>
  <c r="H75" i="8"/>
  <c r="I74" i="23"/>
  <c r="J74" i="23" s="1"/>
  <c r="K74" i="23" s="1"/>
  <c r="L74" i="23" s="1"/>
  <c r="M74" i="23" s="1"/>
  <c r="N74" i="23" s="1"/>
  <c r="O74" i="23" s="1"/>
  <c r="P74" i="23" s="1"/>
  <c r="Q74" i="23" s="1"/>
  <c r="R74" i="23" s="1"/>
  <c r="S74" i="23" s="1"/>
  <c r="T74" i="23" s="1"/>
  <c r="U74" i="23" s="1"/>
  <c r="V74" i="23" s="1"/>
  <c r="W74" i="23" s="1"/>
  <c r="X74" i="23" s="1"/>
  <c r="Y74" i="23" s="1"/>
  <c r="Z74" i="23" s="1"/>
  <c r="AA74" i="23" s="1"/>
  <c r="AB74" i="23" s="1"/>
  <c r="AC74" i="23" s="1"/>
  <c r="AD74" i="23" s="1"/>
  <c r="AE74" i="23" s="1"/>
  <c r="AF74" i="23" s="1"/>
  <c r="AG74" i="23" s="1"/>
  <c r="AH74" i="23" s="1"/>
  <c r="AI74" i="23" s="1"/>
  <c r="AJ74" i="23" s="1"/>
  <c r="AK74" i="23" s="1"/>
  <c r="F73" i="24" s="1"/>
  <c r="D73" i="23"/>
  <c r="B78" i="33"/>
  <c r="B79" i="33" s="1"/>
  <c r="G77" i="33"/>
  <c r="C77" i="33"/>
  <c r="H77" i="33"/>
  <c r="I68" i="26"/>
  <c r="J68" i="26" s="1"/>
  <c r="K68" i="26" s="1"/>
  <c r="L68" i="26" s="1"/>
  <c r="M68" i="26" s="1"/>
  <c r="N68" i="26" s="1"/>
  <c r="O68" i="26" s="1"/>
  <c r="P68" i="26" s="1"/>
  <c r="Q68" i="26" s="1"/>
  <c r="R68" i="26" s="1"/>
  <c r="S68" i="26" s="1"/>
  <c r="T68" i="26" s="1"/>
  <c r="U68" i="26" s="1"/>
  <c r="V68" i="26" s="1"/>
  <c r="W68" i="26" s="1"/>
  <c r="X68" i="26" s="1"/>
  <c r="Y68" i="26" s="1"/>
  <c r="Z68" i="26" s="1"/>
  <c r="AA68" i="26" s="1"/>
  <c r="AB68" i="26" s="1"/>
  <c r="AC68" i="26" s="1"/>
  <c r="AD68" i="26" s="1"/>
  <c r="AE68" i="26" s="1"/>
  <c r="AF68" i="26" s="1"/>
  <c r="AG68" i="26" s="1"/>
  <c r="AH68" i="26" s="1"/>
  <c r="AI68" i="26" s="1"/>
  <c r="AJ68" i="26" s="1"/>
  <c r="AK68" i="26" s="1"/>
  <c r="AL68" i="26" s="1"/>
  <c r="AM68" i="26" s="1"/>
  <c r="F67" i="27" s="1"/>
  <c r="D67" i="26"/>
  <c r="I66" i="27"/>
  <c r="J66" i="27" s="1"/>
  <c r="K66" i="27" s="1"/>
  <c r="L66" i="27" s="1"/>
  <c r="M66" i="27" s="1"/>
  <c r="N66" i="27" s="1"/>
  <c r="O66" i="27" s="1"/>
  <c r="P66" i="27" s="1"/>
  <c r="Q66" i="27" s="1"/>
  <c r="R66" i="27" s="1"/>
  <c r="S66" i="27" s="1"/>
  <c r="T66" i="27" s="1"/>
  <c r="U66" i="27" s="1"/>
  <c r="V66" i="27" s="1"/>
  <c r="W66" i="27" s="1"/>
  <c r="X66" i="27" s="1"/>
  <c r="Y66" i="27" s="1"/>
  <c r="Z66" i="27" s="1"/>
  <c r="AA66" i="27" s="1"/>
  <c r="AB66" i="27" s="1"/>
  <c r="AC66" i="27" s="1"/>
  <c r="AD66" i="27" s="1"/>
  <c r="AE66" i="27" s="1"/>
  <c r="AF66" i="27" s="1"/>
  <c r="AG66" i="27" s="1"/>
  <c r="AH66" i="27" s="1"/>
  <c r="AI66" i="27" s="1"/>
  <c r="AJ66" i="27" s="1"/>
  <c r="AK66" i="27" s="1"/>
  <c r="AL66" i="27" s="1"/>
  <c r="F65" i="28" s="1"/>
  <c r="D65" i="27"/>
  <c r="B78" i="26" l="1"/>
  <c r="B79" i="26" s="1"/>
  <c r="G77" i="26"/>
  <c r="C77" i="26"/>
  <c r="H77" i="26"/>
  <c r="B84" i="29"/>
  <c r="B85" i="29" s="1"/>
  <c r="G83" i="29"/>
  <c r="H83" i="29"/>
  <c r="C83" i="29"/>
  <c r="B100" i="28"/>
  <c r="B101" i="28" s="1"/>
  <c r="G99" i="28"/>
  <c r="C99" i="28"/>
  <c r="H99" i="28"/>
  <c r="B80" i="27"/>
  <c r="B81" i="27" s="1"/>
  <c r="G79" i="27"/>
  <c r="C79" i="27"/>
  <c r="H79" i="27"/>
  <c r="B94" i="31"/>
  <c r="B95" i="31" s="1"/>
  <c r="C93" i="31"/>
  <c r="H93" i="31"/>
  <c r="G93" i="31"/>
  <c r="B86" i="25"/>
  <c r="B87" i="25" s="1"/>
  <c r="H85" i="25"/>
  <c r="C85" i="25"/>
  <c r="G85" i="25"/>
  <c r="I64" i="29"/>
  <c r="J64" i="29" s="1"/>
  <c r="K64" i="29" s="1"/>
  <c r="L64" i="29" s="1"/>
  <c r="M64" i="29" s="1"/>
  <c r="N64" i="29" s="1"/>
  <c r="O64" i="29" s="1"/>
  <c r="P64" i="29" s="1"/>
  <c r="Q64" i="29" s="1"/>
  <c r="R64" i="29" s="1"/>
  <c r="S64" i="29" s="1"/>
  <c r="T64" i="29" s="1"/>
  <c r="U64" i="29" s="1"/>
  <c r="V64" i="29" s="1"/>
  <c r="W64" i="29" s="1"/>
  <c r="X64" i="29" s="1"/>
  <c r="Y64" i="29" s="1"/>
  <c r="Z64" i="29" s="1"/>
  <c r="AA64" i="29" s="1"/>
  <c r="AB64" i="29" s="1"/>
  <c r="AC64" i="29" s="1"/>
  <c r="AD64" i="29" s="1"/>
  <c r="AE64" i="29" s="1"/>
  <c r="AF64" i="29" s="1"/>
  <c r="AG64" i="29" s="1"/>
  <c r="AH64" i="29" s="1"/>
  <c r="AI64" i="29" s="1"/>
  <c r="AJ64" i="29" s="1"/>
  <c r="AK64" i="29" s="1"/>
  <c r="AL64" i="29" s="1"/>
  <c r="AM64" i="29" s="1"/>
  <c r="F63" i="30" s="1"/>
  <c r="D63" i="29"/>
  <c r="D57" i="32"/>
  <c r="I58" i="32"/>
  <c r="J58" i="32" s="1"/>
  <c r="K58" i="32" s="1"/>
  <c r="L58" i="32" s="1"/>
  <c r="M58" i="32" s="1"/>
  <c r="N58" i="32" s="1"/>
  <c r="O58" i="32" s="1"/>
  <c r="P58" i="32" s="1"/>
  <c r="Q58" i="32" s="1"/>
  <c r="R58" i="32" s="1"/>
  <c r="S58" i="32" s="1"/>
  <c r="T58" i="32" s="1"/>
  <c r="U58" i="32" s="1"/>
  <c r="V58" i="32" s="1"/>
  <c r="W58" i="32" s="1"/>
  <c r="X58" i="32" s="1"/>
  <c r="Y58" i="32" s="1"/>
  <c r="Z58" i="32" s="1"/>
  <c r="AA58" i="32" s="1"/>
  <c r="AB58" i="32" s="1"/>
  <c r="AC58" i="32" s="1"/>
  <c r="AD58" i="32" s="1"/>
  <c r="AE58" i="32" s="1"/>
  <c r="AF58" i="32" s="1"/>
  <c r="AG58" i="32" s="1"/>
  <c r="AH58" i="32" s="1"/>
  <c r="AI58" i="32" s="1"/>
  <c r="AJ58" i="32" s="1"/>
  <c r="AK58" i="32" s="1"/>
  <c r="AL58" i="32" s="1"/>
  <c r="F57" i="33" s="1"/>
  <c r="I68" i="27"/>
  <c r="J68" i="27" s="1"/>
  <c r="K68" i="27" s="1"/>
  <c r="L68" i="27" s="1"/>
  <c r="M68" i="27" s="1"/>
  <c r="N68" i="27" s="1"/>
  <c r="O68" i="27" s="1"/>
  <c r="P68" i="27" s="1"/>
  <c r="Q68" i="27" s="1"/>
  <c r="R68" i="27" s="1"/>
  <c r="S68" i="27" s="1"/>
  <c r="T68" i="27" s="1"/>
  <c r="U68" i="27" s="1"/>
  <c r="V68" i="27" s="1"/>
  <c r="W68" i="27" s="1"/>
  <c r="X68" i="27" s="1"/>
  <c r="Y68" i="27" s="1"/>
  <c r="Z68" i="27" s="1"/>
  <c r="AA68" i="27" s="1"/>
  <c r="AB68" i="27" s="1"/>
  <c r="AC68" i="27" s="1"/>
  <c r="AD68" i="27" s="1"/>
  <c r="AE68" i="27" s="1"/>
  <c r="AF68" i="27" s="1"/>
  <c r="AG68" i="27" s="1"/>
  <c r="AH68" i="27" s="1"/>
  <c r="AI68" i="27" s="1"/>
  <c r="AJ68" i="27" s="1"/>
  <c r="AK68" i="27" s="1"/>
  <c r="AL68" i="27" s="1"/>
  <c r="F67" i="28" s="1"/>
  <c r="D67" i="27"/>
  <c r="I60" i="31"/>
  <c r="J60" i="31" s="1"/>
  <c r="K60" i="31" s="1"/>
  <c r="L60" i="31" s="1"/>
  <c r="M60" i="31" s="1"/>
  <c r="N60" i="31" s="1"/>
  <c r="O60" i="31" s="1"/>
  <c r="P60" i="31" s="1"/>
  <c r="Q60" i="31" s="1"/>
  <c r="R60" i="31" s="1"/>
  <c r="S60" i="31" s="1"/>
  <c r="T60" i="31" s="1"/>
  <c r="U60" i="31" s="1"/>
  <c r="V60" i="31" s="1"/>
  <c r="W60" i="31" s="1"/>
  <c r="X60" i="31" s="1"/>
  <c r="Y60" i="31" s="1"/>
  <c r="Z60" i="31" s="1"/>
  <c r="AA60" i="31" s="1"/>
  <c r="AB60" i="31" s="1"/>
  <c r="AC60" i="31" s="1"/>
  <c r="AD60" i="31" s="1"/>
  <c r="AE60" i="31" s="1"/>
  <c r="AF60" i="31" s="1"/>
  <c r="AG60" i="31" s="1"/>
  <c r="AH60" i="31" s="1"/>
  <c r="AI60" i="31" s="1"/>
  <c r="AJ60" i="31" s="1"/>
  <c r="AK60" i="31" s="1"/>
  <c r="AL60" i="31" s="1"/>
  <c r="AM60" i="31" s="1"/>
  <c r="F59" i="32" s="1"/>
  <c r="D59" i="31"/>
  <c r="D55" i="33"/>
  <c r="I56" i="33"/>
  <c r="J56" i="33" s="1"/>
  <c r="K56" i="33" s="1"/>
  <c r="L56" i="33" s="1"/>
  <c r="M56" i="33" s="1"/>
  <c r="N56" i="33" s="1"/>
  <c r="O56" i="33" s="1"/>
  <c r="P56" i="33" s="1"/>
  <c r="Q56" i="33" s="1"/>
  <c r="R56" i="33" s="1"/>
  <c r="S56" i="33" s="1"/>
  <c r="T56" i="33" s="1"/>
  <c r="U56" i="33" s="1"/>
  <c r="V56" i="33" s="1"/>
  <c r="W56" i="33" s="1"/>
  <c r="X56" i="33" s="1"/>
  <c r="Y56" i="33" s="1"/>
  <c r="Z56" i="33" s="1"/>
  <c r="AA56" i="33" s="1"/>
  <c r="AB56" i="33" s="1"/>
  <c r="AC56" i="33" s="1"/>
  <c r="AD56" i="33" s="1"/>
  <c r="AE56" i="33" s="1"/>
  <c r="AF56" i="33" s="1"/>
  <c r="AG56" i="33" s="1"/>
  <c r="AH56" i="33" s="1"/>
  <c r="AI56" i="33" s="1"/>
  <c r="AJ56" i="33" s="1"/>
  <c r="AK56" i="33" s="1"/>
  <c r="AL56" i="33" s="1"/>
  <c r="AM56" i="33" s="1"/>
  <c r="I62" i="30"/>
  <c r="J62" i="30" s="1"/>
  <c r="K62" i="30" s="1"/>
  <c r="L62" i="30" s="1"/>
  <c r="M62" i="30" s="1"/>
  <c r="N62" i="30" s="1"/>
  <c r="O62" i="30" s="1"/>
  <c r="P62" i="30" s="1"/>
  <c r="Q62" i="30" s="1"/>
  <c r="R62" i="30" s="1"/>
  <c r="S62" i="30" s="1"/>
  <c r="T62" i="30" s="1"/>
  <c r="U62" i="30" s="1"/>
  <c r="V62" i="30" s="1"/>
  <c r="W62" i="30" s="1"/>
  <c r="X62" i="30" s="1"/>
  <c r="Y62" i="30" s="1"/>
  <c r="Z62" i="30" s="1"/>
  <c r="AA62" i="30" s="1"/>
  <c r="AB62" i="30" s="1"/>
  <c r="AC62" i="30" s="1"/>
  <c r="AD62" i="30" s="1"/>
  <c r="AE62" i="30" s="1"/>
  <c r="AF62" i="30" s="1"/>
  <c r="AG62" i="30" s="1"/>
  <c r="AH62" i="30" s="1"/>
  <c r="AI62" i="30" s="1"/>
  <c r="AJ62" i="30" s="1"/>
  <c r="AK62" i="30" s="1"/>
  <c r="AL62" i="30" s="1"/>
  <c r="F61" i="31" s="1"/>
  <c r="D61" i="30"/>
  <c r="G79" i="33"/>
  <c r="B80" i="33"/>
  <c r="B81" i="33" s="1"/>
  <c r="C79" i="33"/>
  <c r="H79" i="33"/>
  <c r="I78" i="8"/>
  <c r="J78" i="8" s="1"/>
  <c r="K78" i="8" s="1"/>
  <c r="L78" i="8" s="1"/>
  <c r="M78" i="8" s="1"/>
  <c r="N78" i="8" s="1"/>
  <c r="O78" i="8" s="1"/>
  <c r="P78" i="8" s="1"/>
  <c r="Q78" i="8" s="1"/>
  <c r="R78" i="8" s="1"/>
  <c r="S78" i="8" s="1"/>
  <c r="T78" i="8" s="1"/>
  <c r="U78" i="8" s="1"/>
  <c r="V78" i="8" s="1"/>
  <c r="W78" i="8" s="1"/>
  <c r="X78" i="8" s="1"/>
  <c r="Y78" i="8" s="1"/>
  <c r="Z78" i="8" s="1"/>
  <c r="AA78" i="8" s="1"/>
  <c r="AB78" i="8" s="1"/>
  <c r="AC78" i="8" s="1"/>
  <c r="AD78" i="8" s="1"/>
  <c r="AE78" i="8" s="1"/>
  <c r="AF78" i="8" s="1"/>
  <c r="AG78" i="8" s="1"/>
  <c r="AH78" i="8" s="1"/>
  <c r="AI78" i="8" s="1"/>
  <c r="AJ78" i="8" s="1"/>
  <c r="AK78" i="8" s="1"/>
  <c r="AL78" i="8" s="1"/>
  <c r="AM78" i="8" s="1"/>
  <c r="F77" i="23" s="1"/>
  <c r="B78" i="8"/>
  <c r="B79" i="8" s="1"/>
  <c r="G77" i="8"/>
  <c r="D77" i="8" s="1"/>
  <c r="C77" i="8"/>
  <c r="H77" i="8"/>
  <c r="I76" i="23"/>
  <c r="J76" i="23" s="1"/>
  <c r="K76" i="23" s="1"/>
  <c r="L76" i="23" s="1"/>
  <c r="M76" i="23" s="1"/>
  <c r="N76" i="23" s="1"/>
  <c r="O76" i="23" s="1"/>
  <c r="P76" i="23" s="1"/>
  <c r="Q76" i="23" s="1"/>
  <c r="R76" i="23" s="1"/>
  <c r="S76" i="23" s="1"/>
  <c r="T76" i="23" s="1"/>
  <c r="U76" i="23" s="1"/>
  <c r="V76" i="23" s="1"/>
  <c r="W76" i="23" s="1"/>
  <c r="X76" i="23" s="1"/>
  <c r="Y76" i="23" s="1"/>
  <c r="Z76" i="23" s="1"/>
  <c r="AA76" i="23" s="1"/>
  <c r="AB76" i="23" s="1"/>
  <c r="AC76" i="23" s="1"/>
  <c r="AD76" i="23" s="1"/>
  <c r="AE76" i="23" s="1"/>
  <c r="AF76" i="23" s="1"/>
  <c r="AG76" i="23" s="1"/>
  <c r="AH76" i="23" s="1"/>
  <c r="AI76" i="23" s="1"/>
  <c r="AJ76" i="23" s="1"/>
  <c r="AK76" i="23" s="1"/>
  <c r="F75" i="24" s="1"/>
  <c r="D75" i="23"/>
  <c r="I74" i="24"/>
  <c r="J74" i="24" s="1"/>
  <c r="K74" i="24" s="1"/>
  <c r="L74" i="24" s="1"/>
  <c r="M74" i="24" s="1"/>
  <c r="N74" i="24" s="1"/>
  <c r="O74" i="24" s="1"/>
  <c r="P74" i="24" s="1"/>
  <c r="Q74" i="24" s="1"/>
  <c r="R74" i="24" s="1"/>
  <c r="S74" i="24" s="1"/>
  <c r="T74" i="24" s="1"/>
  <c r="U74" i="24" s="1"/>
  <c r="V74" i="24" s="1"/>
  <c r="W74" i="24" s="1"/>
  <c r="X74" i="24" s="1"/>
  <c r="Y74" i="24" s="1"/>
  <c r="Z74" i="24" s="1"/>
  <c r="AA74" i="24" s="1"/>
  <c r="AB74" i="24" s="1"/>
  <c r="AC74" i="24" s="1"/>
  <c r="AD74" i="24" s="1"/>
  <c r="AE74" i="24" s="1"/>
  <c r="AF74" i="24" s="1"/>
  <c r="AG74" i="24" s="1"/>
  <c r="AH74" i="24" s="1"/>
  <c r="AI74" i="24" s="1"/>
  <c r="AJ74" i="24" s="1"/>
  <c r="AK74" i="24" s="1"/>
  <c r="AL74" i="24" s="1"/>
  <c r="AM74" i="24" s="1"/>
  <c r="F73" i="25" s="1"/>
  <c r="D73" i="24"/>
  <c r="I72" i="25"/>
  <c r="J72" i="25" s="1"/>
  <c r="K72" i="25" s="1"/>
  <c r="L72" i="25" s="1"/>
  <c r="M72" i="25" s="1"/>
  <c r="N72" i="25" s="1"/>
  <c r="O72" i="25" s="1"/>
  <c r="P72" i="25" s="1"/>
  <c r="Q72" i="25" s="1"/>
  <c r="R72" i="25" s="1"/>
  <c r="S72" i="25" s="1"/>
  <c r="T72" i="25" s="1"/>
  <c r="U72" i="25" s="1"/>
  <c r="V72" i="25" s="1"/>
  <c r="W72" i="25" s="1"/>
  <c r="X72" i="25" s="1"/>
  <c r="Y72" i="25" s="1"/>
  <c r="Z72" i="25" s="1"/>
  <c r="AA72" i="25" s="1"/>
  <c r="AB72" i="25" s="1"/>
  <c r="AC72" i="25" s="1"/>
  <c r="AD72" i="25" s="1"/>
  <c r="AE72" i="25" s="1"/>
  <c r="AF72" i="25" s="1"/>
  <c r="AG72" i="25" s="1"/>
  <c r="AH72" i="25" s="1"/>
  <c r="AI72" i="25" s="1"/>
  <c r="AJ72" i="25" s="1"/>
  <c r="AK72" i="25" s="1"/>
  <c r="AL72" i="25" s="1"/>
  <c r="F71" i="26" s="1"/>
  <c r="D71" i="25"/>
  <c r="B78" i="32"/>
  <c r="B79" i="32" s="1"/>
  <c r="G77" i="32"/>
  <c r="C77" i="32"/>
  <c r="H77" i="32"/>
  <c r="I66" i="28"/>
  <c r="J66" i="28" s="1"/>
  <c r="K66" i="28" s="1"/>
  <c r="L66" i="28" s="1"/>
  <c r="M66" i="28" s="1"/>
  <c r="N66" i="28" s="1"/>
  <c r="O66" i="28" s="1"/>
  <c r="P66" i="28" s="1"/>
  <c r="Q66" i="28" s="1"/>
  <c r="R66" i="28" s="1"/>
  <c r="S66" i="28" s="1"/>
  <c r="T66" i="28" s="1"/>
  <c r="U66" i="28" s="1"/>
  <c r="V66" i="28" s="1"/>
  <c r="W66" i="28" s="1"/>
  <c r="X66" i="28" s="1"/>
  <c r="Y66" i="28" s="1"/>
  <c r="Z66" i="28" s="1"/>
  <c r="AA66" i="28" s="1"/>
  <c r="AB66" i="28" s="1"/>
  <c r="AC66" i="28" s="1"/>
  <c r="AD66" i="28" s="1"/>
  <c r="AE66" i="28" s="1"/>
  <c r="AF66" i="28" s="1"/>
  <c r="AG66" i="28" s="1"/>
  <c r="AH66" i="28" s="1"/>
  <c r="AI66" i="28" s="1"/>
  <c r="AJ66" i="28" s="1"/>
  <c r="AK66" i="28" s="1"/>
  <c r="AL66" i="28" s="1"/>
  <c r="AM66" i="28" s="1"/>
  <c r="F65" i="29" s="1"/>
  <c r="D65" i="28"/>
  <c r="I70" i="26"/>
  <c r="J70" i="26" s="1"/>
  <c r="K70" i="26" s="1"/>
  <c r="L70" i="26" s="1"/>
  <c r="M70" i="26" s="1"/>
  <c r="N70" i="26" s="1"/>
  <c r="O70" i="26" s="1"/>
  <c r="P70" i="26" s="1"/>
  <c r="Q70" i="26" s="1"/>
  <c r="R70" i="26" s="1"/>
  <c r="S70" i="26" s="1"/>
  <c r="T70" i="26" s="1"/>
  <c r="U70" i="26" s="1"/>
  <c r="V70" i="26" s="1"/>
  <c r="W70" i="26" s="1"/>
  <c r="X70" i="26" s="1"/>
  <c r="Y70" i="26" s="1"/>
  <c r="Z70" i="26" s="1"/>
  <c r="AA70" i="26" s="1"/>
  <c r="AB70" i="26" s="1"/>
  <c r="AC70" i="26" s="1"/>
  <c r="AD70" i="26" s="1"/>
  <c r="AE70" i="26" s="1"/>
  <c r="AF70" i="26" s="1"/>
  <c r="AG70" i="26" s="1"/>
  <c r="AH70" i="26" s="1"/>
  <c r="AI70" i="26" s="1"/>
  <c r="AJ70" i="26" s="1"/>
  <c r="AK70" i="26" s="1"/>
  <c r="AL70" i="26" s="1"/>
  <c r="AM70" i="26" s="1"/>
  <c r="F69" i="27" s="1"/>
  <c r="D69" i="26"/>
  <c r="B82" i="27" l="1"/>
  <c r="B83" i="27" s="1"/>
  <c r="G81" i="27"/>
  <c r="C81" i="27"/>
  <c r="H81" i="27"/>
  <c r="B102" i="28"/>
  <c r="B103" i="28" s="1"/>
  <c r="H101" i="28"/>
  <c r="C101" i="28"/>
  <c r="G101" i="28"/>
  <c r="B88" i="25"/>
  <c r="B89" i="25" s="1"/>
  <c r="C87" i="25"/>
  <c r="H87" i="25"/>
  <c r="G87" i="25"/>
  <c r="B86" i="29"/>
  <c r="B87" i="29" s="1"/>
  <c r="C85" i="29"/>
  <c r="H85" i="29"/>
  <c r="G85" i="29"/>
  <c r="B96" i="31"/>
  <c r="B97" i="31" s="1"/>
  <c r="H95" i="31"/>
  <c r="C95" i="31"/>
  <c r="G95" i="31"/>
  <c r="B80" i="26"/>
  <c r="B81" i="26" s="1"/>
  <c r="G79" i="26"/>
  <c r="C79" i="26"/>
  <c r="H79" i="26"/>
  <c r="I78" i="23"/>
  <c r="J78" i="23" s="1"/>
  <c r="K78" i="23" s="1"/>
  <c r="L78" i="23" s="1"/>
  <c r="M78" i="23" s="1"/>
  <c r="N78" i="23" s="1"/>
  <c r="O78" i="23" s="1"/>
  <c r="P78" i="23" s="1"/>
  <c r="Q78" i="23" s="1"/>
  <c r="R78" i="23" s="1"/>
  <c r="S78" i="23" s="1"/>
  <c r="T78" i="23" s="1"/>
  <c r="U78" i="23" s="1"/>
  <c r="V78" i="23" s="1"/>
  <c r="W78" i="23" s="1"/>
  <c r="X78" i="23" s="1"/>
  <c r="Y78" i="23" s="1"/>
  <c r="Z78" i="23" s="1"/>
  <c r="AA78" i="23" s="1"/>
  <c r="AB78" i="23" s="1"/>
  <c r="AC78" i="23" s="1"/>
  <c r="AD78" i="23" s="1"/>
  <c r="AE78" i="23" s="1"/>
  <c r="AF78" i="23" s="1"/>
  <c r="AG78" i="23" s="1"/>
  <c r="AH78" i="23" s="1"/>
  <c r="AI78" i="23" s="1"/>
  <c r="AJ78" i="23" s="1"/>
  <c r="AK78" i="23" s="1"/>
  <c r="F77" i="24" s="1"/>
  <c r="D77" i="23"/>
  <c r="I66" i="29"/>
  <c r="J66" i="29" s="1"/>
  <c r="K66" i="29" s="1"/>
  <c r="L66" i="29" s="1"/>
  <c r="M66" i="29" s="1"/>
  <c r="N66" i="29" s="1"/>
  <c r="O66" i="29" s="1"/>
  <c r="P66" i="29" s="1"/>
  <c r="Q66" i="29" s="1"/>
  <c r="R66" i="29" s="1"/>
  <c r="S66" i="29" s="1"/>
  <c r="T66" i="29" s="1"/>
  <c r="U66" i="29" s="1"/>
  <c r="V66" i="29" s="1"/>
  <c r="W66" i="29" s="1"/>
  <c r="X66" i="29" s="1"/>
  <c r="Y66" i="29" s="1"/>
  <c r="Z66" i="29" s="1"/>
  <c r="AA66" i="29" s="1"/>
  <c r="AB66" i="29" s="1"/>
  <c r="AC66" i="29" s="1"/>
  <c r="AD66" i="29" s="1"/>
  <c r="AE66" i="29" s="1"/>
  <c r="AF66" i="29" s="1"/>
  <c r="AG66" i="29" s="1"/>
  <c r="AH66" i="29" s="1"/>
  <c r="AI66" i="29" s="1"/>
  <c r="AJ66" i="29" s="1"/>
  <c r="AK66" i="29" s="1"/>
  <c r="AL66" i="29" s="1"/>
  <c r="AM66" i="29" s="1"/>
  <c r="F65" i="30" s="1"/>
  <c r="D65" i="29"/>
  <c r="B82" i="33"/>
  <c r="B83" i="33" s="1"/>
  <c r="G81" i="33"/>
  <c r="C81" i="33"/>
  <c r="H81" i="33"/>
  <c r="G79" i="32"/>
  <c r="B80" i="32"/>
  <c r="B81" i="32" s="1"/>
  <c r="H79" i="32"/>
  <c r="C79" i="32"/>
  <c r="I62" i="31"/>
  <c r="J62" i="31" s="1"/>
  <c r="K62" i="31" s="1"/>
  <c r="L62" i="31" s="1"/>
  <c r="M62" i="31" s="1"/>
  <c r="N62" i="31" s="1"/>
  <c r="O62" i="31" s="1"/>
  <c r="P62" i="31" s="1"/>
  <c r="Q62" i="31" s="1"/>
  <c r="R62" i="31" s="1"/>
  <c r="S62" i="31" s="1"/>
  <c r="T62" i="31" s="1"/>
  <c r="U62" i="31" s="1"/>
  <c r="V62" i="31" s="1"/>
  <c r="W62" i="31" s="1"/>
  <c r="X62" i="31" s="1"/>
  <c r="Y62" i="31" s="1"/>
  <c r="Z62" i="31" s="1"/>
  <c r="AA62" i="31" s="1"/>
  <c r="AB62" i="31" s="1"/>
  <c r="AC62" i="31" s="1"/>
  <c r="AD62" i="31" s="1"/>
  <c r="AE62" i="31" s="1"/>
  <c r="AF62" i="31" s="1"/>
  <c r="AG62" i="31" s="1"/>
  <c r="AH62" i="31" s="1"/>
  <c r="AI62" i="31" s="1"/>
  <c r="AJ62" i="31" s="1"/>
  <c r="AK62" i="31" s="1"/>
  <c r="AL62" i="31" s="1"/>
  <c r="AM62" i="31" s="1"/>
  <c r="F61" i="32" s="1"/>
  <c r="D61" i="31"/>
  <c r="I72" i="26"/>
  <c r="J72" i="26" s="1"/>
  <c r="K72" i="26" s="1"/>
  <c r="L72" i="26" s="1"/>
  <c r="M72" i="26" s="1"/>
  <c r="N72" i="26" s="1"/>
  <c r="O72" i="26" s="1"/>
  <c r="P72" i="26" s="1"/>
  <c r="Q72" i="26" s="1"/>
  <c r="R72" i="26" s="1"/>
  <c r="S72" i="26" s="1"/>
  <c r="T72" i="26" s="1"/>
  <c r="U72" i="26" s="1"/>
  <c r="V72" i="26" s="1"/>
  <c r="W72" i="26" s="1"/>
  <c r="X72" i="26" s="1"/>
  <c r="Y72" i="26" s="1"/>
  <c r="Z72" i="26" s="1"/>
  <c r="AA72" i="26" s="1"/>
  <c r="AB72" i="26" s="1"/>
  <c r="AC72" i="26" s="1"/>
  <c r="AD72" i="26" s="1"/>
  <c r="AE72" i="26" s="1"/>
  <c r="AF72" i="26" s="1"/>
  <c r="AG72" i="26" s="1"/>
  <c r="AH72" i="26" s="1"/>
  <c r="AI72" i="26" s="1"/>
  <c r="AJ72" i="26" s="1"/>
  <c r="AK72" i="26" s="1"/>
  <c r="AL72" i="26" s="1"/>
  <c r="AM72" i="26" s="1"/>
  <c r="F71" i="27" s="1"/>
  <c r="D71" i="26"/>
  <c r="I74" i="25"/>
  <c r="J74" i="25" s="1"/>
  <c r="K74" i="25" s="1"/>
  <c r="L74" i="25" s="1"/>
  <c r="M74" i="25" s="1"/>
  <c r="N74" i="25" s="1"/>
  <c r="O74" i="25" s="1"/>
  <c r="P74" i="25" s="1"/>
  <c r="Q74" i="25" s="1"/>
  <c r="R74" i="25" s="1"/>
  <c r="S74" i="25" s="1"/>
  <c r="T74" i="25" s="1"/>
  <c r="U74" i="25" s="1"/>
  <c r="V74" i="25" s="1"/>
  <c r="W74" i="25" s="1"/>
  <c r="X74" i="25" s="1"/>
  <c r="Y74" i="25" s="1"/>
  <c r="Z74" i="25" s="1"/>
  <c r="AA74" i="25" s="1"/>
  <c r="AB74" i="25" s="1"/>
  <c r="AC74" i="25" s="1"/>
  <c r="AD74" i="25" s="1"/>
  <c r="AE74" i="25" s="1"/>
  <c r="AF74" i="25" s="1"/>
  <c r="AG74" i="25" s="1"/>
  <c r="AH74" i="25" s="1"/>
  <c r="AI74" i="25" s="1"/>
  <c r="AJ74" i="25" s="1"/>
  <c r="AK74" i="25" s="1"/>
  <c r="AL74" i="25" s="1"/>
  <c r="F73" i="26" s="1"/>
  <c r="D73" i="25"/>
  <c r="D59" i="32"/>
  <c r="I60" i="32"/>
  <c r="J60" i="32" s="1"/>
  <c r="K60" i="32" s="1"/>
  <c r="L60" i="32" s="1"/>
  <c r="M60" i="32" s="1"/>
  <c r="N60" i="32" s="1"/>
  <c r="O60" i="32" s="1"/>
  <c r="P60" i="32" s="1"/>
  <c r="Q60" i="32" s="1"/>
  <c r="R60" i="32" s="1"/>
  <c r="S60" i="32" s="1"/>
  <c r="T60" i="32" s="1"/>
  <c r="U60" i="32" s="1"/>
  <c r="V60" i="32" s="1"/>
  <c r="W60" i="32" s="1"/>
  <c r="X60" i="32" s="1"/>
  <c r="Y60" i="32" s="1"/>
  <c r="Z60" i="32" s="1"/>
  <c r="AA60" i="32" s="1"/>
  <c r="AB60" i="32" s="1"/>
  <c r="AC60" i="32" s="1"/>
  <c r="AD60" i="32" s="1"/>
  <c r="AE60" i="32" s="1"/>
  <c r="AF60" i="32" s="1"/>
  <c r="AG60" i="32" s="1"/>
  <c r="AH60" i="32" s="1"/>
  <c r="AI60" i="32" s="1"/>
  <c r="AJ60" i="32" s="1"/>
  <c r="AK60" i="32" s="1"/>
  <c r="AL60" i="32" s="1"/>
  <c r="F59" i="33" s="1"/>
  <c r="I76" i="24"/>
  <c r="J76" i="24" s="1"/>
  <c r="K76" i="24" s="1"/>
  <c r="L76" i="24" s="1"/>
  <c r="M76" i="24" s="1"/>
  <c r="N76" i="24" s="1"/>
  <c r="O76" i="24" s="1"/>
  <c r="P76" i="24" s="1"/>
  <c r="Q76" i="24" s="1"/>
  <c r="R76" i="24" s="1"/>
  <c r="S76" i="24" s="1"/>
  <c r="T76" i="24" s="1"/>
  <c r="U76" i="24" s="1"/>
  <c r="V76" i="24" s="1"/>
  <c r="W76" i="24" s="1"/>
  <c r="X76" i="24" s="1"/>
  <c r="Y76" i="24" s="1"/>
  <c r="Z76" i="24" s="1"/>
  <c r="AA76" i="24" s="1"/>
  <c r="AB76" i="24" s="1"/>
  <c r="AC76" i="24" s="1"/>
  <c r="AD76" i="24" s="1"/>
  <c r="AE76" i="24" s="1"/>
  <c r="AF76" i="24" s="1"/>
  <c r="AG76" i="24" s="1"/>
  <c r="AH76" i="24" s="1"/>
  <c r="AI76" i="24" s="1"/>
  <c r="AJ76" i="24" s="1"/>
  <c r="AK76" i="24" s="1"/>
  <c r="AL76" i="24" s="1"/>
  <c r="AM76" i="24" s="1"/>
  <c r="F75" i="25" s="1"/>
  <c r="D75" i="24"/>
  <c r="I68" i="28"/>
  <c r="J68" i="28" s="1"/>
  <c r="K68" i="28" s="1"/>
  <c r="L68" i="28" s="1"/>
  <c r="M68" i="28" s="1"/>
  <c r="N68" i="28" s="1"/>
  <c r="O68" i="28" s="1"/>
  <c r="P68" i="28" s="1"/>
  <c r="Q68" i="28" s="1"/>
  <c r="R68" i="28" s="1"/>
  <c r="S68" i="28" s="1"/>
  <c r="T68" i="28" s="1"/>
  <c r="U68" i="28" s="1"/>
  <c r="V68" i="28" s="1"/>
  <c r="W68" i="28" s="1"/>
  <c r="X68" i="28" s="1"/>
  <c r="Y68" i="28" s="1"/>
  <c r="Z68" i="28" s="1"/>
  <c r="AA68" i="28" s="1"/>
  <c r="AB68" i="28" s="1"/>
  <c r="AC68" i="28" s="1"/>
  <c r="AD68" i="28" s="1"/>
  <c r="AE68" i="28" s="1"/>
  <c r="AF68" i="28" s="1"/>
  <c r="AG68" i="28" s="1"/>
  <c r="AH68" i="28" s="1"/>
  <c r="AI68" i="28" s="1"/>
  <c r="AJ68" i="28" s="1"/>
  <c r="AK68" i="28" s="1"/>
  <c r="AL68" i="28" s="1"/>
  <c r="AM68" i="28" s="1"/>
  <c r="F67" i="29" s="1"/>
  <c r="D67" i="28"/>
  <c r="D57" i="33"/>
  <c r="I58" i="33"/>
  <c r="J58" i="33" s="1"/>
  <c r="K58" i="33" s="1"/>
  <c r="L58" i="33" s="1"/>
  <c r="M58" i="33" s="1"/>
  <c r="N58" i="33" s="1"/>
  <c r="O58" i="33" s="1"/>
  <c r="P58" i="33" s="1"/>
  <c r="Q58" i="33" s="1"/>
  <c r="R58" i="33" s="1"/>
  <c r="S58" i="33" s="1"/>
  <c r="T58" i="33" s="1"/>
  <c r="U58" i="33" s="1"/>
  <c r="V58" i="33" s="1"/>
  <c r="W58" i="33" s="1"/>
  <c r="X58" i="33" s="1"/>
  <c r="Y58" i="33" s="1"/>
  <c r="Z58" i="33" s="1"/>
  <c r="AA58" i="33" s="1"/>
  <c r="AB58" i="33" s="1"/>
  <c r="AC58" i="33" s="1"/>
  <c r="AD58" i="33" s="1"/>
  <c r="AE58" i="33" s="1"/>
  <c r="AF58" i="33" s="1"/>
  <c r="AG58" i="33" s="1"/>
  <c r="AH58" i="33" s="1"/>
  <c r="AI58" i="33" s="1"/>
  <c r="AJ58" i="33" s="1"/>
  <c r="AK58" i="33" s="1"/>
  <c r="AL58" i="33" s="1"/>
  <c r="AM58" i="33" s="1"/>
  <c r="I70" i="27"/>
  <c r="J70" i="27" s="1"/>
  <c r="K70" i="27" s="1"/>
  <c r="L70" i="27" s="1"/>
  <c r="M70" i="27" s="1"/>
  <c r="N70" i="27" s="1"/>
  <c r="O70" i="27" s="1"/>
  <c r="P70" i="27" s="1"/>
  <c r="Q70" i="27" s="1"/>
  <c r="R70" i="27" s="1"/>
  <c r="S70" i="27" s="1"/>
  <c r="T70" i="27" s="1"/>
  <c r="U70" i="27" s="1"/>
  <c r="V70" i="27" s="1"/>
  <c r="W70" i="27" s="1"/>
  <c r="X70" i="27" s="1"/>
  <c r="Y70" i="27" s="1"/>
  <c r="Z70" i="27" s="1"/>
  <c r="AA70" i="27" s="1"/>
  <c r="AB70" i="27" s="1"/>
  <c r="AC70" i="27" s="1"/>
  <c r="AD70" i="27" s="1"/>
  <c r="AE70" i="27" s="1"/>
  <c r="AF70" i="27" s="1"/>
  <c r="AG70" i="27" s="1"/>
  <c r="AH70" i="27" s="1"/>
  <c r="AI70" i="27" s="1"/>
  <c r="AJ70" i="27" s="1"/>
  <c r="AK70" i="27" s="1"/>
  <c r="AL70" i="27" s="1"/>
  <c r="F69" i="28" s="1"/>
  <c r="D69" i="27"/>
  <c r="B80" i="8"/>
  <c r="B81" i="8" s="1"/>
  <c r="I80" i="8"/>
  <c r="J80" i="8" s="1"/>
  <c r="K80" i="8" s="1"/>
  <c r="L80" i="8" s="1"/>
  <c r="M80" i="8" s="1"/>
  <c r="N80" i="8" s="1"/>
  <c r="O80" i="8" s="1"/>
  <c r="P80" i="8" s="1"/>
  <c r="Q80" i="8" s="1"/>
  <c r="R80" i="8" s="1"/>
  <c r="S80" i="8" s="1"/>
  <c r="T80" i="8" s="1"/>
  <c r="U80" i="8" s="1"/>
  <c r="V80" i="8" s="1"/>
  <c r="W80" i="8" s="1"/>
  <c r="X80" i="8" s="1"/>
  <c r="Y80" i="8" s="1"/>
  <c r="Z80" i="8" s="1"/>
  <c r="AA80" i="8" s="1"/>
  <c r="AB80" i="8" s="1"/>
  <c r="AC80" i="8" s="1"/>
  <c r="AD80" i="8" s="1"/>
  <c r="AE80" i="8" s="1"/>
  <c r="AF80" i="8" s="1"/>
  <c r="AG80" i="8" s="1"/>
  <c r="AH80" i="8" s="1"/>
  <c r="AI80" i="8" s="1"/>
  <c r="AJ80" i="8" s="1"/>
  <c r="AK80" i="8" s="1"/>
  <c r="AL80" i="8" s="1"/>
  <c r="AM80" i="8" s="1"/>
  <c r="F79" i="23" s="1"/>
  <c r="G79" i="8"/>
  <c r="D79" i="8" s="1"/>
  <c r="H79" i="8"/>
  <c r="C79" i="8"/>
  <c r="I64" i="30"/>
  <c r="J64" i="30" s="1"/>
  <c r="K64" i="30" s="1"/>
  <c r="L64" i="30" s="1"/>
  <c r="M64" i="30" s="1"/>
  <c r="N64" i="30" s="1"/>
  <c r="O64" i="30" s="1"/>
  <c r="P64" i="30" s="1"/>
  <c r="Q64" i="30" s="1"/>
  <c r="R64" i="30" s="1"/>
  <c r="S64" i="30" s="1"/>
  <c r="T64" i="30" s="1"/>
  <c r="U64" i="30" s="1"/>
  <c r="V64" i="30" s="1"/>
  <c r="W64" i="30" s="1"/>
  <c r="X64" i="30" s="1"/>
  <c r="Y64" i="30" s="1"/>
  <c r="Z64" i="30" s="1"/>
  <c r="AA64" i="30" s="1"/>
  <c r="AB64" i="30" s="1"/>
  <c r="AC64" i="30" s="1"/>
  <c r="AD64" i="30" s="1"/>
  <c r="AE64" i="30" s="1"/>
  <c r="AF64" i="30" s="1"/>
  <c r="AG64" i="30" s="1"/>
  <c r="AH64" i="30" s="1"/>
  <c r="AI64" i="30" s="1"/>
  <c r="AJ64" i="30" s="1"/>
  <c r="AK64" i="30" s="1"/>
  <c r="AL64" i="30" s="1"/>
  <c r="F63" i="31" s="1"/>
  <c r="D63" i="30"/>
  <c r="B88" i="29" l="1"/>
  <c r="B89" i="29" s="1"/>
  <c r="G87" i="29"/>
  <c r="C87" i="29"/>
  <c r="H87" i="29"/>
  <c r="B90" i="25"/>
  <c r="B91" i="25" s="1"/>
  <c r="H89" i="25"/>
  <c r="C89" i="25"/>
  <c r="G89" i="25"/>
  <c r="B82" i="26"/>
  <c r="B83" i="26" s="1"/>
  <c r="G81" i="26"/>
  <c r="C81" i="26"/>
  <c r="H81" i="26"/>
  <c r="B104" i="28"/>
  <c r="B105" i="28" s="1"/>
  <c r="G103" i="28"/>
  <c r="H103" i="28"/>
  <c r="C103" i="28"/>
  <c r="B98" i="31"/>
  <c r="B99" i="31" s="1"/>
  <c r="C97" i="31"/>
  <c r="H97" i="31"/>
  <c r="G97" i="31"/>
  <c r="B84" i="27"/>
  <c r="B85" i="27" s="1"/>
  <c r="H83" i="27"/>
  <c r="C83" i="27"/>
  <c r="G83" i="27"/>
  <c r="I72" i="27"/>
  <c r="J72" i="27" s="1"/>
  <c r="K72" i="27" s="1"/>
  <c r="L72" i="27" s="1"/>
  <c r="M72" i="27" s="1"/>
  <c r="N72" i="27" s="1"/>
  <c r="O72" i="27" s="1"/>
  <c r="P72" i="27" s="1"/>
  <c r="Q72" i="27" s="1"/>
  <c r="R72" i="27" s="1"/>
  <c r="S72" i="27" s="1"/>
  <c r="T72" i="27" s="1"/>
  <c r="U72" i="27" s="1"/>
  <c r="V72" i="27" s="1"/>
  <c r="W72" i="27" s="1"/>
  <c r="X72" i="27" s="1"/>
  <c r="Y72" i="27" s="1"/>
  <c r="Z72" i="27" s="1"/>
  <c r="AA72" i="27" s="1"/>
  <c r="AB72" i="27" s="1"/>
  <c r="AC72" i="27" s="1"/>
  <c r="AD72" i="27" s="1"/>
  <c r="AE72" i="27" s="1"/>
  <c r="AF72" i="27" s="1"/>
  <c r="AG72" i="27" s="1"/>
  <c r="AH72" i="27" s="1"/>
  <c r="AI72" i="27" s="1"/>
  <c r="AJ72" i="27" s="1"/>
  <c r="AK72" i="27" s="1"/>
  <c r="AL72" i="27" s="1"/>
  <c r="F71" i="28" s="1"/>
  <c r="D71" i="27"/>
  <c r="D61" i="32"/>
  <c r="I62" i="32"/>
  <c r="J62" i="32" s="1"/>
  <c r="K62" i="32" s="1"/>
  <c r="L62" i="32" s="1"/>
  <c r="M62" i="32" s="1"/>
  <c r="N62" i="32" s="1"/>
  <c r="O62" i="32" s="1"/>
  <c r="P62" i="32" s="1"/>
  <c r="Q62" i="32" s="1"/>
  <c r="R62" i="32" s="1"/>
  <c r="S62" i="32" s="1"/>
  <c r="T62" i="32" s="1"/>
  <c r="U62" i="32" s="1"/>
  <c r="V62" i="32" s="1"/>
  <c r="W62" i="32" s="1"/>
  <c r="X62" i="32" s="1"/>
  <c r="Y62" i="32" s="1"/>
  <c r="Z62" i="32" s="1"/>
  <c r="AA62" i="32" s="1"/>
  <c r="AB62" i="32" s="1"/>
  <c r="AC62" i="32" s="1"/>
  <c r="AD62" i="32" s="1"/>
  <c r="AE62" i="32" s="1"/>
  <c r="AF62" i="32" s="1"/>
  <c r="AG62" i="32" s="1"/>
  <c r="AH62" i="32" s="1"/>
  <c r="AI62" i="32" s="1"/>
  <c r="AJ62" i="32" s="1"/>
  <c r="AK62" i="32" s="1"/>
  <c r="AL62" i="32" s="1"/>
  <c r="F61" i="33" s="1"/>
  <c r="I80" i="23"/>
  <c r="J80" i="23" s="1"/>
  <c r="K80" i="23" s="1"/>
  <c r="L80" i="23" s="1"/>
  <c r="M80" i="23" s="1"/>
  <c r="N80" i="23" s="1"/>
  <c r="O80" i="23" s="1"/>
  <c r="P80" i="23" s="1"/>
  <c r="Q80" i="23" s="1"/>
  <c r="R80" i="23" s="1"/>
  <c r="S80" i="23" s="1"/>
  <c r="T80" i="23" s="1"/>
  <c r="U80" i="23" s="1"/>
  <c r="V80" i="23" s="1"/>
  <c r="W80" i="23" s="1"/>
  <c r="X80" i="23" s="1"/>
  <c r="Y80" i="23" s="1"/>
  <c r="Z80" i="23" s="1"/>
  <c r="AA80" i="23" s="1"/>
  <c r="AB80" i="23" s="1"/>
  <c r="AC80" i="23" s="1"/>
  <c r="AD80" i="23" s="1"/>
  <c r="AE80" i="23" s="1"/>
  <c r="AF80" i="23" s="1"/>
  <c r="AG80" i="23" s="1"/>
  <c r="AH80" i="23" s="1"/>
  <c r="AI80" i="23" s="1"/>
  <c r="AJ80" i="23" s="1"/>
  <c r="AK80" i="23" s="1"/>
  <c r="F79" i="24" s="1"/>
  <c r="D79" i="23"/>
  <c r="I70" i="28"/>
  <c r="J70" i="28" s="1"/>
  <c r="K70" i="28" s="1"/>
  <c r="L70" i="28" s="1"/>
  <c r="M70" i="28" s="1"/>
  <c r="N70" i="28" s="1"/>
  <c r="O70" i="28" s="1"/>
  <c r="P70" i="28" s="1"/>
  <c r="Q70" i="28" s="1"/>
  <c r="R70" i="28" s="1"/>
  <c r="S70" i="28" s="1"/>
  <c r="T70" i="28" s="1"/>
  <c r="U70" i="28" s="1"/>
  <c r="V70" i="28" s="1"/>
  <c r="W70" i="28" s="1"/>
  <c r="X70" i="28" s="1"/>
  <c r="Y70" i="28" s="1"/>
  <c r="Z70" i="28" s="1"/>
  <c r="AA70" i="28" s="1"/>
  <c r="AB70" i="28" s="1"/>
  <c r="AC70" i="28" s="1"/>
  <c r="AD70" i="28" s="1"/>
  <c r="AE70" i="28" s="1"/>
  <c r="AF70" i="28" s="1"/>
  <c r="AG70" i="28" s="1"/>
  <c r="AH70" i="28" s="1"/>
  <c r="AI70" i="28" s="1"/>
  <c r="AJ70" i="28" s="1"/>
  <c r="AK70" i="28" s="1"/>
  <c r="AL70" i="28" s="1"/>
  <c r="AM70" i="28" s="1"/>
  <c r="F69" i="29" s="1"/>
  <c r="D69" i="28"/>
  <c r="B82" i="32"/>
  <c r="B83" i="32" s="1"/>
  <c r="G81" i="32"/>
  <c r="C81" i="32"/>
  <c r="H81" i="32"/>
  <c r="B82" i="8"/>
  <c r="B83" i="8" s="1"/>
  <c r="I82" i="8"/>
  <c r="J82" i="8" s="1"/>
  <c r="K82" i="8" s="1"/>
  <c r="L82" i="8" s="1"/>
  <c r="M82" i="8" s="1"/>
  <c r="N82" i="8" s="1"/>
  <c r="O82" i="8" s="1"/>
  <c r="P82" i="8" s="1"/>
  <c r="Q82" i="8" s="1"/>
  <c r="R82" i="8" s="1"/>
  <c r="S82" i="8" s="1"/>
  <c r="T82" i="8" s="1"/>
  <c r="U82" i="8" s="1"/>
  <c r="V82" i="8" s="1"/>
  <c r="W82" i="8" s="1"/>
  <c r="X82" i="8" s="1"/>
  <c r="Y82" i="8" s="1"/>
  <c r="Z82" i="8" s="1"/>
  <c r="AA82" i="8" s="1"/>
  <c r="AB82" i="8" s="1"/>
  <c r="AC82" i="8" s="1"/>
  <c r="AD82" i="8" s="1"/>
  <c r="AE82" i="8" s="1"/>
  <c r="AF82" i="8" s="1"/>
  <c r="AG82" i="8" s="1"/>
  <c r="AH82" i="8" s="1"/>
  <c r="AI82" i="8" s="1"/>
  <c r="AJ82" i="8" s="1"/>
  <c r="AK82" i="8" s="1"/>
  <c r="AL82" i="8" s="1"/>
  <c r="AM82" i="8" s="1"/>
  <c r="F81" i="23" s="1"/>
  <c r="G81" i="8"/>
  <c r="D81" i="8" s="1"/>
  <c r="C81" i="8"/>
  <c r="H81" i="8"/>
  <c r="I68" i="29"/>
  <c r="J68" i="29" s="1"/>
  <c r="K68" i="29" s="1"/>
  <c r="L68" i="29" s="1"/>
  <c r="M68" i="29" s="1"/>
  <c r="N68" i="29" s="1"/>
  <c r="O68" i="29" s="1"/>
  <c r="P68" i="29" s="1"/>
  <c r="Q68" i="29" s="1"/>
  <c r="R68" i="29" s="1"/>
  <c r="S68" i="29" s="1"/>
  <c r="T68" i="29" s="1"/>
  <c r="U68" i="29" s="1"/>
  <c r="V68" i="29" s="1"/>
  <c r="W68" i="29" s="1"/>
  <c r="X68" i="29" s="1"/>
  <c r="Y68" i="29" s="1"/>
  <c r="Z68" i="29" s="1"/>
  <c r="AA68" i="29" s="1"/>
  <c r="AB68" i="29" s="1"/>
  <c r="AC68" i="29" s="1"/>
  <c r="AD68" i="29" s="1"/>
  <c r="AE68" i="29" s="1"/>
  <c r="AF68" i="29" s="1"/>
  <c r="AG68" i="29" s="1"/>
  <c r="AH68" i="29" s="1"/>
  <c r="AI68" i="29" s="1"/>
  <c r="AJ68" i="29" s="1"/>
  <c r="AK68" i="29" s="1"/>
  <c r="AL68" i="29" s="1"/>
  <c r="AM68" i="29" s="1"/>
  <c r="F67" i="30" s="1"/>
  <c r="D67" i="29"/>
  <c r="I74" i="26"/>
  <c r="J74" i="26" s="1"/>
  <c r="K74" i="26" s="1"/>
  <c r="L74" i="26" s="1"/>
  <c r="M74" i="26" s="1"/>
  <c r="N74" i="26" s="1"/>
  <c r="O74" i="26" s="1"/>
  <c r="P74" i="26" s="1"/>
  <c r="Q74" i="26" s="1"/>
  <c r="R74" i="26" s="1"/>
  <c r="S74" i="26" s="1"/>
  <c r="T74" i="26" s="1"/>
  <c r="U74" i="26" s="1"/>
  <c r="V74" i="26" s="1"/>
  <c r="W74" i="26" s="1"/>
  <c r="X74" i="26" s="1"/>
  <c r="Y74" i="26" s="1"/>
  <c r="Z74" i="26" s="1"/>
  <c r="AA74" i="26" s="1"/>
  <c r="AB74" i="26" s="1"/>
  <c r="AC74" i="26" s="1"/>
  <c r="AD74" i="26" s="1"/>
  <c r="AE74" i="26" s="1"/>
  <c r="AF74" i="26" s="1"/>
  <c r="AG74" i="26" s="1"/>
  <c r="AH74" i="26" s="1"/>
  <c r="AI74" i="26" s="1"/>
  <c r="AJ74" i="26" s="1"/>
  <c r="AK74" i="26" s="1"/>
  <c r="AL74" i="26" s="1"/>
  <c r="AM74" i="26" s="1"/>
  <c r="F73" i="27" s="1"/>
  <c r="D73" i="26"/>
  <c r="I76" i="25"/>
  <c r="J76" i="25" s="1"/>
  <c r="K76" i="25" s="1"/>
  <c r="L76" i="25" s="1"/>
  <c r="M76" i="25" s="1"/>
  <c r="N76" i="25" s="1"/>
  <c r="O76" i="25" s="1"/>
  <c r="P76" i="25" s="1"/>
  <c r="Q76" i="25" s="1"/>
  <c r="R76" i="25" s="1"/>
  <c r="S76" i="25" s="1"/>
  <c r="T76" i="25" s="1"/>
  <c r="U76" i="25" s="1"/>
  <c r="V76" i="25" s="1"/>
  <c r="W76" i="25" s="1"/>
  <c r="X76" i="25" s="1"/>
  <c r="Y76" i="25" s="1"/>
  <c r="Z76" i="25" s="1"/>
  <c r="AA76" i="25" s="1"/>
  <c r="AB76" i="25" s="1"/>
  <c r="AC76" i="25" s="1"/>
  <c r="AD76" i="25" s="1"/>
  <c r="AE76" i="25" s="1"/>
  <c r="AF76" i="25" s="1"/>
  <c r="AG76" i="25" s="1"/>
  <c r="AH76" i="25" s="1"/>
  <c r="AI76" i="25" s="1"/>
  <c r="AJ76" i="25" s="1"/>
  <c r="AK76" i="25" s="1"/>
  <c r="AL76" i="25" s="1"/>
  <c r="F75" i="26" s="1"/>
  <c r="D75" i="25"/>
  <c r="G83" i="33"/>
  <c r="B84" i="33"/>
  <c r="B85" i="33" s="1"/>
  <c r="C83" i="33"/>
  <c r="H83" i="33"/>
  <c r="D59" i="33"/>
  <c r="I60" i="33"/>
  <c r="J60" i="33" s="1"/>
  <c r="K60" i="33" s="1"/>
  <c r="L60" i="33" s="1"/>
  <c r="M60" i="33" s="1"/>
  <c r="N60" i="33" s="1"/>
  <c r="O60" i="33" s="1"/>
  <c r="P60" i="33" s="1"/>
  <c r="Q60" i="33" s="1"/>
  <c r="R60" i="33" s="1"/>
  <c r="S60" i="33" s="1"/>
  <c r="T60" i="33" s="1"/>
  <c r="U60" i="33" s="1"/>
  <c r="V60" i="33" s="1"/>
  <c r="W60" i="33" s="1"/>
  <c r="X60" i="33" s="1"/>
  <c r="Y60" i="33" s="1"/>
  <c r="Z60" i="33" s="1"/>
  <c r="AA60" i="33" s="1"/>
  <c r="AB60" i="33" s="1"/>
  <c r="AC60" i="33" s="1"/>
  <c r="AD60" i="33" s="1"/>
  <c r="AE60" i="33" s="1"/>
  <c r="AF60" i="33" s="1"/>
  <c r="AG60" i="33" s="1"/>
  <c r="AH60" i="33" s="1"/>
  <c r="AI60" i="33" s="1"/>
  <c r="AJ60" i="33" s="1"/>
  <c r="AK60" i="33" s="1"/>
  <c r="AL60" i="33" s="1"/>
  <c r="AM60" i="33" s="1"/>
  <c r="I66" i="30"/>
  <c r="J66" i="30" s="1"/>
  <c r="K66" i="30" s="1"/>
  <c r="L66" i="30" s="1"/>
  <c r="M66" i="30" s="1"/>
  <c r="N66" i="30" s="1"/>
  <c r="O66" i="30" s="1"/>
  <c r="P66" i="30" s="1"/>
  <c r="Q66" i="30" s="1"/>
  <c r="R66" i="30" s="1"/>
  <c r="S66" i="30" s="1"/>
  <c r="T66" i="30" s="1"/>
  <c r="U66" i="30" s="1"/>
  <c r="V66" i="30" s="1"/>
  <c r="W66" i="30" s="1"/>
  <c r="X66" i="30" s="1"/>
  <c r="Y66" i="30" s="1"/>
  <c r="Z66" i="30" s="1"/>
  <c r="AA66" i="30" s="1"/>
  <c r="AB66" i="30" s="1"/>
  <c r="AC66" i="30" s="1"/>
  <c r="AD66" i="30" s="1"/>
  <c r="AE66" i="30" s="1"/>
  <c r="AF66" i="30" s="1"/>
  <c r="AG66" i="30" s="1"/>
  <c r="AH66" i="30" s="1"/>
  <c r="AI66" i="30" s="1"/>
  <c r="AJ66" i="30" s="1"/>
  <c r="AK66" i="30" s="1"/>
  <c r="AL66" i="30" s="1"/>
  <c r="F65" i="31" s="1"/>
  <c r="D65" i="30"/>
  <c r="I64" i="31"/>
  <c r="J64" i="31" s="1"/>
  <c r="K64" i="31" s="1"/>
  <c r="L64" i="31" s="1"/>
  <c r="M64" i="31" s="1"/>
  <c r="N64" i="31" s="1"/>
  <c r="O64" i="31" s="1"/>
  <c r="P64" i="31" s="1"/>
  <c r="Q64" i="31" s="1"/>
  <c r="R64" i="31" s="1"/>
  <c r="S64" i="31" s="1"/>
  <c r="T64" i="31" s="1"/>
  <c r="U64" i="31" s="1"/>
  <c r="V64" i="31" s="1"/>
  <c r="W64" i="31" s="1"/>
  <c r="X64" i="31" s="1"/>
  <c r="Y64" i="31" s="1"/>
  <c r="Z64" i="31" s="1"/>
  <c r="AA64" i="31" s="1"/>
  <c r="AB64" i="31" s="1"/>
  <c r="AC64" i="31" s="1"/>
  <c r="AD64" i="31" s="1"/>
  <c r="AE64" i="31" s="1"/>
  <c r="AF64" i="31" s="1"/>
  <c r="AG64" i="31" s="1"/>
  <c r="AH64" i="31" s="1"/>
  <c r="AI64" i="31" s="1"/>
  <c r="AJ64" i="31" s="1"/>
  <c r="AK64" i="31" s="1"/>
  <c r="AL64" i="31" s="1"/>
  <c r="AM64" i="31" s="1"/>
  <c r="F63" i="32" s="1"/>
  <c r="D63" i="31"/>
  <c r="I78" i="24"/>
  <c r="J78" i="24" s="1"/>
  <c r="K78" i="24" s="1"/>
  <c r="L78" i="24" s="1"/>
  <c r="M78" i="24" s="1"/>
  <c r="N78" i="24" s="1"/>
  <c r="O78" i="24" s="1"/>
  <c r="P78" i="24" s="1"/>
  <c r="Q78" i="24" s="1"/>
  <c r="R78" i="24" s="1"/>
  <c r="S78" i="24" s="1"/>
  <c r="T78" i="24" s="1"/>
  <c r="U78" i="24" s="1"/>
  <c r="V78" i="24" s="1"/>
  <c r="W78" i="24" s="1"/>
  <c r="X78" i="24" s="1"/>
  <c r="Y78" i="24" s="1"/>
  <c r="Z78" i="24" s="1"/>
  <c r="AA78" i="24" s="1"/>
  <c r="AB78" i="24" s="1"/>
  <c r="AC78" i="24" s="1"/>
  <c r="AD78" i="24" s="1"/>
  <c r="AE78" i="24" s="1"/>
  <c r="AF78" i="24" s="1"/>
  <c r="AG78" i="24" s="1"/>
  <c r="AH78" i="24" s="1"/>
  <c r="AI78" i="24" s="1"/>
  <c r="AJ78" i="24" s="1"/>
  <c r="AK78" i="24" s="1"/>
  <c r="AL78" i="24" s="1"/>
  <c r="AM78" i="24" s="1"/>
  <c r="F77" i="25" s="1"/>
  <c r="D77" i="24"/>
  <c r="B106" i="28" l="1"/>
  <c r="B107" i="28" s="1"/>
  <c r="C105" i="28"/>
  <c r="H105" i="28"/>
  <c r="G105" i="28"/>
  <c r="B84" i="26"/>
  <c r="B85" i="26" s="1"/>
  <c r="G83" i="26"/>
  <c r="C83" i="26"/>
  <c r="H83" i="26"/>
  <c r="B86" i="27"/>
  <c r="B87" i="27" s="1"/>
  <c r="G85" i="27"/>
  <c r="C85" i="27"/>
  <c r="H85" i="27"/>
  <c r="B92" i="25"/>
  <c r="B93" i="25" s="1"/>
  <c r="C91" i="25"/>
  <c r="H91" i="25"/>
  <c r="G91" i="25"/>
  <c r="B100" i="31"/>
  <c r="B101" i="31" s="1"/>
  <c r="G99" i="31"/>
  <c r="C99" i="31"/>
  <c r="H99" i="31"/>
  <c r="B90" i="29"/>
  <c r="B91" i="29" s="1"/>
  <c r="C89" i="29"/>
  <c r="H89" i="29"/>
  <c r="G89" i="29"/>
  <c r="I82" i="23"/>
  <c r="J82" i="23" s="1"/>
  <c r="K82" i="23" s="1"/>
  <c r="L82" i="23" s="1"/>
  <c r="M82" i="23" s="1"/>
  <c r="N82" i="23" s="1"/>
  <c r="O82" i="23" s="1"/>
  <c r="P82" i="23" s="1"/>
  <c r="Q82" i="23" s="1"/>
  <c r="R82" i="23" s="1"/>
  <c r="S82" i="23" s="1"/>
  <c r="T82" i="23" s="1"/>
  <c r="U82" i="23" s="1"/>
  <c r="V82" i="23" s="1"/>
  <c r="W82" i="23" s="1"/>
  <c r="X82" i="23" s="1"/>
  <c r="Y82" i="23" s="1"/>
  <c r="Z82" i="23" s="1"/>
  <c r="AA82" i="23" s="1"/>
  <c r="AB82" i="23" s="1"/>
  <c r="AC82" i="23" s="1"/>
  <c r="AD82" i="23" s="1"/>
  <c r="AE82" i="23" s="1"/>
  <c r="AF82" i="23" s="1"/>
  <c r="AG82" i="23" s="1"/>
  <c r="AH82" i="23" s="1"/>
  <c r="AI82" i="23" s="1"/>
  <c r="AJ82" i="23" s="1"/>
  <c r="AK82" i="23" s="1"/>
  <c r="F81" i="24" s="1"/>
  <c r="D81" i="23"/>
  <c r="I66" i="31"/>
  <c r="J66" i="31" s="1"/>
  <c r="K66" i="31" s="1"/>
  <c r="L66" i="31" s="1"/>
  <c r="M66" i="31" s="1"/>
  <c r="N66" i="31" s="1"/>
  <c r="O66" i="31" s="1"/>
  <c r="P66" i="31" s="1"/>
  <c r="Q66" i="31" s="1"/>
  <c r="R66" i="31" s="1"/>
  <c r="S66" i="31" s="1"/>
  <c r="T66" i="31" s="1"/>
  <c r="U66" i="31" s="1"/>
  <c r="V66" i="31" s="1"/>
  <c r="W66" i="31" s="1"/>
  <c r="X66" i="31" s="1"/>
  <c r="Y66" i="31" s="1"/>
  <c r="Z66" i="31" s="1"/>
  <c r="AA66" i="31" s="1"/>
  <c r="AB66" i="31" s="1"/>
  <c r="AC66" i="31" s="1"/>
  <c r="AD66" i="31" s="1"/>
  <c r="AE66" i="31" s="1"/>
  <c r="AF66" i="31" s="1"/>
  <c r="AG66" i="31" s="1"/>
  <c r="AH66" i="31" s="1"/>
  <c r="AI66" i="31" s="1"/>
  <c r="AJ66" i="31" s="1"/>
  <c r="AK66" i="31" s="1"/>
  <c r="AL66" i="31" s="1"/>
  <c r="AM66" i="31" s="1"/>
  <c r="F65" i="32" s="1"/>
  <c r="D65" i="31"/>
  <c r="I84" i="8"/>
  <c r="J84" i="8" s="1"/>
  <c r="K84" i="8" s="1"/>
  <c r="L84" i="8" s="1"/>
  <c r="M84" i="8" s="1"/>
  <c r="N84" i="8" s="1"/>
  <c r="O84" i="8" s="1"/>
  <c r="P84" i="8" s="1"/>
  <c r="Q84" i="8" s="1"/>
  <c r="R84" i="8" s="1"/>
  <c r="S84" i="8" s="1"/>
  <c r="T84" i="8" s="1"/>
  <c r="U84" i="8" s="1"/>
  <c r="V84" i="8" s="1"/>
  <c r="W84" i="8" s="1"/>
  <c r="X84" i="8" s="1"/>
  <c r="Y84" i="8" s="1"/>
  <c r="Z84" i="8" s="1"/>
  <c r="AA84" i="8" s="1"/>
  <c r="AB84" i="8" s="1"/>
  <c r="AC84" i="8" s="1"/>
  <c r="AD84" i="8" s="1"/>
  <c r="AE84" i="8" s="1"/>
  <c r="AF84" i="8" s="1"/>
  <c r="AG84" i="8" s="1"/>
  <c r="AH84" i="8" s="1"/>
  <c r="AI84" i="8" s="1"/>
  <c r="AJ84" i="8" s="1"/>
  <c r="AK84" i="8" s="1"/>
  <c r="AL84" i="8" s="1"/>
  <c r="AM84" i="8" s="1"/>
  <c r="F83" i="23" s="1"/>
  <c r="B84" i="8"/>
  <c r="B85" i="8" s="1"/>
  <c r="G83" i="8"/>
  <c r="D83" i="8" s="1"/>
  <c r="C83" i="8"/>
  <c r="H83" i="8"/>
  <c r="I78" i="25"/>
  <c r="J78" i="25" s="1"/>
  <c r="K78" i="25" s="1"/>
  <c r="L78" i="25" s="1"/>
  <c r="M78" i="25" s="1"/>
  <c r="N78" i="25" s="1"/>
  <c r="O78" i="25" s="1"/>
  <c r="P78" i="25" s="1"/>
  <c r="Q78" i="25" s="1"/>
  <c r="R78" i="25" s="1"/>
  <c r="S78" i="25" s="1"/>
  <c r="T78" i="25" s="1"/>
  <c r="U78" i="25" s="1"/>
  <c r="V78" i="25" s="1"/>
  <c r="W78" i="25" s="1"/>
  <c r="X78" i="25" s="1"/>
  <c r="Y78" i="25" s="1"/>
  <c r="Z78" i="25" s="1"/>
  <c r="AA78" i="25" s="1"/>
  <c r="AB78" i="25" s="1"/>
  <c r="AC78" i="25" s="1"/>
  <c r="AD78" i="25" s="1"/>
  <c r="AE78" i="25" s="1"/>
  <c r="AF78" i="25" s="1"/>
  <c r="AG78" i="25" s="1"/>
  <c r="AH78" i="25" s="1"/>
  <c r="AI78" i="25" s="1"/>
  <c r="AJ78" i="25" s="1"/>
  <c r="AK78" i="25" s="1"/>
  <c r="AL78" i="25" s="1"/>
  <c r="F77" i="26" s="1"/>
  <c r="D77" i="25"/>
  <c r="I74" i="27"/>
  <c r="J74" i="27" s="1"/>
  <c r="K74" i="27" s="1"/>
  <c r="L74" i="27" s="1"/>
  <c r="M74" i="27" s="1"/>
  <c r="N74" i="27" s="1"/>
  <c r="O74" i="27" s="1"/>
  <c r="P74" i="27" s="1"/>
  <c r="Q74" i="27" s="1"/>
  <c r="R74" i="27" s="1"/>
  <c r="S74" i="27" s="1"/>
  <c r="T74" i="27" s="1"/>
  <c r="U74" i="27" s="1"/>
  <c r="V74" i="27" s="1"/>
  <c r="W74" i="27" s="1"/>
  <c r="X74" i="27" s="1"/>
  <c r="Y74" i="27" s="1"/>
  <c r="Z74" i="27" s="1"/>
  <c r="AA74" i="27" s="1"/>
  <c r="AB74" i="27" s="1"/>
  <c r="AC74" i="27" s="1"/>
  <c r="AD74" i="27" s="1"/>
  <c r="AE74" i="27" s="1"/>
  <c r="AF74" i="27" s="1"/>
  <c r="AG74" i="27" s="1"/>
  <c r="AH74" i="27" s="1"/>
  <c r="AI74" i="27" s="1"/>
  <c r="AJ74" i="27" s="1"/>
  <c r="AK74" i="27" s="1"/>
  <c r="AL74" i="27" s="1"/>
  <c r="F73" i="28" s="1"/>
  <c r="D73" i="27"/>
  <c r="D63" i="32"/>
  <c r="I64" i="32"/>
  <c r="J64" i="32" s="1"/>
  <c r="K64" i="32" s="1"/>
  <c r="L64" i="32" s="1"/>
  <c r="M64" i="32" s="1"/>
  <c r="N64" i="32" s="1"/>
  <c r="O64" i="32" s="1"/>
  <c r="P64" i="32" s="1"/>
  <c r="Q64" i="32" s="1"/>
  <c r="R64" i="32" s="1"/>
  <c r="S64" i="32" s="1"/>
  <c r="T64" i="32" s="1"/>
  <c r="U64" i="32" s="1"/>
  <c r="V64" i="32" s="1"/>
  <c r="W64" i="32" s="1"/>
  <c r="X64" i="32" s="1"/>
  <c r="Y64" i="32" s="1"/>
  <c r="Z64" i="32" s="1"/>
  <c r="AA64" i="32" s="1"/>
  <c r="AB64" i="32" s="1"/>
  <c r="AC64" i="32" s="1"/>
  <c r="AD64" i="32" s="1"/>
  <c r="AE64" i="32" s="1"/>
  <c r="AF64" i="32" s="1"/>
  <c r="AG64" i="32" s="1"/>
  <c r="AH64" i="32" s="1"/>
  <c r="AI64" i="32" s="1"/>
  <c r="AJ64" i="32" s="1"/>
  <c r="AK64" i="32" s="1"/>
  <c r="AL64" i="32" s="1"/>
  <c r="F63" i="33" s="1"/>
  <c r="G85" i="33"/>
  <c r="B86" i="33"/>
  <c r="B87" i="33" s="1"/>
  <c r="C85" i="33"/>
  <c r="H85" i="33"/>
  <c r="B84" i="32"/>
  <c r="B85" i="32" s="1"/>
  <c r="G83" i="32"/>
  <c r="C83" i="32"/>
  <c r="H83" i="32"/>
  <c r="I70" i="29"/>
  <c r="J70" i="29" s="1"/>
  <c r="K70" i="29" s="1"/>
  <c r="L70" i="29" s="1"/>
  <c r="M70" i="29" s="1"/>
  <c r="N70" i="29" s="1"/>
  <c r="O70" i="29" s="1"/>
  <c r="P70" i="29" s="1"/>
  <c r="Q70" i="29" s="1"/>
  <c r="R70" i="29" s="1"/>
  <c r="S70" i="29" s="1"/>
  <c r="T70" i="29" s="1"/>
  <c r="U70" i="29" s="1"/>
  <c r="V70" i="29" s="1"/>
  <c r="W70" i="29" s="1"/>
  <c r="X70" i="29" s="1"/>
  <c r="Y70" i="29" s="1"/>
  <c r="Z70" i="29" s="1"/>
  <c r="AA70" i="29" s="1"/>
  <c r="AB70" i="29" s="1"/>
  <c r="AC70" i="29" s="1"/>
  <c r="AD70" i="29" s="1"/>
  <c r="AE70" i="29" s="1"/>
  <c r="AF70" i="29" s="1"/>
  <c r="AG70" i="29" s="1"/>
  <c r="AH70" i="29" s="1"/>
  <c r="AI70" i="29" s="1"/>
  <c r="AJ70" i="29" s="1"/>
  <c r="AK70" i="29" s="1"/>
  <c r="AL70" i="29" s="1"/>
  <c r="AM70" i="29" s="1"/>
  <c r="F69" i="30" s="1"/>
  <c r="D69" i="29"/>
  <c r="I76" i="26"/>
  <c r="J76" i="26" s="1"/>
  <c r="K76" i="26" s="1"/>
  <c r="L76" i="26" s="1"/>
  <c r="M76" i="26" s="1"/>
  <c r="N76" i="26" s="1"/>
  <c r="O76" i="26" s="1"/>
  <c r="P76" i="26" s="1"/>
  <c r="Q76" i="26" s="1"/>
  <c r="R76" i="26" s="1"/>
  <c r="S76" i="26" s="1"/>
  <c r="T76" i="26" s="1"/>
  <c r="U76" i="26" s="1"/>
  <c r="V76" i="26" s="1"/>
  <c r="W76" i="26" s="1"/>
  <c r="X76" i="26" s="1"/>
  <c r="Y76" i="26" s="1"/>
  <c r="Z76" i="26" s="1"/>
  <c r="AA76" i="26" s="1"/>
  <c r="AB76" i="26" s="1"/>
  <c r="AC76" i="26" s="1"/>
  <c r="AD76" i="26" s="1"/>
  <c r="AE76" i="26" s="1"/>
  <c r="AF76" i="26" s="1"/>
  <c r="AG76" i="26" s="1"/>
  <c r="AH76" i="26" s="1"/>
  <c r="AI76" i="26" s="1"/>
  <c r="AJ76" i="26" s="1"/>
  <c r="AK76" i="26" s="1"/>
  <c r="AL76" i="26" s="1"/>
  <c r="AM76" i="26" s="1"/>
  <c r="F75" i="27" s="1"/>
  <c r="D75" i="26"/>
  <c r="I80" i="24"/>
  <c r="J80" i="24" s="1"/>
  <c r="K80" i="24" s="1"/>
  <c r="L80" i="24" s="1"/>
  <c r="M80" i="24" s="1"/>
  <c r="N80" i="24" s="1"/>
  <c r="O80" i="24" s="1"/>
  <c r="P80" i="24" s="1"/>
  <c r="Q80" i="24" s="1"/>
  <c r="R80" i="24" s="1"/>
  <c r="S80" i="24" s="1"/>
  <c r="T80" i="24" s="1"/>
  <c r="U80" i="24" s="1"/>
  <c r="V80" i="24" s="1"/>
  <c r="W80" i="24" s="1"/>
  <c r="X80" i="24" s="1"/>
  <c r="Y80" i="24" s="1"/>
  <c r="Z80" i="24" s="1"/>
  <c r="AA80" i="24" s="1"/>
  <c r="AB80" i="24" s="1"/>
  <c r="AC80" i="24" s="1"/>
  <c r="AD80" i="24" s="1"/>
  <c r="AE80" i="24" s="1"/>
  <c r="AF80" i="24" s="1"/>
  <c r="AG80" i="24" s="1"/>
  <c r="AH80" i="24" s="1"/>
  <c r="AI80" i="24" s="1"/>
  <c r="AJ80" i="24" s="1"/>
  <c r="AK80" i="24" s="1"/>
  <c r="AL80" i="24" s="1"/>
  <c r="AM80" i="24" s="1"/>
  <c r="F79" i="25" s="1"/>
  <c r="D79" i="24"/>
  <c r="D61" i="33"/>
  <c r="I62" i="33"/>
  <c r="J62" i="33" s="1"/>
  <c r="K62" i="33" s="1"/>
  <c r="L62" i="33" s="1"/>
  <c r="M62" i="33" s="1"/>
  <c r="N62" i="33" s="1"/>
  <c r="O62" i="33" s="1"/>
  <c r="P62" i="33" s="1"/>
  <c r="Q62" i="33" s="1"/>
  <c r="R62" i="33" s="1"/>
  <c r="S62" i="33" s="1"/>
  <c r="T62" i="33" s="1"/>
  <c r="U62" i="33" s="1"/>
  <c r="V62" i="33" s="1"/>
  <c r="W62" i="33" s="1"/>
  <c r="X62" i="33" s="1"/>
  <c r="Y62" i="33" s="1"/>
  <c r="Z62" i="33" s="1"/>
  <c r="AA62" i="33" s="1"/>
  <c r="AB62" i="33" s="1"/>
  <c r="AC62" i="33" s="1"/>
  <c r="AD62" i="33" s="1"/>
  <c r="AE62" i="33" s="1"/>
  <c r="AF62" i="33" s="1"/>
  <c r="AG62" i="33" s="1"/>
  <c r="AH62" i="33" s="1"/>
  <c r="AI62" i="33" s="1"/>
  <c r="AJ62" i="33" s="1"/>
  <c r="AK62" i="33" s="1"/>
  <c r="AL62" i="33" s="1"/>
  <c r="AM62" i="33" s="1"/>
  <c r="I68" i="30"/>
  <c r="J68" i="30" s="1"/>
  <c r="K68" i="30" s="1"/>
  <c r="L68" i="30" s="1"/>
  <c r="M68" i="30" s="1"/>
  <c r="N68" i="30" s="1"/>
  <c r="O68" i="30" s="1"/>
  <c r="P68" i="30" s="1"/>
  <c r="Q68" i="30" s="1"/>
  <c r="R68" i="30" s="1"/>
  <c r="S68" i="30" s="1"/>
  <c r="T68" i="30" s="1"/>
  <c r="U68" i="30" s="1"/>
  <c r="V68" i="30" s="1"/>
  <c r="W68" i="30" s="1"/>
  <c r="X68" i="30" s="1"/>
  <c r="Y68" i="30" s="1"/>
  <c r="Z68" i="30" s="1"/>
  <c r="AA68" i="30" s="1"/>
  <c r="AB68" i="30" s="1"/>
  <c r="AC68" i="30" s="1"/>
  <c r="AD68" i="30" s="1"/>
  <c r="AE68" i="30" s="1"/>
  <c r="AF68" i="30" s="1"/>
  <c r="AG68" i="30" s="1"/>
  <c r="AH68" i="30" s="1"/>
  <c r="AI68" i="30" s="1"/>
  <c r="AJ68" i="30" s="1"/>
  <c r="AK68" i="30" s="1"/>
  <c r="AL68" i="30" s="1"/>
  <c r="F67" i="31" s="1"/>
  <c r="D67" i="30"/>
  <c r="I72" i="28"/>
  <c r="J72" i="28" s="1"/>
  <c r="K72" i="28" s="1"/>
  <c r="L72" i="28" s="1"/>
  <c r="M72" i="28" s="1"/>
  <c r="N72" i="28" s="1"/>
  <c r="O72" i="28" s="1"/>
  <c r="P72" i="28" s="1"/>
  <c r="Q72" i="28" s="1"/>
  <c r="R72" i="28" s="1"/>
  <c r="S72" i="28" s="1"/>
  <c r="T72" i="28" s="1"/>
  <c r="U72" i="28" s="1"/>
  <c r="V72" i="28" s="1"/>
  <c r="W72" i="28" s="1"/>
  <c r="X72" i="28" s="1"/>
  <c r="Y72" i="28" s="1"/>
  <c r="Z72" i="28" s="1"/>
  <c r="AA72" i="28" s="1"/>
  <c r="AB72" i="28" s="1"/>
  <c r="AC72" i="28" s="1"/>
  <c r="AD72" i="28" s="1"/>
  <c r="AE72" i="28" s="1"/>
  <c r="AF72" i="28" s="1"/>
  <c r="AG72" i="28" s="1"/>
  <c r="AH72" i="28" s="1"/>
  <c r="AI72" i="28" s="1"/>
  <c r="AJ72" i="28" s="1"/>
  <c r="AK72" i="28" s="1"/>
  <c r="AL72" i="28" s="1"/>
  <c r="AM72" i="28" s="1"/>
  <c r="F71" i="29" s="1"/>
  <c r="D71" i="28"/>
  <c r="B94" i="25" l="1"/>
  <c r="B95" i="25" s="1"/>
  <c r="G93" i="25"/>
  <c r="H93" i="25"/>
  <c r="C93" i="25"/>
  <c r="B88" i="27"/>
  <c r="B89" i="27" s="1"/>
  <c r="G87" i="27"/>
  <c r="H87" i="27"/>
  <c r="C87" i="27"/>
  <c r="G91" i="29"/>
  <c r="B92" i="29"/>
  <c r="B93" i="29" s="1"/>
  <c r="C91" i="29"/>
  <c r="H91" i="29"/>
  <c r="B86" i="26"/>
  <c r="B87" i="26" s="1"/>
  <c r="H85" i="26"/>
  <c r="C85" i="26"/>
  <c r="G85" i="26"/>
  <c r="B102" i="31"/>
  <c r="B103" i="31" s="1"/>
  <c r="G101" i="31"/>
  <c r="C101" i="31"/>
  <c r="H101" i="31"/>
  <c r="B108" i="28"/>
  <c r="B109" i="28" s="1"/>
  <c r="G107" i="28"/>
  <c r="C107" i="28"/>
  <c r="H107" i="28"/>
  <c r="I68" i="31"/>
  <c r="J68" i="31" s="1"/>
  <c r="K68" i="31" s="1"/>
  <c r="L68" i="31" s="1"/>
  <c r="M68" i="31" s="1"/>
  <c r="N68" i="31" s="1"/>
  <c r="O68" i="31" s="1"/>
  <c r="P68" i="31" s="1"/>
  <c r="Q68" i="31" s="1"/>
  <c r="R68" i="31" s="1"/>
  <c r="S68" i="31" s="1"/>
  <c r="T68" i="31" s="1"/>
  <c r="U68" i="31" s="1"/>
  <c r="V68" i="31" s="1"/>
  <c r="W68" i="31" s="1"/>
  <c r="X68" i="31" s="1"/>
  <c r="Y68" i="31" s="1"/>
  <c r="Z68" i="31" s="1"/>
  <c r="AA68" i="31" s="1"/>
  <c r="AB68" i="31" s="1"/>
  <c r="AC68" i="31" s="1"/>
  <c r="AD68" i="31" s="1"/>
  <c r="AE68" i="31" s="1"/>
  <c r="AF68" i="31" s="1"/>
  <c r="AG68" i="31" s="1"/>
  <c r="AH68" i="31" s="1"/>
  <c r="AI68" i="31" s="1"/>
  <c r="AJ68" i="31" s="1"/>
  <c r="AK68" i="31" s="1"/>
  <c r="AL68" i="31" s="1"/>
  <c r="AM68" i="31" s="1"/>
  <c r="F67" i="32" s="1"/>
  <c r="D67" i="31"/>
  <c r="D63" i="33"/>
  <c r="I64" i="33"/>
  <c r="J64" i="33" s="1"/>
  <c r="K64" i="33" s="1"/>
  <c r="L64" i="33" s="1"/>
  <c r="M64" i="33" s="1"/>
  <c r="N64" i="33" s="1"/>
  <c r="O64" i="33" s="1"/>
  <c r="P64" i="33" s="1"/>
  <c r="Q64" i="33" s="1"/>
  <c r="R64" i="33" s="1"/>
  <c r="S64" i="33" s="1"/>
  <c r="T64" i="33" s="1"/>
  <c r="U64" i="33" s="1"/>
  <c r="V64" i="33" s="1"/>
  <c r="W64" i="33" s="1"/>
  <c r="X64" i="33" s="1"/>
  <c r="Y64" i="33" s="1"/>
  <c r="Z64" i="33" s="1"/>
  <c r="AA64" i="33" s="1"/>
  <c r="AB64" i="33" s="1"/>
  <c r="AC64" i="33" s="1"/>
  <c r="AD64" i="33" s="1"/>
  <c r="AE64" i="33" s="1"/>
  <c r="AF64" i="33" s="1"/>
  <c r="AG64" i="33" s="1"/>
  <c r="AH64" i="33" s="1"/>
  <c r="AI64" i="33" s="1"/>
  <c r="AJ64" i="33" s="1"/>
  <c r="AK64" i="33" s="1"/>
  <c r="AL64" i="33" s="1"/>
  <c r="AM64" i="33" s="1"/>
  <c r="B88" i="33"/>
  <c r="B89" i="33" s="1"/>
  <c r="G87" i="33"/>
  <c r="C87" i="33"/>
  <c r="H87" i="33"/>
  <c r="I74" i="28"/>
  <c r="J74" i="28" s="1"/>
  <c r="K74" i="28" s="1"/>
  <c r="L74" i="28" s="1"/>
  <c r="M74" i="28" s="1"/>
  <c r="N74" i="28" s="1"/>
  <c r="O74" i="28" s="1"/>
  <c r="P74" i="28" s="1"/>
  <c r="Q74" i="28" s="1"/>
  <c r="R74" i="28" s="1"/>
  <c r="S74" i="28" s="1"/>
  <c r="T74" i="28" s="1"/>
  <c r="U74" i="28" s="1"/>
  <c r="V74" i="28" s="1"/>
  <c r="W74" i="28" s="1"/>
  <c r="X74" i="28" s="1"/>
  <c r="Y74" i="28" s="1"/>
  <c r="Z74" i="28" s="1"/>
  <c r="AA74" i="28" s="1"/>
  <c r="AB74" i="28" s="1"/>
  <c r="AC74" i="28" s="1"/>
  <c r="AD74" i="28" s="1"/>
  <c r="AE74" i="28" s="1"/>
  <c r="AF74" i="28" s="1"/>
  <c r="AG74" i="28" s="1"/>
  <c r="AH74" i="28" s="1"/>
  <c r="AI74" i="28" s="1"/>
  <c r="AJ74" i="28" s="1"/>
  <c r="AK74" i="28" s="1"/>
  <c r="AL74" i="28" s="1"/>
  <c r="AM74" i="28" s="1"/>
  <c r="F73" i="29" s="1"/>
  <c r="D73" i="28"/>
  <c r="I78" i="26"/>
  <c r="J78" i="26" s="1"/>
  <c r="K78" i="26" s="1"/>
  <c r="L78" i="26" s="1"/>
  <c r="M78" i="26" s="1"/>
  <c r="N78" i="26" s="1"/>
  <c r="O78" i="26" s="1"/>
  <c r="P78" i="26" s="1"/>
  <c r="Q78" i="26" s="1"/>
  <c r="R78" i="26" s="1"/>
  <c r="S78" i="26" s="1"/>
  <c r="T78" i="26" s="1"/>
  <c r="U78" i="26" s="1"/>
  <c r="V78" i="26" s="1"/>
  <c r="W78" i="26" s="1"/>
  <c r="X78" i="26" s="1"/>
  <c r="Y78" i="26" s="1"/>
  <c r="Z78" i="26" s="1"/>
  <c r="AA78" i="26" s="1"/>
  <c r="AB78" i="26" s="1"/>
  <c r="AC78" i="26" s="1"/>
  <c r="AD78" i="26" s="1"/>
  <c r="AE78" i="26" s="1"/>
  <c r="AF78" i="26" s="1"/>
  <c r="AG78" i="26" s="1"/>
  <c r="AH78" i="26" s="1"/>
  <c r="AI78" i="26" s="1"/>
  <c r="AJ78" i="26" s="1"/>
  <c r="AK78" i="26" s="1"/>
  <c r="AL78" i="26" s="1"/>
  <c r="AM78" i="26" s="1"/>
  <c r="F77" i="27" s="1"/>
  <c r="D77" i="26"/>
  <c r="I76" i="27"/>
  <c r="J76" i="27" s="1"/>
  <c r="K76" i="27" s="1"/>
  <c r="L76" i="27" s="1"/>
  <c r="M76" i="27" s="1"/>
  <c r="N76" i="27" s="1"/>
  <c r="O76" i="27" s="1"/>
  <c r="P76" i="27" s="1"/>
  <c r="Q76" i="27" s="1"/>
  <c r="R76" i="27" s="1"/>
  <c r="S76" i="27" s="1"/>
  <c r="T76" i="27" s="1"/>
  <c r="U76" i="27" s="1"/>
  <c r="V76" i="27" s="1"/>
  <c r="W76" i="27" s="1"/>
  <c r="X76" i="27" s="1"/>
  <c r="Y76" i="27" s="1"/>
  <c r="Z76" i="27" s="1"/>
  <c r="AA76" i="27" s="1"/>
  <c r="AB76" i="27" s="1"/>
  <c r="AC76" i="27" s="1"/>
  <c r="AD76" i="27" s="1"/>
  <c r="AE76" i="27" s="1"/>
  <c r="AF76" i="27" s="1"/>
  <c r="AG76" i="27" s="1"/>
  <c r="AH76" i="27" s="1"/>
  <c r="AI76" i="27" s="1"/>
  <c r="AJ76" i="27" s="1"/>
  <c r="AK76" i="27" s="1"/>
  <c r="AL76" i="27" s="1"/>
  <c r="F75" i="28" s="1"/>
  <c r="D75" i="27"/>
  <c r="I80" i="25"/>
  <c r="J80" i="25" s="1"/>
  <c r="K80" i="25" s="1"/>
  <c r="L80" i="25" s="1"/>
  <c r="M80" i="25" s="1"/>
  <c r="N80" i="25" s="1"/>
  <c r="O80" i="25" s="1"/>
  <c r="P80" i="25" s="1"/>
  <c r="Q80" i="25" s="1"/>
  <c r="R80" i="25" s="1"/>
  <c r="S80" i="25" s="1"/>
  <c r="T80" i="25" s="1"/>
  <c r="U80" i="25" s="1"/>
  <c r="V80" i="25" s="1"/>
  <c r="W80" i="25" s="1"/>
  <c r="X80" i="25" s="1"/>
  <c r="Y80" i="25" s="1"/>
  <c r="Z80" i="25" s="1"/>
  <c r="AA80" i="25" s="1"/>
  <c r="AB80" i="25" s="1"/>
  <c r="AC80" i="25" s="1"/>
  <c r="AD80" i="25" s="1"/>
  <c r="AE80" i="25" s="1"/>
  <c r="AF80" i="25" s="1"/>
  <c r="AG80" i="25" s="1"/>
  <c r="AH80" i="25" s="1"/>
  <c r="AI80" i="25" s="1"/>
  <c r="AJ80" i="25" s="1"/>
  <c r="AK80" i="25" s="1"/>
  <c r="AL80" i="25" s="1"/>
  <c r="F79" i="26" s="1"/>
  <c r="D79" i="25"/>
  <c r="I70" i="30"/>
  <c r="J70" i="30" s="1"/>
  <c r="K70" i="30" s="1"/>
  <c r="L70" i="30" s="1"/>
  <c r="M70" i="30" s="1"/>
  <c r="N70" i="30" s="1"/>
  <c r="O70" i="30" s="1"/>
  <c r="P70" i="30" s="1"/>
  <c r="Q70" i="30" s="1"/>
  <c r="R70" i="30" s="1"/>
  <c r="S70" i="30" s="1"/>
  <c r="T70" i="30" s="1"/>
  <c r="U70" i="30" s="1"/>
  <c r="V70" i="30" s="1"/>
  <c r="W70" i="30" s="1"/>
  <c r="X70" i="30" s="1"/>
  <c r="Y70" i="30" s="1"/>
  <c r="Z70" i="30" s="1"/>
  <c r="AA70" i="30" s="1"/>
  <c r="AB70" i="30" s="1"/>
  <c r="AC70" i="30" s="1"/>
  <c r="AD70" i="30" s="1"/>
  <c r="AE70" i="30" s="1"/>
  <c r="AF70" i="30" s="1"/>
  <c r="AG70" i="30" s="1"/>
  <c r="AH70" i="30" s="1"/>
  <c r="AI70" i="30" s="1"/>
  <c r="AJ70" i="30" s="1"/>
  <c r="AK70" i="30" s="1"/>
  <c r="AL70" i="30" s="1"/>
  <c r="F69" i="31" s="1"/>
  <c r="D69" i="30"/>
  <c r="B86" i="8"/>
  <c r="B87" i="8" s="1"/>
  <c r="I86" i="8"/>
  <c r="J86" i="8" s="1"/>
  <c r="K86" i="8" s="1"/>
  <c r="L86" i="8" s="1"/>
  <c r="M86" i="8" s="1"/>
  <c r="N86" i="8" s="1"/>
  <c r="O86" i="8" s="1"/>
  <c r="P86" i="8" s="1"/>
  <c r="Q86" i="8" s="1"/>
  <c r="R86" i="8" s="1"/>
  <c r="S86" i="8" s="1"/>
  <c r="T86" i="8" s="1"/>
  <c r="U86" i="8" s="1"/>
  <c r="V86" i="8" s="1"/>
  <c r="W86" i="8" s="1"/>
  <c r="X86" i="8" s="1"/>
  <c r="Y86" i="8" s="1"/>
  <c r="Z86" i="8" s="1"/>
  <c r="AA86" i="8" s="1"/>
  <c r="AB86" i="8" s="1"/>
  <c r="AC86" i="8" s="1"/>
  <c r="AD86" i="8" s="1"/>
  <c r="AE86" i="8" s="1"/>
  <c r="AF86" i="8" s="1"/>
  <c r="AG86" i="8" s="1"/>
  <c r="AH86" i="8" s="1"/>
  <c r="AI86" i="8" s="1"/>
  <c r="AJ86" i="8" s="1"/>
  <c r="AK86" i="8" s="1"/>
  <c r="AL86" i="8" s="1"/>
  <c r="AM86" i="8" s="1"/>
  <c r="F85" i="23" s="1"/>
  <c r="G85" i="8"/>
  <c r="D85" i="8" s="1"/>
  <c r="C85" i="8"/>
  <c r="H85" i="8"/>
  <c r="I84" i="23"/>
  <c r="J84" i="23" s="1"/>
  <c r="K84" i="23" s="1"/>
  <c r="L84" i="23" s="1"/>
  <c r="M84" i="23" s="1"/>
  <c r="N84" i="23" s="1"/>
  <c r="O84" i="23" s="1"/>
  <c r="P84" i="23" s="1"/>
  <c r="Q84" i="23" s="1"/>
  <c r="R84" i="23" s="1"/>
  <c r="S84" i="23" s="1"/>
  <c r="T84" i="23" s="1"/>
  <c r="U84" i="23" s="1"/>
  <c r="V84" i="23" s="1"/>
  <c r="W84" i="23" s="1"/>
  <c r="X84" i="23" s="1"/>
  <c r="Y84" i="23" s="1"/>
  <c r="Z84" i="23" s="1"/>
  <c r="AA84" i="23" s="1"/>
  <c r="AB84" i="23" s="1"/>
  <c r="AC84" i="23" s="1"/>
  <c r="AD84" i="23" s="1"/>
  <c r="AE84" i="23" s="1"/>
  <c r="AF84" i="23" s="1"/>
  <c r="AG84" i="23" s="1"/>
  <c r="AH84" i="23" s="1"/>
  <c r="AI84" i="23" s="1"/>
  <c r="AJ84" i="23" s="1"/>
  <c r="AK84" i="23" s="1"/>
  <c r="F83" i="24" s="1"/>
  <c r="D83" i="23"/>
  <c r="G85" i="32"/>
  <c r="B86" i="32"/>
  <c r="B87" i="32" s="1"/>
  <c r="C85" i="32"/>
  <c r="H85" i="32"/>
  <c r="D65" i="32"/>
  <c r="I66" i="32"/>
  <c r="J66" i="32" s="1"/>
  <c r="K66" i="32" s="1"/>
  <c r="L66" i="32" s="1"/>
  <c r="M66" i="32" s="1"/>
  <c r="N66" i="32" s="1"/>
  <c r="O66" i="32" s="1"/>
  <c r="P66" i="32" s="1"/>
  <c r="Q66" i="32" s="1"/>
  <c r="R66" i="32" s="1"/>
  <c r="S66" i="32" s="1"/>
  <c r="T66" i="32" s="1"/>
  <c r="U66" i="32" s="1"/>
  <c r="V66" i="32" s="1"/>
  <c r="W66" i="32" s="1"/>
  <c r="X66" i="32" s="1"/>
  <c r="Y66" i="32" s="1"/>
  <c r="Z66" i="32" s="1"/>
  <c r="AA66" i="32" s="1"/>
  <c r="AB66" i="32" s="1"/>
  <c r="AC66" i="32" s="1"/>
  <c r="AD66" i="32" s="1"/>
  <c r="AE66" i="32" s="1"/>
  <c r="AF66" i="32" s="1"/>
  <c r="AG66" i="32" s="1"/>
  <c r="AH66" i="32" s="1"/>
  <c r="AI66" i="32" s="1"/>
  <c r="AJ66" i="32" s="1"/>
  <c r="AK66" i="32" s="1"/>
  <c r="AL66" i="32" s="1"/>
  <c r="F65" i="33" s="1"/>
  <c r="I72" i="29"/>
  <c r="J72" i="29" s="1"/>
  <c r="K72" i="29" s="1"/>
  <c r="L72" i="29" s="1"/>
  <c r="M72" i="29" s="1"/>
  <c r="N72" i="29" s="1"/>
  <c r="O72" i="29" s="1"/>
  <c r="P72" i="29" s="1"/>
  <c r="Q72" i="29" s="1"/>
  <c r="R72" i="29" s="1"/>
  <c r="S72" i="29" s="1"/>
  <c r="T72" i="29" s="1"/>
  <c r="U72" i="29" s="1"/>
  <c r="V72" i="29" s="1"/>
  <c r="W72" i="29" s="1"/>
  <c r="X72" i="29" s="1"/>
  <c r="Y72" i="29" s="1"/>
  <c r="Z72" i="29" s="1"/>
  <c r="AA72" i="29" s="1"/>
  <c r="AB72" i="29" s="1"/>
  <c r="AC72" i="29" s="1"/>
  <c r="AD72" i="29" s="1"/>
  <c r="AE72" i="29" s="1"/>
  <c r="AF72" i="29" s="1"/>
  <c r="AG72" i="29" s="1"/>
  <c r="AH72" i="29" s="1"/>
  <c r="AI72" i="29" s="1"/>
  <c r="AJ72" i="29" s="1"/>
  <c r="AK72" i="29" s="1"/>
  <c r="AL72" i="29" s="1"/>
  <c r="AM72" i="29" s="1"/>
  <c r="F71" i="30" s="1"/>
  <c r="D71" i="29"/>
  <c r="I82" i="24"/>
  <c r="J82" i="24" s="1"/>
  <c r="K82" i="24" s="1"/>
  <c r="L82" i="24" s="1"/>
  <c r="M82" i="24" s="1"/>
  <c r="N82" i="24" s="1"/>
  <c r="O82" i="24" s="1"/>
  <c r="P82" i="24" s="1"/>
  <c r="Q82" i="24" s="1"/>
  <c r="R82" i="24" s="1"/>
  <c r="S82" i="24" s="1"/>
  <c r="T82" i="24" s="1"/>
  <c r="U82" i="24" s="1"/>
  <c r="V82" i="24" s="1"/>
  <c r="W82" i="24" s="1"/>
  <c r="X82" i="24" s="1"/>
  <c r="Y82" i="24" s="1"/>
  <c r="Z82" i="24" s="1"/>
  <c r="AA82" i="24" s="1"/>
  <c r="AB82" i="24" s="1"/>
  <c r="AC82" i="24" s="1"/>
  <c r="AD82" i="24" s="1"/>
  <c r="AE82" i="24" s="1"/>
  <c r="AF82" i="24" s="1"/>
  <c r="AG82" i="24" s="1"/>
  <c r="AH82" i="24" s="1"/>
  <c r="AI82" i="24" s="1"/>
  <c r="AJ82" i="24" s="1"/>
  <c r="AK82" i="24" s="1"/>
  <c r="AL82" i="24" s="1"/>
  <c r="AM82" i="24" s="1"/>
  <c r="F81" i="25" s="1"/>
  <c r="D81" i="24"/>
  <c r="B88" i="26" l="1"/>
  <c r="B89" i="26" s="1"/>
  <c r="C87" i="26"/>
  <c r="H87" i="26"/>
  <c r="G87" i="26"/>
  <c r="B94" i="29"/>
  <c r="B95" i="29" s="1"/>
  <c r="C93" i="29"/>
  <c r="H93" i="29"/>
  <c r="G93" i="29"/>
  <c r="B110" i="28"/>
  <c r="B111" i="28" s="1"/>
  <c r="G109" i="28"/>
  <c r="C109" i="28"/>
  <c r="H109" i="28"/>
  <c r="B90" i="27"/>
  <c r="B91" i="27" s="1"/>
  <c r="G89" i="27"/>
  <c r="C89" i="27"/>
  <c r="H89" i="27"/>
  <c r="B104" i="31"/>
  <c r="B105" i="31" s="1"/>
  <c r="G103" i="31"/>
  <c r="C103" i="31"/>
  <c r="H103" i="31"/>
  <c r="B96" i="25"/>
  <c r="B97" i="25" s="1"/>
  <c r="H95" i="25"/>
  <c r="C95" i="25"/>
  <c r="G95" i="25"/>
  <c r="I80" i="26"/>
  <c r="J80" i="26" s="1"/>
  <c r="K80" i="26" s="1"/>
  <c r="L80" i="26" s="1"/>
  <c r="M80" i="26" s="1"/>
  <c r="N80" i="26" s="1"/>
  <c r="O80" i="26" s="1"/>
  <c r="P80" i="26" s="1"/>
  <c r="Q80" i="26" s="1"/>
  <c r="R80" i="26" s="1"/>
  <c r="S80" i="26" s="1"/>
  <c r="T80" i="26" s="1"/>
  <c r="U80" i="26" s="1"/>
  <c r="V80" i="26" s="1"/>
  <c r="W80" i="26" s="1"/>
  <c r="X80" i="26" s="1"/>
  <c r="Y80" i="26" s="1"/>
  <c r="Z80" i="26" s="1"/>
  <c r="AA80" i="26" s="1"/>
  <c r="AB80" i="26" s="1"/>
  <c r="AC80" i="26" s="1"/>
  <c r="AD80" i="26" s="1"/>
  <c r="AE80" i="26" s="1"/>
  <c r="AF80" i="26" s="1"/>
  <c r="AG80" i="26" s="1"/>
  <c r="AH80" i="26" s="1"/>
  <c r="AI80" i="26" s="1"/>
  <c r="AJ80" i="26" s="1"/>
  <c r="AK80" i="26" s="1"/>
  <c r="AL80" i="26" s="1"/>
  <c r="AM80" i="26" s="1"/>
  <c r="F79" i="27" s="1"/>
  <c r="D79" i="26"/>
  <c r="I76" i="28"/>
  <c r="J76" i="28" s="1"/>
  <c r="K76" i="28" s="1"/>
  <c r="L76" i="28" s="1"/>
  <c r="M76" i="28" s="1"/>
  <c r="N76" i="28" s="1"/>
  <c r="O76" i="28" s="1"/>
  <c r="P76" i="28" s="1"/>
  <c r="Q76" i="28" s="1"/>
  <c r="R76" i="28" s="1"/>
  <c r="S76" i="28" s="1"/>
  <c r="T76" i="28" s="1"/>
  <c r="U76" i="28" s="1"/>
  <c r="V76" i="28" s="1"/>
  <c r="W76" i="28" s="1"/>
  <c r="X76" i="28" s="1"/>
  <c r="Y76" i="28" s="1"/>
  <c r="Z76" i="28" s="1"/>
  <c r="AA76" i="28" s="1"/>
  <c r="AB76" i="28" s="1"/>
  <c r="AC76" i="28" s="1"/>
  <c r="AD76" i="28" s="1"/>
  <c r="AE76" i="28" s="1"/>
  <c r="AF76" i="28" s="1"/>
  <c r="AG76" i="28" s="1"/>
  <c r="AH76" i="28" s="1"/>
  <c r="AI76" i="28" s="1"/>
  <c r="AJ76" i="28" s="1"/>
  <c r="AK76" i="28" s="1"/>
  <c r="AL76" i="28" s="1"/>
  <c r="AM76" i="28" s="1"/>
  <c r="F75" i="29" s="1"/>
  <c r="D75" i="28"/>
  <c r="I78" i="27"/>
  <c r="J78" i="27" s="1"/>
  <c r="K78" i="27" s="1"/>
  <c r="L78" i="27" s="1"/>
  <c r="M78" i="27" s="1"/>
  <c r="N78" i="27" s="1"/>
  <c r="O78" i="27" s="1"/>
  <c r="P78" i="27" s="1"/>
  <c r="Q78" i="27" s="1"/>
  <c r="R78" i="27" s="1"/>
  <c r="S78" i="27" s="1"/>
  <c r="T78" i="27" s="1"/>
  <c r="U78" i="27" s="1"/>
  <c r="V78" i="27" s="1"/>
  <c r="W78" i="27" s="1"/>
  <c r="X78" i="27" s="1"/>
  <c r="Y78" i="27" s="1"/>
  <c r="Z78" i="27" s="1"/>
  <c r="AA78" i="27" s="1"/>
  <c r="AB78" i="27" s="1"/>
  <c r="AC78" i="27" s="1"/>
  <c r="AD78" i="27" s="1"/>
  <c r="AE78" i="27" s="1"/>
  <c r="AF78" i="27" s="1"/>
  <c r="AG78" i="27" s="1"/>
  <c r="AH78" i="27" s="1"/>
  <c r="AI78" i="27" s="1"/>
  <c r="AJ78" i="27" s="1"/>
  <c r="AK78" i="27" s="1"/>
  <c r="AL78" i="27" s="1"/>
  <c r="F77" i="28" s="1"/>
  <c r="D77" i="27"/>
  <c r="I70" i="31"/>
  <c r="J70" i="31" s="1"/>
  <c r="K70" i="31" s="1"/>
  <c r="L70" i="31" s="1"/>
  <c r="M70" i="31" s="1"/>
  <c r="N70" i="31" s="1"/>
  <c r="O70" i="31" s="1"/>
  <c r="P70" i="31" s="1"/>
  <c r="Q70" i="31" s="1"/>
  <c r="R70" i="31" s="1"/>
  <c r="S70" i="31" s="1"/>
  <c r="T70" i="31" s="1"/>
  <c r="U70" i="31" s="1"/>
  <c r="V70" i="31" s="1"/>
  <c r="W70" i="31" s="1"/>
  <c r="X70" i="31" s="1"/>
  <c r="Y70" i="31" s="1"/>
  <c r="Z70" i="31" s="1"/>
  <c r="AA70" i="31" s="1"/>
  <c r="AB70" i="31" s="1"/>
  <c r="AC70" i="31" s="1"/>
  <c r="AD70" i="31" s="1"/>
  <c r="AE70" i="31" s="1"/>
  <c r="AF70" i="31" s="1"/>
  <c r="AG70" i="31" s="1"/>
  <c r="AH70" i="31" s="1"/>
  <c r="AI70" i="31" s="1"/>
  <c r="AJ70" i="31" s="1"/>
  <c r="AK70" i="31" s="1"/>
  <c r="AL70" i="31" s="1"/>
  <c r="AM70" i="31" s="1"/>
  <c r="F69" i="32" s="1"/>
  <c r="D69" i="31"/>
  <c r="I74" i="29"/>
  <c r="J74" i="29" s="1"/>
  <c r="K74" i="29" s="1"/>
  <c r="L74" i="29" s="1"/>
  <c r="M74" i="29" s="1"/>
  <c r="N74" i="29" s="1"/>
  <c r="O74" i="29" s="1"/>
  <c r="P74" i="29" s="1"/>
  <c r="Q74" i="29" s="1"/>
  <c r="R74" i="29" s="1"/>
  <c r="S74" i="29" s="1"/>
  <c r="T74" i="29" s="1"/>
  <c r="U74" i="29" s="1"/>
  <c r="V74" i="29" s="1"/>
  <c r="W74" i="29" s="1"/>
  <c r="X74" i="29" s="1"/>
  <c r="Y74" i="29" s="1"/>
  <c r="Z74" i="29" s="1"/>
  <c r="AA74" i="29" s="1"/>
  <c r="AB74" i="29" s="1"/>
  <c r="AC74" i="29" s="1"/>
  <c r="AD74" i="29" s="1"/>
  <c r="AE74" i="29" s="1"/>
  <c r="AF74" i="29" s="1"/>
  <c r="AG74" i="29" s="1"/>
  <c r="AH74" i="29" s="1"/>
  <c r="AI74" i="29" s="1"/>
  <c r="AJ74" i="29" s="1"/>
  <c r="AK74" i="29" s="1"/>
  <c r="AL74" i="29" s="1"/>
  <c r="AM74" i="29" s="1"/>
  <c r="F73" i="30" s="1"/>
  <c r="D73" i="29"/>
  <c r="I72" i="30"/>
  <c r="J72" i="30" s="1"/>
  <c r="K72" i="30" s="1"/>
  <c r="L72" i="30" s="1"/>
  <c r="M72" i="30" s="1"/>
  <c r="N72" i="30" s="1"/>
  <c r="O72" i="30" s="1"/>
  <c r="P72" i="30" s="1"/>
  <c r="Q72" i="30" s="1"/>
  <c r="R72" i="30" s="1"/>
  <c r="S72" i="30" s="1"/>
  <c r="T72" i="30" s="1"/>
  <c r="U72" i="30" s="1"/>
  <c r="V72" i="30" s="1"/>
  <c r="W72" i="30" s="1"/>
  <c r="X72" i="30" s="1"/>
  <c r="Y72" i="30" s="1"/>
  <c r="Z72" i="30" s="1"/>
  <c r="AA72" i="30" s="1"/>
  <c r="AB72" i="30" s="1"/>
  <c r="AC72" i="30" s="1"/>
  <c r="AD72" i="30" s="1"/>
  <c r="AE72" i="30" s="1"/>
  <c r="AF72" i="30" s="1"/>
  <c r="AG72" i="30" s="1"/>
  <c r="AH72" i="30" s="1"/>
  <c r="AI72" i="30" s="1"/>
  <c r="AJ72" i="30" s="1"/>
  <c r="AK72" i="30" s="1"/>
  <c r="AL72" i="30" s="1"/>
  <c r="F71" i="31" s="1"/>
  <c r="D71" i="30"/>
  <c r="G87" i="32"/>
  <c r="B88" i="32"/>
  <c r="B89" i="32" s="1"/>
  <c r="C87" i="32"/>
  <c r="H87" i="32"/>
  <c r="I84" i="24"/>
  <c r="J84" i="24" s="1"/>
  <c r="K84" i="24" s="1"/>
  <c r="L84" i="24" s="1"/>
  <c r="M84" i="24" s="1"/>
  <c r="N84" i="24" s="1"/>
  <c r="O84" i="24" s="1"/>
  <c r="P84" i="24" s="1"/>
  <c r="Q84" i="24" s="1"/>
  <c r="R84" i="24" s="1"/>
  <c r="S84" i="24" s="1"/>
  <c r="T84" i="24" s="1"/>
  <c r="U84" i="24" s="1"/>
  <c r="V84" i="24" s="1"/>
  <c r="W84" i="24" s="1"/>
  <c r="X84" i="24" s="1"/>
  <c r="Y84" i="24" s="1"/>
  <c r="Z84" i="24" s="1"/>
  <c r="AA84" i="24" s="1"/>
  <c r="AB84" i="24" s="1"/>
  <c r="AC84" i="24" s="1"/>
  <c r="AD84" i="24" s="1"/>
  <c r="AE84" i="24" s="1"/>
  <c r="AF84" i="24" s="1"/>
  <c r="AG84" i="24" s="1"/>
  <c r="AH84" i="24" s="1"/>
  <c r="AI84" i="24" s="1"/>
  <c r="AJ84" i="24" s="1"/>
  <c r="AK84" i="24" s="1"/>
  <c r="AL84" i="24" s="1"/>
  <c r="AM84" i="24" s="1"/>
  <c r="F83" i="25" s="1"/>
  <c r="D83" i="24"/>
  <c r="D65" i="33"/>
  <c r="I66" i="33"/>
  <c r="J66" i="33" s="1"/>
  <c r="K66" i="33" s="1"/>
  <c r="L66" i="33" s="1"/>
  <c r="M66" i="33" s="1"/>
  <c r="N66" i="33" s="1"/>
  <c r="O66" i="33" s="1"/>
  <c r="P66" i="33" s="1"/>
  <c r="Q66" i="33" s="1"/>
  <c r="R66" i="33" s="1"/>
  <c r="S66" i="33" s="1"/>
  <c r="T66" i="33" s="1"/>
  <c r="U66" i="33" s="1"/>
  <c r="V66" i="33" s="1"/>
  <c r="W66" i="33" s="1"/>
  <c r="X66" i="33" s="1"/>
  <c r="Y66" i="33" s="1"/>
  <c r="Z66" i="33" s="1"/>
  <c r="AA66" i="33" s="1"/>
  <c r="AB66" i="33" s="1"/>
  <c r="AC66" i="33" s="1"/>
  <c r="AD66" i="33" s="1"/>
  <c r="AE66" i="33" s="1"/>
  <c r="AF66" i="33" s="1"/>
  <c r="AG66" i="33" s="1"/>
  <c r="AH66" i="33" s="1"/>
  <c r="AI66" i="33" s="1"/>
  <c r="AJ66" i="33" s="1"/>
  <c r="AK66" i="33" s="1"/>
  <c r="AL66" i="33" s="1"/>
  <c r="AM66" i="33" s="1"/>
  <c r="B90" i="33"/>
  <c r="B91" i="33" s="1"/>
  <c r="G89" i="33"/>
  <c r="C89" i="33"/>
  <c r="H89" i="33"/>
  <c r="I86" i="23"/>
  <c r="J86" i="23" s="1"/>
  <c r="K86" i="23" s="1"/>
  <c r="L86" i="23" s="1"/>
  <c r="M86" i="23" s="1"/>
  <c r="N86" i="23" s="1"/>
  <c r="O86" i="23" s="1"/>
  <c r="P86" i="23" s="1"/>
  <c r="Q86" i="23" s="1"/>
  <c r="R86" i="23" s="1"/>
  <c r="S86" i="23" s="1"/>
  <c r="T86" i="23" s="1"/>
  <c r="U86" i="23" s="1"/>
  <c r="V86" i="23" s="1"/>
  <c r="W86" i="23" s="1"/>
  <c r="X86" i="23" s="1"/>
  <c r="Y86" i="23" s="1"/>
  <c r="Z86" i="23" s="1"/>
  <c r="AA86" i="23" s="1"/>
  <c r="AB86" i="23" s="1"/>
  <c r="AC86" i="23" s="1"/>
  <c r="AD86" i="23" s="1"/>
  <c r="AE86" i="23" s="1"/>
  <c r="AF86" i="23" s="1"/>
  <c r="AG86" i="23" s="1"/>
  <c r="AH86" i="23" s="1"/>
  <c r="AI86" i="23" s="1"/>
  <c r="AJ86" i="23" s="1"/>
  <c r="AK86" i="23" s="1"/>
  <c r="F85" i="24" s="1"/>
  <c r="D85" i="23"/>
  <c r="B88" i="8"/>
  <c r="B89" i="8" s="1"/>
  <c r="I88" i="8"/>
  <c r="J88" i="8" s="1"/>
  <c r="K88" i="8" s="1"/>
  <c r="L88" i="8" s="1"/>
  <c r="M88" i="8" s="1"/>
  <c r="N88" i="8" s="1"/>
  <c r="O88" i="8" s="1"/>
  <c r="P88" i="8" s="1"/>
  <c r="Q88" i="8" s="1"/>
  <c r="R88" i="8" s="1"/>
  <c r="S88" i="8" s="1"/>
  <c r="T88" i="8" s="1"/>
  <c r="U88" i="8" s="1"/>
  <c r="V88" i="8" s="1"/>
  <c r="W88" i="8" s="1"/>
  <c r="X88" i="8" s="1"/>
  <c r="Y88" i="8" s="1"/>
  <c r="Z88" i="8" s="1"/>
  <c r="AA88" i="8" s="1"/>
  <c r="AB88" i="8" s="1"/>
  <c r="AC88" i="8" s="1"/>
  <c r="AD88" i="8" s="1"/>
  <c r="AE88" i="8" s="1"/>
  <c r="AF88" i="8" s="1"/>
  <c r="AG88" i="8" s="1"/>
  <c r="AH88" i="8" s="1"/>
  <c r="AI88" i="8" s="1"/>
  <c r="AJ88" i="8" s="1"/>
  <c r="AK88" i="8" s="1"/>
  <c r="AL88" i="8" s="1"/>
  <c r="AM88" i="8" s="1"/>
  <c r="F87" i="23" s="1"/>
  <c r="G87" i="8"/>
  <c r="D87" i="8" s="1"/>
  <c r="C87" i="8"/>
  <c r="H87" i="8"/>
  <c r="I82" i="25"/>
  <c r="J82" i="25" s="1"/>
  <c r="K82" i="25" s="1"/>
  <c r="L82" i="25" s="1"/>
  <c r="M82" i="25" s="1"/>
  <c r="N82" i="25" s="1"/>
  <c r="O82" i="25" s="1"/>
  <c r="P82" i="25" s="1"/>
  <c r="Q82" i="25" s="1"/>
  <c r="R82" i="25" s="1"/>
  <c r="S82" i="25" s="1"/>
  <c r="T82" i="25" s="1"/>
  <c r="U82" i="25" s="1"/>
  <c r="V82" i="25" s="1"/>
  <c r="W82" i="25" s="1"/>
  <c r="X82" i="25" s="1"/>
  <c r="Y82" i="25" s="1"/>
  <c r="Z82" i="25" s="1"/>
  <c r="AA82" i="25" s="1"/>
  <c r="AB82" i="25" s="1"/>
  <c r="AC82" i="25" s="1"/>
  <c r="AD82" i="25" s="1"/>
  <c r="AE82" i="25" s="1"/>
  <c r="AF82" i="25" s="1"/>
  <c r="AG82" i="25" s="1"/>
  <c r="AH82" i="25" s="1"/>
  <c r="AI82" i="25" s="1"/>
  <c r="AJ82" i="25" s="1"/>
  <c r="AK82" i="25" s="1"/>
  <c r="AL82" i="25" s="1"/>
  <c r="F81" i="26" s="1"/>
  <c r="D81" i="25"/>
  <c r="D67" i="32"/>
  <c r="I68" i="32"/>
  <c r="J68" i="32" s="1"/>
  <c r="K68" i="32" s="1"/>
  <c r="L68" i="32" s="1"/>
  <c r="M68" i="32" s="1"/>
  <c r="N68" i="32" s="1"/>
  <c r="O68" i="32" s="1"/>
  <c r="P68" i="32" s="1"/>
  <c r="Q68" i="32" s="1"/>
  <c r="R68" i="32" s="1"/>
  <c r="S68" i="32" s="1"/>
  <c r="T68" i="32" s="1"/>
  <c r="U68" i="32" s="1"/>
  <c r="V68" i="32" s="1"/>
  <c r="W68" i="32" s="1"/>
  <c r="X68" i="32" s="1"/>
  <c r="Y68" i="32" s="1"/>
  <c r="Z68" i="32" s="1"/>
  <c r="AA68" i="32" s="1"/>
  <c r="AB68" i="32" s="1"/>
  <c r="AC68" i="32" s="1"/>
  <c r="AD68" i="32" s="1"/>
  <c r="AE68" i="32" s="1"/>
  <c r="AF68" i="32" s="1"/>
  <c r="AG68" i="32" s="1"/>
  <c r="AH68" i="32" s="1"/>
  <c r="AI68" i="32" s="1"/>
  <c r="AJ68" i="32" s="1"/>
  <c r="AK68" i="32" s="1"/>
  <c r="AL68" i="32" s="1"/>
  <c r="F67" i="33" s="1"/>
  <c r="G91" i="27" l="1"/>
  <c r="B92" i="27"/>
  <c r="B93" i="27" s="1"/>
  <c r="C91" i="27"/>
  <c r="H91" i="27"/>
  <c r="B112" i="28"/>
  <c r="B113" i="28" s="1"/>
  <c r="G111" i="28"/>
  <c r="C111" i="28"/>
  <c r="H111" i="28"/>
  <c r="B98" i="25"/>
  <c r="B99" i="25" s="1"/>
  <c r="H97" i="25"/>
  <c r="C97" i="25"/>
  <c r="G97" i="25"/>
  <c r="B96" i="29"/>
  <c r="B97" i="29" s="1"/>
  <c r="G95" i="29"/>
  <c r="H95" i="29"/>
  <c r="C95" i="29"/>
  <c r="B106" i="31"/>
  <c r="B107" i="31" s="1"/>
  <c r="G105" i="31"/>
  <c r="C105" i="31"/>
  <c r="H105" i="31"/>
  <c r="B90" i="26"/>
  <c r="B91" i="26" s="1"/>
  <c r="H89" i="26"/>
  <c r="C89" i="26"/>
  <c r="G89" i="26"/>
  <c r="I84" i="25"/>
  <c r="J84" i="25" s="1"/>
  <c r="K84" i="25" s="1"/>
  <c r="L84" i="25" s="1"/>
  <c r="M84" i="25" s="1"/>
  <c r="N84" i="25" s="1"/>
  <c r="O84" i="25" s="1"/>
  <c r="P84" i="25" s="1"/>
  <c r="Q84" i="25" s="1"/>
  <c r="R84" i="25" s="1"/>
  <c r="S84" i="25" s="1"/>
  <c r="T84" i="25" s="1"/>
  <c r="U84" i="25" s="1"/>
  <c r="V84" i="25" s="1"/>
  <c r="W84" i="25" s="1"/>
  <c r="X84" i="25" s="1"/>
  <c r="Y84" i="25" s="1"/>
  <c r="Z84" i="25" s="1"/>
  <c r="AA84" i="25" s="1"/>
  <c r="AB84" i="25" s="1"/>
  <c r="AC84" i="25" s="1"/>
  <c r="AD84" i="25" s="1"/>
  <c r="AE84" i="25" s="1"/>
  <c r="AF84" i="25" s="1"/>
  <c r="AG84" i="25" s="1"/>
  <c r="AH84" i="25" s="1"/>
  <c r="AI84" i="25" s="1"/>
  <c r="AJ84" i="25" s="1"/>
  <c r="AK84" i="25" s="1"/>
  <c r="AL84" i="25" s="1"/>
  <c r="F83" i="26" s="1"/>
  <c r="D83" i="25"/>
  <c r="I82" i="26"/>
  <c r="J82" i="26" s="1"/>
  <c r="K82" i="26" s="1"/>
  <c r="L82" i="26" s="1"/>
  <c r="M82" i="26" s="1"/>
  <c r="N82" i="26" s="1"/>
  <c r="O82" i="26" s="1"/>
  <c r="P82" i="26" s="1"/>
  <c r="Q82" i="26" s="1"/>
  <c r="R82" i="26" s="1"/>
  <c r="S82" i="26" s="1"/>
  <c r="T82" i="26" s="1"/>
  <c r="U82" i="26" s="1"/>
  <c r="V82" i="26" s="1"/>
  <c r="W82" i="26" s="1"/>
  <c r="X82" i="26" s="1"/>
  <c r="Y82" i="26" s="1"/>
  <c r="Z82" i="26" s="1"/>
  <c r="AA82" i="26" s="1"/>
  <c r="AB82" i="26" s="1"/>
  <c r="AC82" i="26" s="1"/>
  <c r="AD82" i="26" s="1"/>
  <c r="AE82" i="26" s="1"/>
  <c r="AF82" i="26" s="1"/>
  <c r="AG82" i="26" s="1"/>
  <c r="AH82" i="26" s="1"/>
  <c r="AI82" i="26" s="1"/>
  <c r="AJ82" i="26" s="1"/>
  <c r="AK82" i="26" s="1"/>
  <c r="AL82" i="26" s="1"/>
  <c r="AM82" i="26" s="1"/>
  <c r="F81" i="27" s="1"/>
  <c r="D81" i="26"/>
  <c r="B90" i="32"/>
  <c r="B91" i="32" s="1"/>
  <c r="G89" i="32"/>
  <c r="C89" i="32"/>
  <c r="H89" i="32"/>
  <c r="I88" i="23"/>
  <c r="J88" i="23" s="1"/>
  <c r="K88" i="23" s="1"/>
  <c r="L88" i="23" s="1"/>
  <c r="M88" i="23" s="1"/>
  <c r="N88" i="23" s="1"/>
  <c r="O88" i="23" s="1"/>
  <c r="P88" i="23" s="1"/>
  <c r="Q88" i="23" s="1"/>
  <c r="R88" i="23" s="1"/>
  <c r="S88" i="23" s="1"/>
  <c r="T88" i="23" s="1"/>
  <c r="U88" i="23" s="1"/>
  <c r="V88" i="23" s="1"/>
  <c r="W88" i="23" s="1"/>
  <c r="X88" i="23" s="1"/>
  <c r="Y88" i="23" s="1"/>
  <c r="Z88" i="23" s="1"/>
  <c r="AA88" i="23" s="1"/>
  <c r="AB88" i="23" s="1"/>
  <c r="AC88" i="23" s="1"/>
  <c r="AD88" i="23" s="1"/>
  <c r="AE88" i="23" s="1"/>
  <c r="AF88" i="23" s="1"/>
  <c r="AG88" i="23" s="1"/>
  <c r="AH88" i="23" s="1"/>
  <c r="AI88" i="23" s="1"/>
  <c r="AJ88" i="23" s="1"/>
  <c r="AK88" i="23" s="1"/>
  <c r="F87" i="24" s="1"/>
  <c r="D87" i="23"/>
  <c r="I72" i="31"/>
  <c r="J72" i="31" s="1"/>
  <c r="K72" i="31" s="1"/>
  <c r="L72" i="31" s="1"/>
  <c r="M72" i="31" s="1"/>
  <c r="N72" i="31" s="1"/>
  <c r="O72" i="31" s="1"/>
  <c r="P72" i="31" s="1"/>
  <c r="Q72" i="31" s="1"/>
  <c r="R72" i="31" s="1"/>
  <c r="S72" i="31" s="1"/>
  <c r="T72" i="31" s="1"/>
  <c r="U72" i="31" s="1"/>
  <c r="V72" i="31" s="1"/>
  <c r="W72" i="31" s="1"/>
  <c r="X72" i="31" s="1"/>
  <c r="Y72" i="31" s="1"/>
  <c r="Z72" i="31" s="1"/>
  <c r="AA72" i="31" s="1"/>
  <c r="AB72" i="31" s="1"/>
  <c r="AC72" i="31" s="1"/>
  <c r="AD72" i="31" s="1"/>
  <c r="AE72" i="31" s="1"/>
  <c r="AF72" i="31" s="1"/>
  <c r="AG72" i="31" s="1"/>
  <c r="AH72" i="31" s="1"/>
  <c r="AI72" i="31" s="1"/>
  <c r="AJ72" i="31" s="1"/>
  <c r="AK72" i="31" s="1"/>
  <c r="AL72" i="31" s="1"/>
  <c r="AM72" i="31" s="1"/>
  <c r="F71" i="32" s="1"/>
  <c r="D71" i="31"/>
  <c r="I74" i="30"/>
  <c r="J74" i="30" s="1"/>
  <c r="K74" i="30" s="1"/>
  <c r="L74" i="30" s="1"/>
  <c r="M74" i="30" s="1"/>
  <c r="N74" i="30" s="1"/>
  <c r="O74" i="30" s="1"/>
  <c r="P74" i="30" s="1"/>
  <c r="Q74" i="30" s="1"/>
  <c r="R74" i="30" s="1"/>
  <c r="S74" i="30" s="1"/>
  <c r="T74" i="30" s="1"/>
  <c r="U74" i="30" s="1"/>
  <c r="V74" i="30" s="1"/>
  <c r="W74" i="30" s="1"/>
  <c r="X74" i="30" s="1"/>
  <c r="Y74" i="30" s="1"/>
  <c r="Z74" i="30" s="1"/>
  <c r="AA74" i="30" s="1"/>
  <c r="AB74" i="30" s="1"/>
  <c r="AC74" i="30" s="1"/>
  <c r="AD74" i="30" s="1"/>
  <c r="AE74" i="30" s="1"/>
  <c r="AF74" i="30" s="1"/>
  <c r="AG74" i="30" s="1"/>
  <c r="AH74" i="30" s="1"/>
  <c r="AI74" i="30" s="1"/>
  <c r="AJ74" i="30" s="1"/>
  <c r="AK74" i="30" s="1"/>
  <c r="AL74" i="30" s="1"/>
  <c r="F73" i="31" s="1"/>
  <c r="D73" i="30"/>
  <c r="G91" i="33"/>
  <c r="B92" i="33"/>
  <c r="B93" i="33" s="1"/>
  <c r="C91" i="33"/>
  <c r="H91" i="33"/>
  <c r="B90" i="8"/>
  <c r="B91" i="8" s="1"/>
  <c r="I90" i="8"/>
  <c r="J90" i="8" s="1"/>
  <c r="K90" i="8" s="1"/>
  <c r="L90" i="8" s="1"/>
  <c r="M90" i="8" s="1"/>
  <c r="N90" i="8" s="1"/>
  <c r="O90" i="8" s="1"/>
  <c r="P90" i="8" s="1"/>
  <c r="Q90" i="8" s="1"/>
  <c r="R90" i="8" s="1"/>
  <c r="S90" i="8" s="1"/>
  <c r="T90" i="8" s="1"/>
  <c r="U90" i="8" s="1"/>
  <c r="V90" i="8" s="1"/>
  <c r="W90" i="8" s="1"/>
  <c r="X90" i="8" s="1"/>
  <c r="Y90" i="8" s="1"/>
  <c r="Z90" i="8" s="1"/>
  <c r="AA90" i="8" s="1"/>
  <c r="AB90" i="8" s="1"/>
  <c r="AC90" i="8" s="1"/>
  <c r="AD90" i="8" s="1"/>
  <c r="AE90" i="8" s="1"/>
  <c r="AF90" i="8" s="1"/>
  <c r="AG90" i="8" s="1"/>
  <c r="AH90" i="8" s="1"/>
  <c r="AI90" i="8" s="1"/>
  <c r="AJ90" i="8" s="1"/>
  <c r="AK90" i="8" s="1"/>
  <c r="AL90" i="8" s="1"/>
  <c r="AM90" i="8" s="1"/>
  <c r="F89" i="23" s="1"/>
  <c r="G89" i="8"/>
  <c r="D89" i="8" s="1"/>
  <c r="C89" i="8"/>
  <c r="H89" i="8"/>
  <c r="D69" i="32"/>
  <c r="I70" i="32"/>
  <c r="J70" i="32" s="1"/>
  <c r="K70" i="32" s="1"/>
  <c r="L70" i="32" s="1"/>
  <c r="M70" i="32" s="1"/>
  <c r="N70" i="32" s="1"/>
  <c r="O70" i="32" s="1"/>
  <c r="P70" i="32" s="1"/>
  <c r="Q70" i="32" s="1"/>
  <c r="R70" i="32" s="1"/>
  <c r="S70" i="32" s="1"/>
  <c r="T70" i="32" s="1"/>
  <c r="U70" i="32" s="1"/>
  <c r="V70" i="32" s="1"/>
  <c r="W70" i="32" s="1"/>
  <c r="X70" i="32" s="1"/>
  <c r="Y70" i="32" s="1"/>
  <c r="Z70" i="32" s="1"/>
  <c r="AA70" i="32" s="1"/>
  <c r="AB70" i="32" s="1"/>
  <c r="AC70" i="32" s="1"/>
  <c r="AD70" i="32" s="1"/>
  <c r="AE70" i="32" s="1"/>
  <c r="AF70" i="32" s="1"/>
  <c r="AG70" i="32" s="1"/>
  <c r="AH70" i="32" s="1"/>
  <c r="AI70" i="32" s="1"/>
  <c r="AJ70" i="32" s="1"/>
  <c r="AK70" i="32" s="1"/>
  <c r="AL70" i="32" s="1"/>
  <c r="F69" i="33" s="1"/>
  <c r="I86" i="24"/>
  <c r="J86" i="24" s="1"/>
  <c r="K86" i="24" s="1"/>
  <c r="L86" i="24" s="1"/>
  <c r="M86" i="24" s="1"/>
  <c r="N86" i="24" s="1"/>
  <c r="O86" i="24" s="1"/>
  <c r="P86" i="24" s="1"/>
  <c r="Q86" i="24" s="1"/>
  <c r="R86" i="24" s="1"/>
  <c r="S86" i="24" s="1"/>
  <c r="T86" i="24" s="1"/>
  <c r="U86" i="24" s="1"/>
  <c r="V86" i="24" s="1"/>
  <c r="W86" i="24" s="1"/>
  <c r="X86" i="24" s="1"/>
  <c r="Y86" i="24" s="1"/>
  <c r="Z86" i="24" s="1"/>
  <c r="AA86" i="24" s="1"/>
  <c r="AB86" i="24" s="1"/>
  <c r="AC86" i="24" s="1"/>
  <c r="AD86" i="24" s="1"/>
  <c r="AE86" i="24" s="1"/>
  <c r="AF86" i="24" s="1"/>
  <c r="AG86" i="24" s="1"/>
  <c r="AH86" i="24" s="1"/>
  <c r="AI86" i="24" s="1"/>
  <c r="AJ86" i="24" s="1"/>
  <c r="AK86" i="24" s="1"/>
  <c r="AL86" i="24" s="1"/>
  <c r="AM86" i="24" s="1"/>
  <c r="F85" i="25" s="1"/>
  <c r="D85" i="24"/>
  <c r="I78" i="28"/>
  <c r="J78" i="28" s="1"/>
  <c r="K78" i="28" s="1"/>
  <c r="L78" i="28" s="1"/>
  <c r="M78" i="28" s="1"/>
  <c r="N78" i="28" s="1"/>
  <c r="O78" i="28" s="1"/>
  <c r="P78" i="28" s="1"/>
  <c r="Q78" i="28" s="1"/>
  <c r="R78" i="28" s="1"/>
  <c r="S78" i="28" s="1"/>
  <c r="T78" i="28" s="1"/>
  <c r="U78" i="28" s="1"/>
  <c r="V78" i="28" s="1"/>
  <c r="W78" i="28" s="1"/>
  <c r="X78" i="28" s="1"/>
  <c r="Y78" i="28" s="1"/>
  <c r="Z78" i="28" s="1"/>
  <c r="AA78" i="28" s="1"/>
  <c r="AB78" i="28" s="1"/>
  <c r="AC78" i="28" s="1"/>
  <c r="AD78" i="28" s="1"/>
  <c r="AE78" i="28" s="1"/>
  <c r="AF78" i="28" s="1"/>
  <c r="AG78" i="28" s="1"/>
  <c r="AH78" i="28" s="1"/>
  <c r="AI78" i="28" s="1"/>
  <c r="AJ78" i="28" s="1"/>
  <c r="AK78" i="28" s="1"/>
  <c r="AL78" i="28" s="1"/>
  <c r="AM78" i="28" s="1"/>
  <c r="F77" i="29" s="1"/>
  <c r="D77" i="28"/>
  <c r="I76" i="29"/>
  <c r="J76" i="29" s="1"/>
  <c r="K76" i="29" s="1"/>
  <c r="L76" i="29" s="1"/>
  <c r="M76" i="29" s="1"/>
  <c r="N76" i="29" s="1"/>
  <c r="O76" i="29" s="1"/>
  <c r="P76" i="29" s="1"/>
  <c r="Q76" i="29" s="1"/>
  <c r="R76" i="29" s="1"/>
  <c r="S76" i="29" s="1"/>
  <c r="T76" i="29" s="1"/>
  <c r="U76" i="29" s="1"/>
  <c r="V76" i="29" s="1"/>
  <c r="W76" i="29" s="1"/>
  <c r="X76" i="29" s="1"/>
  <c r="Y76" i="29" s="1"/>
  <c r="Z76" i="29" s="1"/>
  <c r="AA76" i="29" s="1"/>
  <c r="AB76" i="29" s="1"/>
  <c r="AC76" i="29" s="1"/>
  <c r="AD76" i="29" s="1"/>
  <c r="AE76" i="29" s="1"/>
  <c r="AF76" i="29" s="1"/>
  <c r="AG76" i="29" s="1"/>
  <c r="AH76" i="29" s="1"/>
  <c r="AI76" i="29" s="1"/>
  <c r="AJ76" i="29" s="1"/>
  <c r="AK76" i="29" s="1"/>
  <c r="AL76" i="29" s="1"/>
  <c r="AM76" i="29" s="1"/>
  <c r="F75" i="30" s="1"/>
  <c r="D75" i="29"/>
  <c r="D67" i="33"/>
  <c r="I68" i="33"/>
  <c r="J68" i="33" s="1"/>
  <c r="K68" i="33" s="1"/>
  <c r="L68" i="33" s="1"/>
  <c r="M68" i="33" s="1"/>
  <c r="N68" i="33" s="1"/>
  <c r="O68" i="33" s="1"/>
  <c r="P68" i="33" s="1"/>
  <c r="Q68" i="33" s="1"/>
  <c r="R68" i="33" s="1"/>
  <c r="S68" i="33" s="1"/>
  <c r="T68" i="33" s="1"/>
  <c r="U68" i="33" s="1"/>
  <c r="V68" i="33" s="1"/>
  <c r="W68" i="33" s="1"/>
  <c r="X68" i="33" s="1"/>
  <c r="Y68" i="33" s="1"/>
  <c r="Z68" i="33" s="1"/>
  <c r="AA68" i="33" s="1"/>
  <c r="AB68" i="33" s="1"/>
  <c r="AC68" i="33" s="1"/>
  <c r="AD68" i="33" s="1"/>
  <c r="AE68" i="33" s="1"/>
  <c r="AF68" i="33" s="1"/>
  <c r="AG68" i="33" s="1"/>
  <c r="AH68" i="33" s="1"/>
  <c r="AI68" i="33" s="1"/>
  <c r="AJ68" i="33" s="1"/>
  <c r="AK68" i="33" s="1"/>
  <c r="AL68" i="33" s="1"/>
  <c r="AM68" i="33" s="1"/>
  <c r="I80" i="27"/>
  <c r="J80" i="27" s="1"/>
  <c r="K80" i="27" s="1"/>
  <c r="L80" i="27" s="1"/>
  <c r="M80" i="27" s="1"/>
  <c r="N80" i="27" s="1"/>
  <c r="O80" i="27" s="1"/>
  <c r="P80" i="27" s="1"/>
  <c r="Q80" i="27" s="1"/>
  <c r="R80" i="27" s="1"/>
  <c r="S80" i="27" s="1"/>
  <c r="T80" i="27" s="1"/>
  <c r="U80" i="27" s="1"/>
  <c r="V80" i="27" s="1"/>
  <c r="W80" i="27" s="1"/>
  <c r="X80" i="27" s="1"/>
  <c r="Y80" i="27" s="1"/>
  <c r="Z80" i="27" s="1"/>
  <c r="AA80" i="27" s="1"/>
  <c r="AB80" i="27" s="1"/>
  <c r="AC80" i="27" s="1"/>
  <c r="AD80" i="27" s="1"/>
  <c r="AE80" i="27" s="1"/>
  <c r="AF80" i="27" s="1"/>
  <c r="AG80" i="27" s="1"/>
  <c r="AH80" i="27" s="1"/>
  <c r="AI80" i="27" s="1"/>
  <c r="AJ80" i="27" s="1"/>
  <c r="AK80" i="27" s="1"/>
  <c r="AL80" i="27" s="1"/>
  <c r="F79" i="28" s="1"/>
  <c r="D79" i="27"/>
  <c r="B98" i="29" l="1"/>
  <c r="B99" i="29" s="1"/>
  <c r="C97" i="29"/>
  <c r="H97" i="29"/>
  <c r="G97" i="29"/>
  <c r="B100" i="25"/>
  <c r="B101" i="25" s="1"/>
  <c r="H99" i="25"/>
  <c r="C99" i="25"/>
  <c r="G99" i="25"/>
  <c r="B92" i="26"/>
  <c r="B93" i="26" s="1"/>
  <c r="C91" i="26"/>
  <c r="H91" i="26"/>
  <c r="G91" i="26"/>
  <c r="B114" i="28"/>
  <c r="B115" i="28" s="1"/>
  <c r="H113" i="28"/>
  <c r="G113" i="28"/>
  <c r="C113" i="28"/>
  <c r="B94" i="27"/>
  <c r="B95" i="27" s="1"/>
  <c r="G93" i="27"/>
  <c r="C93" i="27"/>
  <c r="H93" i="27"/>
  <c r="B108" i="31"/>
  <c r="B109" i="31" s="1"/>
  <c r="G107" i="31"/>
  <c r="H107" i="31"/>
  <c r="C107" i="31"/>
  <c r="B94" i="33"/>
  <c r="B95" i="33" s="1"/>
  <c r="G93" i="33"/>
  <c r="C93" i="33"/>
  <c r="H93" i="33"/>
  <c r="I74" i="31"/>
  <c r="J74" i="31" s="1"/>
  <c r="K74" i="31" s="1"/>
  <c r="L74" i="31" s="1"/>
  <c r="M74" i="31" s="1"/>
  <c r="N74" i="31" s="1"/>
  <c r="O74" i="31" s="1"/>
  <c r="P74" i="31" s="1"/>
  <c r="Q74" i="31" s="1"/>
  <c r="R74" i="31" s="1"/>
  <c r="S74" i="31" s="1"/>
  <c r="T74" i="31" s="1"/>
  <c r="U74" i="31" s="1"/>
  <c r="V74" i="31" s="1"/>
  <c r="W74" i="31" s="1"/>
  <c r="X74" i="31" s="1"/>
  <c r="Y74" i="31" s="1"/>
  <c r="Z74" i="31" s="1"/>
  <c r="AA74" i="31" s="1"/>
  <c r="AB74" i="31" s="1"/>
  <c r="AC74" i="31" s="1"/>
  <c r="AD74" i="31" s="1"/>
  <c r="AE74" i="31" s="1"/>
  <c r="AF74" i="31" s="1"/>
  <c r="AG74" i="31" s="1"/>
  <c r="AH74" i="31" s="1"/>
  <c r="AI74" i="31" s="1"/>
  <c r="AJ74" i="31" s="1"/>
  <c r="AK74" i="31" s="1"/>
  <c r="AL74" i="31" s="1"/>
  <c r="AM74" i="31" s="1"/>
  <c r="F73" i="32" s="1"/>
  <c r="D73" i="31"/>
  <c r="I92" i="8"/>
  <c r="J92" i="8" s="1"/>
  <c r="K92" i="8" s="1"/>
  <c r="L92" i="8" s="1"/>
  <c r="M92" i="8" s="1"/>
  <c r="N92" i="8" s="1"/>
  <c r="O92" i="8" s="1"/>
  <c r="P92" i="8" s="1"/>
  <c r="Q92" i="8" s="1"/>
  <c r="R92" i="8" s="1"/>
  <c r="S92" i="8" s="1"/>
  <c r="T92" i="8" s="1"/>
  <c r="U92" i="8" s="1"/>
  <c r="V92" i="8" s="1"/>
  <c r="W92" i="8" s="1"/>
  <c r="X92" i="8" s="1"/>
  <c r="Y92" i="8" s="1"/>
  <c r="Z92" i="8" s="1"/>
  <c r="AA92" i="8" s="1"/>
  <c r="AB92" i="8" s="1"/>
  <c r="AC92" i="8" s="1"/>
  <c r="AD92" i="8" s="1"/>
  <c r="AE92" i="8" s="1"/>
  <c r="AF92" i="8" s="1"/>
  <c r="AG92" i="8" s="1"/>
  <c r="AH92" i="8" s="1"/>
  <c r="AI92" i="8" s="1"/>
  <c r="AJ92" i="8" s="1"/>
  <c r="AK92" i="8" s="1"/>
  <c r="AL92" i="8" s="1"/>
  <c r="AM92" i="8" s="1"/>
  <c r="F91" i="23" s="1"/>
  <c r="B92" i="8"/>
  <c r="B93" i="8" s="1"/>
  <c r="G91" i="8"/>
  <c r="D91" i="8" s="1"/>
  <c r="C91" i="8"/>
  <c r="H91" i="8"/>
  <c r="D71" i="32"/>
  <c r="I72" i="32"/>
  <c r="J72" i="32" s="1"/>
  <c r="K72" i="32" s="1"/>
  <c r="L72" i="32" s="1"/>
  <c r="M72" i="32" s="1"/>
  <c r="N72" i="32" s="1"/>
  <c r="O72" i="32" s="1"/>
  <c r="P72" i="32" s="1"/>
  <c r="Q72" i="32" s="1"/>
  <c r="R72" i="32" s="1"/>
  <c r="S72" i="32" s="1"/>
  <c r="T72" i="32" s="1"/>
  <c r="U72" i="32" s="1"/>
  <c r="V72" i="32" s="1"/>
  <c r="W72" i="32" s="1"/>
  <c r="X72" i="32" s="1"/>
  <c r="Y72" i="32" s="1"/>
  <c r="Z72" i="32" s="1"/>
  <c r="AA72" i="32" s="1"/>
  <c r="AB72" i="32" s="1"/>
  <c r="AC72" i="32" s="1"/>
  <c r="AD72" i="32" s="1"/>
  <c r="AE72" i="32" s="1"/>
  <c r="AF72" i="32" s="1"/>
  <c r="AG72" i="32" s="1"/>
  <c r="AH72" i="32" s="1"/>
  <c r="AI72" i="32" s="1"/>
  <c r="AJ72" i="32" s="1"/>
  <c r="AK72" i="32" s="1"/>
  <c r="AL72" i="32" s="1"/>
  <c r="F71" i="33" s="1"/>
  <c r="I88" i="24"/>
  <c r="J88" i="24" s="1"/>
  <c r="K88" i="24" s="1"/>
  <c r="L88" i="24" s="1"/>
  <c r="M88" i="24" s="1"/>
  <c r="N88" i="24" s="1"/>
  <c r="O88" i="24" s="1"/>
  <c r="P88" i="24" s="1"/>
  <c r="Q88" i="24" s="1"/>
  <c r="R88" i="24" s="1"/>
  <c r="S88" i="24" s="1"/>
  <c r="T88" i="24" s="1"/>
  <c r="U88" i="24" s="1"/>
  <c r="V88" i="24" s="1"/>
  <c r="W88" i="24" s="1"/>
  <c r="X88" i="24" s="1"/>
  <c r="Y88" i="24" s="1"/>
  <c r="Z88" i="24" s="1"/>
  <c r="AA88" i="24" s="1"/>
  <c r="AB88" i="24" s="1"/>
  <c r="AC88" i="24" s="1"/>
  <c r="AD88" i="24" s="1"/>
  <c r="AE88" i="24" s="1"/>
  <c r="AF88" i="24" s="1"/>
  <c r="AG88" i="24" s="1"/>
  <c r="AH88" i="24" s="1"/>
  <c r="AI88" i="24" s="1"/>
  <c r="AJ88" i="24" s="1"/>
  <c r="AK88" i="24" s="1"/>
  <c r="AL88" i="24" s="1"/>
  <c r="AM88" i="24" s="1"/>
  <c r="F87" i="25" s="1"/>
  <c r="D87" i="24"/>
  <c r="I86" i="25"/>
  <c r="J86" i="25" s="1"/>
  <c r="K86" i="25" s="1"/>
  <c r="L86" i="25" s="1"/>
  <c r="M86" i="25" s="1"/>
  <c r="N86" i="25" s="1"/>
  <c r="O86" i="25" s="1"/>
  <c r="P86" i="25" s="1"/>
  <c r="Q86" i="25" s="1"/>
  <c r="R86" i="25" s="1"/>
  <c r="S86" i="25" s="1"/>
  <c r="T86" i="25" s="1"/>
  <c r="U86" i="25" s="1"/>
  <c r="V86" i="25" s="1"/>
  <c r="W86" i="25" s="1"/>
  <c r="X86" i="25" s="1"/>
  <c r="Y86" i="25" s="1"/>
  <c r="Z86" i="25" s="1"/>
  <c r="AA86" i="25" s="1"/>
  <c r="AB86" i="25" s="1"/>
  <c r="AC86" i="25" s="1"/>
  <c r="AD86" i="25" s="1"/>
  <c r="AE86" i="25" s="1"/>
  <c r="AF86" i="25" s="1"/>
  <c r="AG86" i="25" s="1"/>
  <c r="AH86" i="25" s="1"/>
  <c r="AI86" i="25" s="1"/>
  <c r="AJ86" i="25" s="1"/>
  <c r="AK86" i="25" s="1"/>
  <c r="AL86" i="25" s="1"/>
  <c r="F85" i="26" s="1"/>
  <c r="D85" i="25"/>
  <c r="D69" i="33"/>
  <c r="I70" i="33"/>
  <c r="J70" i="33" s="1"/>
  <c r="K70" i="33" s="1"/>
  <c r="L70" i="33" s="1"/>
  <c r="M70" i="33" s="1"/>
  <c r="N70" i="33" s="1"/>
  <c r="O70" i="33" s="1"/>
  <c r="P70" i="33" s="1"/>
  <c r="Q70" i="33" s="1"/>
  <c r="R70" i="33" s="1"/>
  <c r="S70" i="33" s="1"/>
  <c r="T70" i="33" s="1"/>
  <c r="U70" i="33" s="1"/>
  <c r="V70" i="33" s="1"/>
  <c r="W70" i="33" s="1"/>
  <c r="X70" i="33" s="1"/>
  <c r="Y70" i="33" s="1"/>
  <c r="Z70" i="33" s="1"/>
  <c r="AA70" i="33" s="1"/>
  <c r="AB70" i="33" s="1"/>
  <c r="AC70" i="33" s="1"/>
  <c r="AD70" i="33" s="1"/>
  <c r="AE70" i="33" s="1"/>
  <c r="AF70" i="33" s="1"/>
  <c r="AG70" i="33" s="1"/>
  <c r="AH70" i="33" s="1"/>
  <c r="AI70" i="33" s="1"/>
  <c r="AJ70" i="33" s="1"/>
  <c r="AK70" i="33" s="1"/>
  <c r="AL70" i="33" s="1"/>
  <c r="AM70" i="33" s="1"/>
  <c r="I78" i="29"/>
  <c r="J78" i="29" s="1"/>
  <c r="K78" i="29" s="1"/>
  <c r="L78" i="29" s="1"/>
  <c r="M78" i="29" s="1"/>
  <c r="N78" i="29" s="1"/>
  <c r="O78" i="29" s="1"/>
  <c r="P78" i="29" s="1"/>
  <c r="Q78" i="29" s="1"/>
  <c r="R78" i="29" s="1"/>
  <c r="S78" i="29" s="1"/>
  <c r="T78" i="29" s="1"/>
  <c r="U78" i="29" s="1"/>
  <c r="V78" i="29" s="1"/>
  <c r="W78" i="29" s="1"/>
  <c r="X78" i="29" s="1"/>
  <c r="Y78" i="29" s="1"/>
  <c r="Z78" i="29" s="1"/>
  <c r="AA78" i="29" s="1"/>
  <c r="AB78" i="29" s="1"/>
  <c r="AC78" i="29" s="1"/>
  <c r="AD78" i="29" s="1"/>
  <c r="AE78" i="29" s="1"/>
  <c r="AF78" i="29" s="1"/>
  <c r="AG78" i="29" s="1"/>
  <c r="AH78" i="29" s="1"/>
  <c r="AI78" i="29" s="1"/>
  <c r="AJ78" i="29" s="1"/>
  <c r="AK78" i="29" s="1"/>
  <c r="AL78" i="29" s="1"/>
  <c r="AM78" i="29" s="1"/>
  <c r="F77" i="30" s="1"/>
  <c r="D77" i="29"/>
  <c r="I76" i="30"/>
  <c r="J76" i="30" s="1"/>
  <c r="K76" i="30" s="1"/>
  <c r="L76" i="30" s="1"/>
  <c r="M76" i="30" s="1"/>
  <c r="N76" i="30" s="1"/>
  <c r="O76" i="30" s="1"/>
  <c r="P76" i="30" s="1"/>
  <c r="Q76" i="30" s="1"/>
  <c r="R76" i="30" s="1"/>
  <c r="S76" i="30" s="1"/>
  <c r="T76" i="30" s="1"/>
  <c r="U76" i="30" s="1"/>
  <c r="V76" i="30" s="1"/>
  <c r="W76" i="30" s="1"/>
  <c r="X76" i="30" s="1"/>
  <c r="Y76" i="30" s="1"/>
  <c r="Z76" i="30" s="1"/>
  <c r="AA76" i="30" s="1"/>
  <c r="AB76" i="30" s="1"/>
  <c r="AC76" i="30" s="1"/>
  <c r="AD76" i="30" s="1"/>
  <c r="AE76" i="30" s="1"/>
  <c r="AF76" i="30" s="1"/>
  <c r="AG76" i="30" s="1"/>
  <c r="AH76" i="30" s="1"/>
  <c r="AI76" i="30" s="1"/>
  <c r="AJ76" i="30" s="1"/>
  <c r="AK76" i="30" s="1"/>
  <c r="AL76" i="30" s="1"/>
  <c r="F75" i="31" s="1"/>
  <c r="D75" i="30"/>
  <c r="B92" i="32"/>
  <c r="B93" i="32" s="1"/>
  <c r="G91" i="32"/>
  <c r="C91" i="32"/>
  <c r="H91" i="32"/>
  <c r="I90" i="23"/>
  <c r="J90" i="23" s="1"/>
  <c r="K90" i="23" s="1"/>
  <c r="L90" i="23" s="1"/>
  <c r="M90" i="23" s="1"/>
  <c r="N90" i="23" s="1"/>
  <c r="O90" i="23" s="1"/>
  <c r="P90" i="23" s="1"/>
  <c r="Q90" i="23" s="1"/>
  <c r="R90" i="23" s="1"/>
  <c r="S90" i="23" s="1"/>
  <c r="T90" i="23" s="1"/>
  <c r="U90" i="23" s="1"/>
  <c r="V90" i="23" s="1"/>
  <c r="W90" i="23" s="1"/>
  <c r="X90" i="23" s="1"/>
  <c r="Y90" i="23" s="1"/>
  <c r="Z90" i="23" s="1"/>
  <c r="AA90" i="23" s="1"/>
  <c r="AB90" i="23" s="1"/>
  <c r="AC90" i="23" s="1"/>
  <c r="AD90" i="23" s="1"/>
  <c r="AE90" i="23" s="1"/>
  <c r="AF90" i="23" s="1"/>
  <c r="AG90" i="23" s="1"/>
  <c r="AH90" i="23" s="1"/>
  <c r="AI90" i="23" s="1"/>
  <c r="AJ90" i="23" s="1"/>
  <c r="AK90" i="23" s="1"/>
  <c r="F89" i="24" s="1"/>
  <c r="D89" i="23"/>
  <c r="I82" i="27"/>
  <c r="J82" i="27" s="1"/>
  <c r="K82" i="27" s="1"/>
  <c r="L82" i="27" s="1"/>
  <c r="M82" i="27" s="1"/>
  <c r="N82" i="27" s="1"/>
  <c r="O82" i="27" s="1"/>
  <c r="P82" i="27" s="1"/>
  <c r="Q82" i="27" s="1"/>
  <c r="R82" i="27" s="1"/>
  <c r="S82" i="27" s="1"/>
  <c r="T82" i="27" s="1"/>
  <c r="U82" i="27" s="1"/>
  <c r="V82" i="27" s="1"/>
  <c r="W82" i="27" s="1"/>
  <c r="X82" i="27" s="1"/>
  <c r="Y82" i="27" s="1"/>
  <c r="Z82" i="27" s="1"/>
  <c r="AA82" i="27" s="1"/>
  <c r="AB82" i="27" s="1"/>
  <c r="AC82" i="27" s="1"/>
  <c r="AD82" i="27" s="1"/>
  <c r="AE82" i="27" s="1"/>
  <c r="AF82" i="27" s="1"/>
  <c r="AG82" i="27" s="1"/>
  <c r="AH82" i="27" s="1"/>
  <c r="AI82" i="27" s="1"/>
  <c r="AJ82" i="27" s="1"/>
  <c r="AK82" i="27" s="1"/>
  <c r="AL82" i="27" s="1"/>
  <c r="F81" i="28" s="1"/>
  <c r="D81" i="27"/>
  <c r="I80" i="28"/>
  <c r="J80" i="28" s="1"/>
  <c r="K80" i="28" s="1"/>
  <c r="L80" i="28" s="1"/>
  <c r="M80" i="28" s="1"/>
  <c r="N80" i="28" s="1"/>
  <c r="O80" i="28" s="1"/>
  <c r="P80" i="28" s="1"/>
  <c r="Q80" i="28" s="1"/>
  <c r="R80" i="28" s="1"/>
  <c r="S80" i="28" s="1"/>
  <c r="T80" i="28" s="1"/>
  <c r="U80" i="28" s="1"/>
  <c r="V80" i="28" s="1"/>
  <c r="W80" i="28" s="1"/>
  <c r="X80" i="28" s="1"/>
  <c r="Y80" i="28" s="1"/>
  <c r="Z80" i="28" s="1"/>
  <c r="AA80" i="28" s="1"/>
  <c r="AB80" i="28" s="1"/>
  <c r="AC80" i="28" s="1"/>
  <c r="AD80" i="28" s="1"/>
  <c r="AE80" i="28" s="1"/>
  <c r="AF80" i="28" s="1"/>
  <c r="AG80" i="28" s="1"/>
  <c r="AH80" i="28" s="1"/>
  <c r="AI80" i="28" s="1"/>
  <c r="AJ80" i="28" s="1"/>
  <c r="AK80" i="28" s="1"/>
  <c r="AL80" i="28" s="1"/>
  <c r="AM80" i="28" s="1"/>
  <c r="F79" i="29" s="1"/>
  <c r="D79" i="28"/>
  <c r="I84" i="26"/>
  <c r="J84" i="26" s="1"/>
  <c r="K84" i="26" s="1"/>
  <c r="L84" i="26" s="1"/>
  <c r="M84" i="26" s="1"/>
  <c r="N84" i="26" s="1"/>
  <c r="O84" i="26" s="1"/>
  <c r="P84" i="26" s="1"/>
  <c r="Q84" i="26" s="1"/>
  <c r="R84" i="26" s="1"/>
  <c r="S84" i="26" s="1"/>
  <c r="T84" i="26" s="1"/>
  <c r="U84" i="26" s="1"/>
  <c r="V84" i="26" s="1"/>
  <c r="W84" i="26" s="1"/>
  <c r="X84" i="26" s="1"/>
  <c r="Y84" i="26" s="1"/>
  <c r="Z84" i="26" s="1"/>
  <c r="AA84" i="26" s="1"/>
  <c r="AB84" i="26" s="1"/>
  <c r="AC84" i="26" s="1"/>
  <c r="AD84" i="26" s="1"/>
  <c r="AE84" i="26" s="1"/>
  <c r="AF84" i="26" s="1"/>
  <c r="AG84" i="26" s="1"/>
  <c r="AH84" i="26" s="1"/>
  <c r="AI84" i="26" s="1"/>
  <c r="AJ84" i="26" s="1"/>
  <c r="AK84" i="26" s="1"/>
  <c r="AL84" i="26" s="1"/>
  <c r="AM84" i="26" s="1"/>
  <c r="F83" i="27" s="1"/>
  <c r="D83" i="26"/>
  <c r="B116" i="28" l="1"/>
  <c r="B117" i="28" s="1"/>
  <c r="G115" i="28"/>
  <c r="C115" i="28"/>
  <c r="H115" i="28"/>
  <c r="B94" i="26"/>
  <c r="B95" i="26" s="1"/>
  <c r="C93" i="26"/>
  <c r="H93" i="26"/>
  <c r="G93" i="26"/>
  <c r="B110" i="31"/>
  <c r="B111" i="31" s="1"/>
  <c r="G109" i="31"/>
  <c r="C109" i="31"/>
  <c r="H109" i="31"/>
  <c r="B102" i="25"/>
  <c r="B103" i="25" s="1"/>
  <c r="H101" i="25"/>
  <c r="C101" i="25"/>
  <c r="G101" i="25"/>
  <c r="B96" i="27"/>
  <c r="B97" i="27" s="1"/>
  <c r="G95" i="27"/>
  <c r="C95" i="27"/>
  <c r="H95" i="27"/>
  <c r="B100" i="29"/>
  <c r="B101" i="29" s="1"/>
  <c r="H99" i="29"/>
  <c r="C99" i="29"/>
  <c r="G99" i="29"/>
  <c r="I86" i="26"/>
  <c r="J86" i="26" s="1"/>
  <c r="K86" i="26" s="1"/>
  <c r="L86" i="26" s="1"/>
  <c r="M86" i="26" s="1"/>
  <c r="N86" i="26" s="1"/>
  <c r="O86" i="26" s="1"/>
  <c r="P86" i="26" s="1"/>
  <c r="Q86" i="26" s="1"/>
  <c r="R86" i="26" s="1"/>
  <c r="S86" i="26" s="1"/>
  <c r="T86" i="26" s="1"/>
  <c r="U86" i="26" s="1"/>
  <c r="V86" i="26" s="1"/>
  <c r="W86" i="26" s="1"/>
  <c r="X86" i="26" s="1"/>
  <c r="Y86" i="26" s="1"/>
  <c r="Z86" i="26" s="1"/>
  <c r="AA86" i="26" s="1"/>
  <c r="AB86" i="26" s="1"/>
  <c r="AC86" i="26" s="1"/>
  <c r="AD86" i="26" s="1"/>
  <c r="AE86" i="26" s="1"/>
  <c r="AF86" i="26" s="1"/>
  <c r="AG86" i="26" s="1"/>
  <c r="AH86" i="26" s="1"/>
  <c r="AI86" i="26" s="1"/>
  <c r="AJ86" i="26" s="1"/>
  <c r="AK86" i="26" s="1"/>
  <c r="AL86" i="26" s="1"/>
  <c r="AM86" i="26" s="1"/>
  <c r="F85" i="27" s="1"/>
  <c r="D85" i="26"/>
  <c r="I88" i="25"/>
  <c r="J88" i="25" s="1"/>
  <c r="K88" i="25" s="1"/>
  <c r="L88" i="25" s="1"/>
  <c r="M88" i="25" s="1"/>
  <c r="N88" i="25" s="1"/>
  <c r="O88" i="25" s="1"/>
  <c r="P88" i="25" s="1"/>
  <c r="Q88" i="25" s="1"/>
  <c r="R88" i="25" s="1"/>
  <c r="S88" i="25" s="1"/>
  <c r="T88" i="25" s="1"/>
  <c r="U88" i="25" s="1"/>
  <c r="V88" i="25" s="1"/>
  <c r="W88" i="25" s="1"/>
  <c r="X88" i="25" s="1"/>
  <c r="Y88" i="25" s="1"/>
  <c r="Z88" i="25" s="1"/>
  <c r="AA88" i="25" s="1"/>
  <c r="AB88" i="25" s="1"/>
  <c r="AC88" i="25" s="1"/>
  <c r="AD88" i="25" s="1"/>
  <c r="AE88" i="25" s="1"/>
  <c r="AF88" i="25" s="1"/>
  <c r="AG88" i="25" s="1"/>
  <c r="AH88" i="25" s="1"/>
  <c r="AI88" i="25" s="1"/>
  <c r="AJ88" i="25" s="1"/>
  <c r="AK88" i="25" s="1"/>
  <c r="AL88" i="25" s="1"/>
  <c r="F87" i="26" s="1"/>
  <c r="D87" i="25"/>
  <c r="D71" i="33"/>
  <c r="I72" i="33"/>
  <c r="J72" i="33" s="1"/>
  <c r="K72" i="33" s="1"/>
  <c r="L72" i="33" s="1"/>
  <c r="M72" i="33" s="1"/>
  <c r="N72" i="33" s="1"/>
  <c r="O72" i="33" s="1"/>
  <c r="P72" i="33" s="1"/>
  <c r="Q72" i="33" s="1"/>
  <c r="R72" i="33" s="1"/>
  <c r="S72" i="33" s="1"/>
  <c r="T72" i="33" s="1"/>
  <c r="U72" i="33" s="1"/>
  <c r="V72" i="33" s="1"/>
  <c r="W72" i="33" s="1"/>
  <c r="X72" i="33" s="1"/>
  <c r="Y72" i="33" s="1"/>
  <c r="Z72" i="33" s="1"/>
  <c r="AA72" i="33" s="1"/>
  <c r="AB72" i="33" s="1"/>
  <c r="AC72" i="33" s="1"/>
  <c r="AD72" i="33" s="1"/>
  <c r="AE72" i="33" s="1"/>
  <c r="AF72" i="33" s="1"/>
  <c r="AG72" i="33" s="1"/>
  <c r="AH72" i="33" s="1"/>
  <c r="AI72" i="33" s="1"/>
  <c r="AJ72" i="33" s="1"/>
  <c r="AK72" i="33" s="1"/>
  <c r="AL72" i="33" s="1"/>
  <c r="AM72" i="33" s="1"/>
  <c r="I80" i="29"/>
  <c r="J80" i="29" s="1"/>
  <c r="K80" i="29" s="1"/>
  <c r="L80" i="29" s="1"/>
  <c r="M80" i="29" s="1"/>
  <c r="N80" i="29" s="1"/>
  <c r="O80" i="29" s="1"/>
  <c r="P80" i="29" s="1"/>
  <c r="Q80" i="29" s="1"/>
  <c r="R80" i="29" s="1"/>
  <c r="S80" i="29" s="1"/>
  <c r="T80" i="29" s="1"/>
  <c r="U80" i="29" s="1"/>
  <c r="V80" i="29" s="1"/>
  <c r="W80" i="29" s="1"/>
  <c r="X80" i="29" s="1"/>
  <c r="Y80" i="29" s="1"/>
  <c r="Z80" i="29" s="1"/>
  <c r="AA80" i="29" s="1"/>
  <c r="AB80" i="29" s="1"/>
  <c r="AC80" i="29" s="1"/>
  <c r="AD80" i="29" s="1"/>
  <c r="AE80" i="29" s="1"/>
  <c r="AF80" i="29" s="1"/>
  <c r="AG80" i="29" s="1"/>
  <c r="AH80" i="29" s="1"/>
  <c r="AI80" i="29" s="1"/>
  <c r="AJ80" i="29" s="1"/>
  <c r="AK80" i="29" s="1"/>
  <c r="AL80" i="29" s="1"/>
  <c r="AM80" i="29" s="1"/>
  <c r="F79" i="30" s="1"/>
  <c r="D79" i="29"/>
  <c r="I82" i="28"/>
  <c r="J82" i="28" s="1"/>
  <c r="K82" i="28" s="1"/>
  <c r="L82" i="28" s="1"/>
  <c r="M82" i="28" s="1"/>
  <c r="N82" i="28" s="1"/>
  <c r="O82" i="28" s="1"/>
  <c r="P82" i="28" s="1"/>
  <c r="Q82" i="28" s="1"/>
  <c r="R82" i="28" s="1"/>
  <c r="S82" i="28" s="1"/>
  <c r="T82" i="28" s="1"/>
  <c r="U82" i="28" s="1"/>
  <c r="V82" i="28" s="1"/>
  <c r="W82" i="28" s="1"/>
  <c r="X82" i="28" s="1"/>
  <c r="Y82" i="28" s="1"/>
  <c r="Z82" i="28" s="1"/>
  <c r="AA82" i="28" s="1"/>
  <c r="AB82" i="28" s="1"/>
  <c r="AC82" i="28" s="1"/>
  <c r="AD82" i="28" s="1"/>
  <c r="AE82" i="28" s="1"/>
  <c r="AF82" i="28" s="1"/>
  <c r="AG82" i="28" s="1"/>
  <c r="AH82" i="28" s="1"/>
  <c r="AI82" i="28" s="1"/>
  <c r="AJ82" i="28" s="1"/>
  <c r="AK82" i="28" s="1"/>
  <c r="AL82" i="28" s="1"/>
  <c r="AM82" i="28" s="1"/>
  <c r="F81" i="29" s="1"/>
  <c r="D81" i="28"/>
  <c r="I90" i="24"/>
  <c r="J90" i="24" s="1"/>
  <c r="K90" i="24" s="1"/>
  <c r="L90" i="24" s="1"/>
  <c r="M90" i="24" s="1"/>
  <c r="N90" i="24" s="1"/>
  <c r="O90" i="24" s="1"/>
  <c r="P90" i="24" s="1"/>
  <c r="Q90" i="24" s="1"/>
  <c r="R90" i="24" s="1"/>
  <c r="S90" i="24" s="1"/>
  <c r="T90" i="24" s="1"/>
  <c r="U90" i="24" s="1"/>
  <c r="V90" i="24" s="1"/>
  <c r="W90" i="24" s="1"/>
  <c r="X90" i="24" s="1"/>
  <c r="Y90" i="24" s="1"/>
  <c r="Z90" i="24" s="1"/>
  <c r="AA90" i="24" s="1"/>
  <c r="AB90" i="24" s="1"/>
  <c r="AC90" i="24" s="1"/>
  <c r="AD90" i="24" s="1"/>
  <c r="AE90" i="24" s="1"/>
  <c r="AF90" i="24" s="1"/>
  <c r="AG90" i="24" s="1"/>
  <c r="AH90" i="24" s="1"/>
  <c r="AI90" i="24" s="1"/>
  <c r="AJ90" i="24" s="1"/>
  <c r="AK90" i="24" s="1"/>
  <c r="AL90" i="24" s="1"/>
  <c r="AM90" i="24" s="1"/>
  <c r="F89" i="25" s="1"/>
  <c r="D89" i="24"/>
  <c r="B94" i="32"/>
  <c r="B95" i="32" s="1"/>
  <c r="G93" i="32"/>
  <c r="C93" i="32"/>
  <c r="H93" i="32"/>
  <c r="I94" i="8"/>
  <c r="J94" i="8" s="1"/>
  <c r="K94" i="8" s="1"/>
  <c r="L94" i="8" s="1"/>
  <c r="M94" i="8" s="1"/>
  <c r="N94" i="8" s="1"/>
  <c r="O94" i="8" s="1"/>
  <c r="P94" i="8" s="1"/>
  <c r="Q94" i="8" s="1"/>
  <c r="R94" i="8" s="1"/>
  <c r="S94" i="8" s="1"/>
  <c r="T94" i="8" s="1"/>
  <c r="U94" i="8" s="1"/>
  <c r="V94" i="8" s="1"/>
  <c r="W94" i="8" s="1"/>
  <c r="X94" i="8" s="1"/>
  <c r="Y94" i="8" s="1"/>
  <c r="Z94" i="8" s="1"/>
  <c r="AA94" i="8" s="1"/>
  <c r="AB94" i="8" s="1"/>
  <c r="AC94" i="8" s="1"/>
  <c r="AD94" i="8" s="1"/>
  <c r="AE94" i="8" s="1"/>
  <c r="AF94" i="8" s="1"/>
  <c r="AG94" i="8" s="1"/>
  <c r="AH94" i="8" s="1"/>
  <c r="AI94" i="8" s="1"/>
  <c r="AJ94" i="8" s="1"/>
  <c r="AK94" i="8" s="1"/>
  <c r="AL94" i="8" s="1"/>
  <c r="AM94" i="8" s="1"/>
  <c r="F93" i="23" s="1"/>
  <c r="B94" i="8"/>
  <c r="B95" i="8" s="1"/>
  <c r="G93" i="8"/>
  <c r="D93" i="8" s="1"/>
  <c r="C93" i="8"/>
  <c r="H93" i="8"/>
  <c r="I92" i="23"/>
  <c r="J92" i="23" s="1"/>
  <c r="K92" i="23" s="1"/>
  <c r="L92" i="23" s="1"/>
  <c r="M92" i="23" s="1"/>
  <c r="N92" i="23" s="1"/>
  <c r="O92" i="23" s="1"/>
  <c r="P92" i="23" s="1"/>
  <c r="Q92" i="23" s="1"/>
  <c r="R92" i="23" s="1"/>
  <c r="S92" i="23" s="1"/>
  <c r="T92" i="23" s="1"/>
  <c r="U92" i="23" s="1"/>
  <c r="V92" i="23" s="1"/>
  <c r="W92" i="23" s="1"/>
  <c r="X92" i="23" s="1"/>
  <c r="Y92" i="23" s="1"/>
  <c r="Z92" i="23" s="1"/>
  <c r="AA92" i="23" s="1"/>
  <c r="AB92" i="23" s="1"/>
  <c r="AC92" i="23" s="1"/>
  <c r="AD92" i="23" s="1"/>
  <c r="AE92" i="23" s="1"/>
  <c r="AF92" i="23" s="1"/>
  <c r="AG92" i="23" s="1"/>
  <c r="AH92" i="23" s="1"/>
  <c r="AI92" i="23" s="1"/>
  <c r="AJ92" i="23" s="1"/>
  <c r="AK92" i="23" s="1"/>
  <c r="F91" i="24" s="1"/>
  <c r="D91" i="23"/>
  <c r="I76" i="31"/>
  <c r="J76" i="31" s="1"/>
  <c r="K76" i="31" s="1"/>
  <c r="L76" i="31" s="1"/>
  <c r="M76" i="31" s="1"/>
  <c r="N76" i="31" s="1"/>
  <c r="O76" i="31" s="1"/>
  <c r="P76" i="31" s="1"/>
  <c r="Q76" i="31" s="1"/>
  <c r="R76" i="31" s="1"/>
  <c r="S76" i="31" s="1"/>
  <c r="T76" i="31" s="1"/>
  <c r="U76" i="31" s="1"/>
  <c r="V76" i="31" s="1"/>
  <c r="W76" i="31" s="1"/>
  <c r="X76" i="31" s="1"/>
  <c r="Y76" i="31" s="1"/>
  <c r="Z76" i="31" s="1"/>
  <c r="AA76" i="31" s="1"/>
  <c r="AB76" i="31" s="1"/>
  <c r="AC76" i="31" s="1"/>
  <c r="AD76" i="31" s="1"/>
  <c r="AE76" i="31" s="1"/>
  <c r="AF76" i="31" s="1"/>
  <c r="AG76" i="31" s="1"/>
  <c r="AH76" i="31" s="1"/>
  <c r="AI76" i="31" s="1"/>
  <c r="AJ76" i="31" s="1"/>
  <c r="AK76" i="31" s="1"/>
  <c r="AL76" i="31" s="1"/>
  <c r="AM76" i="31" s="1"/>
  <c r="F75" i="32" s="1"/>
  <c r="D75" i="31"/>
  <c r="D73" i="32"/>
  <c r="I74" i="32"/>
  <c r="J74" i="32" s="1"/>
  <c r="K74" i="32" s="1"/>
  <c r="L74" i="32" s="1"/>
  <c r="M74" i="32" s="1"/>
  <c r="N74" i="32" s="1"/>
  <c r="O74" i="32" s="1"/>
  <c r="P74" i="32" s="1"/>
  <c r="Q74" i="32" s="1"/>
  <c r="R74" i="32" s="1"/>
  <c r="S74" i="32" s="1"/>
  <c r="T74" i="32" s="1"/>
  <c r="U74" i="32" s="1"/>
  <c r="V74" i="32" s="1"/>
  <c r="W74" i="32" s="1"/>
  <c r="X74" i="32" s="1"/>
  <c r="Y74" i="32" s="1"/>
  <c r="Z74" i="32" s="1"/>
  <c r="AA74" i="32" s="1"/>
  <c r="AB74" i="32" s="1"/>
  <c r="AC74" i="32" s="1"/>
  <c r="AD74" i="32" s="1"/>
  <c r="AE74" i="32" s="1"/>
  <c r="AF74" i="32" s="1"/>
  <c r="AG74" i="32" s="1"/>
  <c r="AH74" i="32" s="1"/>
  <c r="AI74" i="32" s="1"/>
  <c r="AJ74" i="32" s="1"/>
  <c r="AK74" i="32" s="1"/>
  <c r="AL74" i="32" s="1"/>
  <c r="F73" i="33" s="1"/>
  <c r="I78" i="30"/>
  <c r="J78" i="30" s="1"/>
  <c r="K78" i="30" s="1"/>
  <c r="L78" i="30" s="1"/>
  <c r="M78" i="30" s="1"/>
  <c r="N78" i="30" s="1"/>
  <c r="O78" i="30" s="1"/>
  <c r="P78" i="30" s="1"/>
  <c r="Q78" i="30" s="1"/>
  <c r="R78" i="30" s="1"/>
  <c r="S78" i="30" s="1"/>
  <c r="T78" i="30" s="1"/>
  <c r="U78" i="30" s="1"/>
  <c r="V78" i="30" s="1"/>
  <c r="W78" i="30" s="1"/>
  <c r="X78" i="30" s="1"/>
  <c r="Y78" i="30" s="1"/>
  <c r="Z78" i="30" s="1"/>
  <c r="AA78" i="30" s="1"/>
  <c r="AB78" i="30" s="1"/>
  <c r="AC78" i="30" s="1"/>
  <c r="AD78" i="30" s="1"/>
  <c r="AE78" i="30" s="1"/>
  <c r="AF78" i="30" s="1"/>
  <c r="AG78" i="30" s="1"/>
  <c r="AH78" i="30" s="1"/>
  <c r="AI78" i="30" s="1"/>
  <c r="AJ78" i="30" s="1"/>
  <c r="AK78" i="30" s="1"/>
  <c r="AL78" i="30" s="1"/>
  <c r="F77" i="31" s="1"/>
  <c r="D77" i="30"/>
  <c r="I84" i="27"/>
  <c r="J84" i="27" s="1"/>
  <c r="K84" i="27" s="1"/>
  <c r="L84" i="27" s="1"/>
  <c r="M84" i="27" s="1"/>
  <c r="N84" i="27" s="1"/>
  <c r="O84" i="27" s="1"/>
  <c r="P84" i="27" s="1"/>
  <c r="Q84" i="27" s="1"/>
  <c r="R84" i="27" s="1"/>
  <c r="S84" i="27" s="1"/>
  <c r="T84" i="27" s="1"/>
  <c r="U84" i="27" s="1"/>
  <c r="V84" i="27" s="1"/>
  <c r="W84" i="27" s="1"/>
  <c r="X84" i="27" s="1"/>
  <c r="Y84" i="27" s="1"/>
  <c r="Z84" i="27" s="1"/>
  <c r="AA84" i="27" s="1"/>
  <c r="AB84" i="27" s="1"/>
  <c r="AC84" i="27" s="1"/>
  <c r="AD84" i="27" s="1"/>
  <c r="AE84" i="27" s="1"/>
  <c r="AF84" i="27" s="1"/>
  <c r="AG84" i="27" s="1"/>
  <c r="AH84" i="27" s="1"/>
  <c r="AI84" i="27" s="1"/>
  <c r="AJ84" i="27" s="1"/>
  <c r="AK84" i="27" s="1"/>
  <c r="AL84" i="27" s="1"/>
  <c r="F83" i="28" s="1"/>
  <c r="D83" i="27"/>
  <c r="B96" i="33"/>
  <c r="B97" i="33" s="1"/>
  <c r="G95" i="33"/>
  <c r="C95" i="33"/>
  <c r="H95" i="33"/>
  <c r="B104" i="25" l="1"/>
  <c r="B105" i="25" s="1"/>
  <c r="C103" i="25"/>
  <c r="H103" i="25"/>
  <c r="G103" i="25"/>
  <c r="B112" i="31"/>
  <c r="B113" i="31" s="1"/>
  <c r="G111" i="31"/>
  <c r="H111" i="31"/>
  <c r="C111" i="31"/>
  <c r="B102" i="29"/>
  <c r="B103" i="29" s="1"/>
  <c r="G101" i="29"/>
  <c r="C101" i="29"/>
  <c r="H101" i="29"/>
  <c r="B96" i="26"/>
  <c r="B97" i="26" s="1"/>
  <c r="G95" i="26"/>
  <c r="C95" i="26"/>
  <c r="H95" i="26"/>
  <c r="B98" i="27"/>
  <c r="B99" i="27" s="1"/>
  <c r="C97" i="27"/>
  <c r="H97" i="27"/>
  <c r="G97" i="27"/>
  <c r="B118" i="28"/>
  <c r="B119" i="28" s="1"/>
  <c r="G117" i="28"/>
  <c r="H117" i="28"/>
  <c r="C117" i="28"/>
  <c r="I94" i="23"/>
  <c r="J94" i="23" s="1"/>
  <c r="K94" i="23" s="1"/>
  <c r="L94" i="23" s="1"/>
  <c r="M94" i="23" s="1"/>
  <c r="N94" i="23" s="1"/>
  <c r="O94" i="23" s="1"/>
  <c r="P94" i="23" s="1"/>
  <c r="Q94" i="23" s="1"/>
  <c r="R94" i="23" s="1"/>
  <c r="S94" i="23" s="1"/>
  <c r="T94" i="23" s="1"/>
  <c r="U94" i="23" s="1"/>
  <c r="V94" i="23" s="1"/>
  <c r="W94" i="23" s="1"/>
  <c r="X94" i="23" s="1"/>
  <c r="Y94" i="23" s="1"/>
  <c r="Z94" i="23" s="1"/>
  <c r="AA94" i="23" s="1"/>
  <c r="AB94" i="23" s="1"/>
  <c r="AC94" i="23" s="1"/>
  <c r="AD94" i="23" s="1"/>
  <c r="AE94" i="23" s="1"/>
  <c r="AF94" i="23" s="1"/>
  <c r="AG94" i="23" s="1"/>
  <c r="AH94" i="23" s="1"/>
  <c r="AI94" i="23" s="1"/>
  <c r="AJ94" i="23" s="1"/>
  <c r="AK94" i="23" s="1"/>
  <c r="F93" i="24" s="1"/>
  <c r="D93" i="23"/>
  <c r="B98" i="33"/>
  <c r="B99" i="33" s="1"/>
  <c r="G97" i="33"/>
  <c r="C97" i="33"/>
  <c r="H97" i="33"/>
  <c r="I84" i="28"/>
  <c r="J84" i="28" s="1"/>
  <c r="K84" i="28" s="1"/>
  <c r="L84" i="28" s="1"/>
  <c r="M84" i="28" s="1"/>
  <c r="N84" i="28" s="1"/>
  <c r="O84" i="28" s="1"/>
  <c r="P84" i="28" s="1"/>
  <c r="Q84" i="28" s="1"/>
  <c r="R84" i="28" s="1"/>
  <c r="S84" i="28" s="1"/>
  <c r="T84" i="28" s="1"/>
  <c r="U84" i="28" s="1"/>
  <c r="V84" i="28" s="1"/>
  <c r="W84" i="28" s="1"/>
  <c r="X84" i="28" s="1"/>
  <c r="Y84" i="28" s="1"/>
  <c r="Z84" i="28" s="1"/>
  <c r="AA84" i="28" s="1"/>
  <c r="AB84" i="28" s="1"/>
  <c r="AC84" i="28" s="1"/>
  <c r="AD84" i="28" s="1"/>
  <c r="AE84" i="28" s="1"/>
  <c r="AF84" i="28" s="1"/>
  <c r="AG84" i="28" s="1"/>
  <c r="AH84" i="28" s="1"/>
  <c r="AI84" i="28" s="1"/>
  <c r="AJ84" i="28" s="1"/>
  <c r="AK84" i="28" s="1"/>
  <c r="AL84" i="28" s="1"/>
  <c r="AM84" i="28" s="1"/>
  <c r="F83" i="29" s="1"/>
  <c r="D83" i="28"/>
  <c r="G95" i="32"/>
  <c r="B96" i="32"/>
  <c r="B97" i="32" s="1"/>
  <c r="C95" i="32"/>
  <c r="H95" i="32"/>
  <c r="I78" i="31"/>
  <c r="J78" i="31" s="1"/>
  <c r="K78" i="31" s="1"/>
  <c r="L78" i="31" s="1"/>
  <c r="M78" i="31" s="1"/>
  <c r="N78" i="31" s="1"/>
  <c r="O78" i="31" s="1"/>
  <c r="P78" i="31" s="1"/>
  <c r="Q78" i="31" s="1"/>
  <c r="R78" i="31" s="1"/>
  <c r="S78" i="31" s="1"/>
  <c r="T78" i="31" s="1"/>
  <c r="U78" i="31" s="1"/>
  <c r="V78" i="31" s="1"/>
  <c r="W78" i="31" s="1"/>
  <c r="X78" i="31" s="1"/>
  <c r="Y78" i="31" s="1"/>
  <c r="Z78" i="31" s="1"/>
  <c r="AA78" i="31" s="1"/>
  <c r="AB78" i="31" s="1"/>
  <c r="AC78" i="31" s="1"/>
  <c r="AD78" i="31" s="1"/>
  <c r="AE78" i="31" s="1"/>
  <c r="AF78" i="31" s="1"/>
  <c r="AG78" i="31" s="1"/>
  <c r="AH78" i="31" s="1"/>
  <c r="AI78" i="31" s="1"/>
  <c r="AJ78" i="31" s="1"/>
  <c r="AK78" i="31" s="1"/>
  <c r="AL78" i="31" s="1"/>
  <c r="AM78" i="31" s="1"/>
  <c r="F77" i="32" s="1"/>
  <c r="D77" i="31"/>
  <c r="I90" i="25"/>
  <c r="J90" i="25" s="1"/>
  <c r="K90" i="25" s="1"/>
  <c r="L90" i="25" s="1"/>
  <c r="M90" i="25" s="1"/>
  <c r="N90" i="25" s="1"/>
  <c r="O90" i="25" s="1"/>
  <c r="P90" i="25" s="1"/>
  <c r="Q90" i="25" s="1"/>
  <c r="R90" i="25" s="1"/>
  <c r="S90" i="25" s="1"/>
  <c r="T90" i="25" s="1"/>
  <c r="U90" i="25" s="1"/>
  <c r="V90" i="25" s="1"/>
  <c r="W90" i="25" s="1"/>
  <c r="X90" i="25" s="1"/>
  <c r="Y90" i="25" s="1"/>
  <c r="Z90" i="25" s="1"/>
  <c r="AA90" i="25" s="1"/>
  <c r="AB90" i="25" s="1"/>
  <c r="AC90" i="25" s="1"/>
  <c r="AD90" i="25" s="1"/>
  <c r="AE90" i="25" s="1"/>
  <c r="AF90" i="25" s="1"/>
  <c r="AG90" i="25" s="1"/>
  <c r="AH90" i="25" s="1"/>
  <c r="AI90" i="25" s="1"/>
  <c r="AJ90" i="25" s="1"/>
  <c r="AK90" i="25" s="1"/>
  <c r="AL90" i="25" s="1"/>
  <c r="F89" i="26" s="1"/>
  <c r="D89" i="25"/>
  <c r="I82" i="29"/>
  <c r="J82" i="29" s="1"/>
  <c r="K82" i="29" s="1"/>
  <c r="L82" i="29" s="1"/>
  <c r="M82" i="29" s="1"/>
  <c r="N82" i="29" s="1"/>
  <c r="O82" i="29" s="1"/>
  <c r="P82" i="29" s="1"/>
  <c r="Q82" i="29" s="1"/>
  <c r="R82" i="29" s="1"/>
  <c r="S82" i="29" s="1"/>
  <c r="T82" i="29" s="1"/>
  <c r="U82" i="29" s="1"/>
  <c r="V82" i="29" s="1"/>
  <c r="W82" i="29" s="1"/>
  <c r="X82" i="29" s="1"/>
  <c r="Y82" i="29" s="1"/>
  <c r="Z82" i="29" s="1"/>
  <c r="AA82" i="29" s="1"/>
  <c r="AB82" i="29" s="1"/>
  <c r="AC82" i="29" s="1"/>
  <c r="AD82" i="29" s="1"/>
  <c r="AE82" i="29" s="1"/>
  <c r="AF82" i="29" s="1"/>
  <c r="AG82" i="29" s="1"/>
  <c r="AH82" i="29" s="1"/>
  <c r="AI82" i="29" s="1"/>
  <c r="AJ82" i="29" s="1"/>
  <c r="AK82" i="29" s="1"/>
  <c r="AL82" i="29" s="1"/>
  <c r="AM82" i="29" s="1"/>
  <c r="F81" i="30" s="1"/>
  <c r="D81" i="29"/>
  <c r="D73" i="33"/>
  <c r="I74" i="33"/>
  <c r="J74" i="33" s="1"/>
  <c r="K74" i="33" s="1"/>
  <c r="L74" i="33" s="1"/>
  <c r="M74" i="33" s="1"/>
  <c r="N74" i="33" s="1"/>
  <c r="O74" i="33" s="1"/>
  <c r="P74" i="33" s="1"/>
  <c r="Q74" i="33" s="1"/>
  <c r="R74" i="33" s="1"/>
  <c r="S74" i="33" s="1"/>
  <c r="T74" i="33" s="1"/>
  <c r="U74" i="33" s="1"/>
  <c r="V74" i="33" s="1"/>
  <c r="W74" i="33" s="1"/>
  <c r="X74" i="33" s="1"/>
  <c r="Y74" i="33" s="1"/>
  <c r="Z74" i="33" s="1"/>
  <c r="AA74" i="33" s="1"/>
  <c r="AB74" i="33" s="1"/>
  <c r="AC74" i="33" s="1"/>
  <c r="AD74" i="33" s="1"/>
  <c r="AE74" i="33" s="1"/>
  <c r="AF74" i="33" s="1"/>
  <c r="AG74" i="33" s="1"/>
  <c r="AH74" i="33" s="1"/>
  <c r="AI74" i="33" s="1"/>
  <c r="AJ74" i="33" s="1"/>
  <c r="AK74" i="33" s="1"/>
  <c r="AL74" i="33" s="1"/>
  <c r="AM74" i="33" s="1"/>
  <c r="I80" i="30"/>
  <c r="J80" i="30" s="1"/>
  <c r="K80" i="30" s="1"/>
  <c r="L80" i="30" s="1"/>
  <c r="M80" i="30" s="1"/>
  <c r="N80" i="30" s="1"/>
  <c r="O80" i="30" s="1"/>
  <c r="P80" i="30" s="1"/>
  <c r="Q80" i="30" s="1"/>
  <c r="R80" i="30" s="1"/>
  <c r="S80" i="30" s="1"/>
  <c r="T80" i="30" s="1"/>
  <c r="U80" i="30" s="1"/>
  <c r="V80" i="30" s="1"/>
  <c r="W80" i="30" s="1"/>
  <c r="X80" i="30" s="1"/>
  <c r="Y80" i="30" s="1"/>
  <c r="Z80" i="30" s="1"/>
  <c r="AA80" i="30" s="1"/>
  <c r="AB80" i="30" s="1"/>
  <c r="AC80" i="30" s="1"/>
  <c r="AD80" i="30" s="1"/>
  <c r="AE80" i="30" s="1"/>
  <c r="AF80" i="30" s="1"/>
  <c r="AG80" i="30" s="1"/>
  <c r="AH80" i="30" s="1"/>
  <c r="AI80" i="30" s="1"/>
  <c r="AJ80" i="30" s="1"/>
  <c r="AK80" i="30" s="1"/>
  <c r="AL80" i="30" s="1"/>
  <c r="F79" i="31" s="1"/>
  <c r="D79" i="30"/>
  <c r="I92" i="24"/>
  <c r="J92" i="24" s="1"/>
  <c r="K92" i="24" s="1"/>
  <c r="L92" i="24" s="1"/>
  <c r="M92" i="24" s="1"/>
  <c r="N92" i="24" s="1"/>
  <c r="O92" i="24" s="1"/>
  <c r="P92" i="24" s="1"/>
  <c r="Q92" i="24" s="1"/>
  <c r="R92" i="24" s="1"/>
  <c r="S92" i="24" s="1"/>
  <c r="T92" i="24" s="1"/>
  <c r="U92" i="24" s="1"/>
  <c r="V92" i="24" s="1"/>
  <c r="W92" i="24" s="1"/>
  <c r="X92" i="24" s="1"/>
  <c r="Y92" i="24" s="1"/>
  <c r="Z92" i="24" s="1"/>
  <c r="AA92" i="24" s="1"/>
  <c r="AB92" i="24" s="1"/>
  <c r="AC92" i="24" s="1"/>
  <c r="AD92" i="24" s="1"/>
  <c r="AE92" i="24" s="1"/>
  <c r="AF92" i="24" s="1"/>
  <c r="AG92" i="24" s="1"/>
  <c r="AH92" i="24" s="1"/>
  <c r="AI92" i="24" s="1"/>
  <c r="AJ92" i="24" s="1"/>
  <c r="AK92" i="24" s="1"/>
  <c r="AL92" i="24" s="1"/>
  <c r="AM92" i="24" s="1"/>
  <c r="F91" i="25" s="1"/>
  <c r="D91" i="24"/>
  <c r="D75" i="32"/>
  <c r="I76" i="32"/>
  <c r="J76" i="32" s="1"/>
  <c r="K76" i="32" s="1"/>
  <c r="L76" i="32" s="1"/>
  <c r="M76" i="32" s="1"/>
  <c r="N76" i="32" s="1"/>
  <c r="O76" i="32" s="1"/>
  <c r="P76" i="32" s="1"/>
  <c r="Q76" i="32" s="1"/>
  <c r="R76" i="32" s="1"/>
  <c r="S76" i="32" s="1"/>
  <c r="T76" i="32" s="1"/>
  <c r="U76" i="32" s="1"/>
  <c r="V76" i="32" s="1"/>
  <c r="W76" i="32" s="1"/>
  <c r="X76" i="32" s="1"/>
  <c r="Y76" i="32" s="1"/>
  <c r="Z76" i="32" s="1"/>
  <c r="AA76" i="32" s="1"/>
  <c r="AB76" i="32" s="1"/>
  <c r="AC76" i="32" s="1"/>
  <c r="AD76" i="32" s="1"/>
  <c r="AE76" i="32" s="1"/>
  <c r="AF76" i="32" s="1"/>
  <c r="AG76" i="32" s="1"/>
  <c r="AH76" i="32" s="1"/>
  <c r="AI76" i="32" s="1"/>
  <c r="AJ76" i="32" s="1"/>
  <c r="AK76" i="32" s="1"/>
  <c r="AL76" i="32" s="1"/>
  <c r="F75" i="33" s="1"/>
  <c r="I88" i="26"/>
  <c r="J88" i="26" s="1"/>
  <c r="K88" i="26" s="1"/>
  <c r="L88" i="26" s="1"/>
  <c r="M88" i="26" s="1"/>
  <c r="N88" i="26" s="1"/>
  <c r="O88" i="26" s="1"/>
  <c r="P88" i="26" s="1"/>
  <c r="Q88" i="26" s="1"/>
  <c r="R88" i="26" s="1"/>
  <c r="S88" i="26" s="1"/>
  <c r="T88" i="26" s="1"/>
  <c r="U88" i="26" s="1"/>
  <c r="V88" i="26" s="1"/>
  <c r="W88" i="26" s="1"/>
  <c r="X88" i="26" s="1"/>
  <c r="Y88" i="26" s="1"/>
  <c r="Z88" i="26" s="1"/>
  <c r="AA88" i="26" s="1"/>
  <c r="AB88" i="26" s="1"/>
  <c r="AC88" i="26" s="1"/>
  <c r="AD88" i="26" s="1"/>
  <c r="AE88" i="26" s="1"/>
  <c r="AF88" i="26" s="1"/>
  <c r="AG88" i="26" s="1"/>
  <c r="AH88" i="26" s="1"/>
  <c r="AI88" i="26" s="1"/>
  <c r="AJ88" i="26" s="1"/>
  <c r="AK88" i="26" s="1"/>
  <c r="AL88" i="26" s="1"/>
  <c r="AM88" i="26" s="1"/>
  <c r="F87" i="27" s="1"/>
  <c r="D87" i="26"/>
  <c r="B96" i="8"/>
  <c r="B97" i="8" s="1"/>
  <c r="I96" i="8"/>
  <c r="J96" i="8" s="1"/>
  <c r="K96" i="8" s="1"/>
  <c r="L96" i="8" s="1"/>
  <c r="M96" i="8" s="1"/>
  <c r="N96" i="8" s="1"/>
  <c r="O96" i="8" s="1"/>
  <c r="P96" i="8" s="1"/>
  <c r="Q96" i="8" s="1"/>
  <c r="R96" i="8" s="1"/>
  <c r="S96" i="8" s="1"/>
  <c r="T96" i="8" s="1"/>
  <c r="U96" i="8" s="1"/>
  <c r="V96" i="8" s="1"/>
  <c r="W96" i="8" s="1"/>
  <c r="X96" i="8" s="1"/>
  <c r="Y96" i="8" s="1"/>
  <c r="Z96" i="8" s="1"/>
  <c r="AA96" i="8" s="1"/>
  <c r="AB96" i="8" s="1"/>
  <c r="AC96" i="8" s="1"/>
  <c r="AD96" i="8" s="1"/>
  <c r="AE96" i="8" s="1"/>
  <c r="AF96" i="8" s="1"/>
  <c r="AG96" i="8" s="1"/>
  <c r="AH96" i="8" s="1"/>
  <c r="AI96" i="8" s="1"/>
  <c r="AJ96" i="8" s="1"/>
  <c r="AK96" i="8" s="1"/>
  <c r="AL96" i="8" s="1"/>
  <c r="AM96" i="8" s="1"/>
  <c r="F95" i="23" s="1"/>
  <c r="G95" i="8"/>
  <c r="D95" i="8" s="1"/>
  <c r="C95" i="8"/>
  <c r="H95" i="8"/>
  <c r="I86" i="27"/>
  <c r="J86" i="27" s="1"/>
  <c r="K86" i="27" s="1"/>
  <c r="L86" i="27" s="1"/>
  <c r="M86" i="27" s="1"/>
  <c r="N86" i="27" s="1"/>
  <c r="O86" i="27" s="1"/>
  <c r="P86" i="27" s="1"/>
  <c r="Q86" i="27" s="1"/>
  <c r="R86" i="27" s="1"/>
  <c r="S86" i="27" s="1"/>
  <c r="T86" i="27" s="1"/>
  <c r="U86" i="27" s="1"/>
  <c r="V86" i="27" s="1"/>
  <c r="W86" i="27" s="1"/>
  <c r="X86" i="27" s="1"/>
  <c r="Y86" i="27" s="1"/>
  <c r="Z86" i="27" s="1"/>
  <c r="AA86" i="27" s="1"/>
  <c r="AB86" i="27" s="1"/>
  <c r="AC86" i="27" s="1"/>
  <c r="AD86" i="27" s="1"/>
  <c r="AE86" i="27" s="1"/>
  <c r="AF86" i="27" s="1"/>
  <c r="AG86" i="27" s="1"/>
  <c r="AH86" i="27" s="1"/>
  <c r="AI86" i="27" s="1"/>
  <c r="AJ86" i="27" s="1"/>
  <c r="AK86" i="27" s="1"/>
  <c r="AL86" i="27" s="1"/>
  <c r="F85" i="28" s="1"/>
  <c r="D85" i="27"/>
  <c r="B98" i="26" l="1"/>
  <c r="B99" i="26" s="1"/>
  <c r="G97" i="26"/>
  <c r="C97" i="26"/>
  <c r="H97" i="26"/>
  <c r="B104" i="29"/>
  <c r="B105" i="29" s="1"/>
  <c r="G103" i="29"/>
  <c r="C103" i="29"/>
  <c r="H103" i="29"/>
  <c r="B120" i="28"/>
  <c r="B121" i="28" s="1"/>
  <c r="G119" i="28"/>
  <c r="H119" i="28"/>
  <c r="C119" i="28"/>
  <c r="B114" i="31"/>
  <c r="B115" i="31" s="1"/>
  <c r="C113" i="31"/>
  <c r="H113" i="31"/>
  <c r="G113" i="31"/>
  <c r="B100" i="27"/>
  <c r="B101" i="27" s="1"/>
  <c r="H99" i="27"/>
  <c r="C99" i="27"/>
  <c r="G99" i="27"/>
  <c r="B106" i="25"/>
  <c r="B107" i="25" s="1"/>
  <c r="G105" i="25"/>
  <c r="H105" i="25"/>
  <c r="C105" i="25"/>
  <c r="I90" i="26"/>
  <c r="J90" i="26" s="1"/>
  <c r="K90" i="26" s="1"/>
  <c r="L90" i="26" s="1"/>
  <c r="M90" i="26" s="1"/>
  <c r="N90" i="26" s="1"/>
  <c r="O90" i="26" s="1"/>
  <c r="P90" i="26" s="1"/>
  <c r="Q90" i="26" s="1"/>
  <c r="R90" i="26" s="1"/>
  <c r="S90" i="26" s="1"/>
  <c r="T90" i="26" s="1"/>
  <c r="U90" i="26" s="1"/>
  <c r="V90" i="26" s="1"/>
  <c r="W90" i="26" s="1"/>
  <c r="X90" i="26" s="1"/>
  <c r="Y90" i="26" s="1"/>
  <c r="Z90" i="26" s="1"/>
  <c r="AA90" i="26" s="1"/>
  <c r="AB90" i="26" s="1"/>
  <c r="AC90" i="26" s="1"/>
  <c r="AD90" i="26" s="1"/>
  <c r="AE90" i="26" s="1"/>
  <c r="AF90" i="26" s="1"/>
  <c r="AG90" i="26" s="1"/>
  <c r="AH90" i="26" s="1"/>
  <c r="AI90" i="26" s="1"/>
  <c r="AJ90" i="26" s="1"/>
  <c r="AK90" i="26" s="1"/>
  <c r="AL90" i="26" s="1"/>
  <c r="AM90" i="26" s="1"/>
  <c r="F89" i="27" s="1"/>
  <c r="D89" i="26"/>
  <c r="D77" i="32"/>
  <c r="I78" i="32"/>
  <c r="J78" i="32" s="1"/>
  <c r="K78" i="32" s="1"/>
  <c r="L78" i="32" s="1"/>
  <c r="M78" i="32" s="1"/>
  <c r="N78" i="32" s="1"/>
  <c r="O78" i="32" s="1"/>
  <c r="P78" i="32" s="1"/>
  <c r="Q78" i="32" s="1"/>
  <c r="R78" i="32" s="1"/>
  <c r="S78" i="32" s="1"/>
  <c r="T78" i="32" s="1"/>
  <c r="U78" i="32" s="1"/>
  <c r="V78" i="32" s="1"/>
  <c r="W78" i="32" s="1"/>
  <c r="X78" i="32" s="1"/>
  <c r="Y78" i="32" s="1"/>
  <c r="Z78" i="32" s="1"/>
  <c r="AA78" i="32" s="1"/>
  <c r="AB78" i="32" s="1"/>
  <c r="AC78" i="32" s="1"/>
  <c r="AD78" i="32" s="1"/>
  <c r="AE78" i="32" s="1"/>
  <c r="AF78" i="32" s="1"/>
  <c r="AG78" i="32" s="1"/>
  <c r="AH78" i="32" s="1"/>
  <c r="AI78" i="32" s="1"/>
  <c r="AJ78" i="32" s="1"/>
  <c r="AK78" i="32" s="1"/>
  <c r="AL78" i="32" s="1"/>
  <c r="F77" i="33" s="1"/>
  <c r="I88" i="27"/>
  <c r="J88" i="27" s="1"/>
  <c r="K88" i="27" s="1"/>
  <c r="L88" i="27" s="1"/>
  <c r="M88" i="27" s="1"/>
  <c r="N88" i="27" s="1"/>
  <c r="O88" i="27" s="1"/>
  <c r="P88" i="27" s="1"/>
  <c r="Q88" i="27" s="1"/>
  <c r="R88" i="27" s="1"/>
  <c r="S88" i="27" s="1"/>
  <c r="T88" i="27" s="1"/>
  <c r="U88" i="27" s="1"/>
  <c r="V88" i="27" s="1"/>
  <c r="W88" i="27" s="1"/>
  <c r="X88" i="27" s="1"/>
  <c r="Y88" i="27" s="1"/>
  <c r="Z88" i="27" s="1"/>
  <c r="AA88" i="27" s="1"/>
  <c r="AB88" i="27" s="1"/>
  <c r="AC88" i="27" s="1"/>
  <c r="AD88" i="27" s="1"/>
  <c r="AE88" i="27" s="1"/>
  <c r="AF88" i="27" s="1"/>
  <c r="AG88" i="27" s="1"/>
  <c r="AH88" i="27" s="1"/>
  <c r="AI88" i="27" s="1"/>
  <c r="AJ88" i="27" s="1"/>
  <c r="AK88" i="27" s="1"/>
  <c r="AL88" i="27" s="1"/>
  <c r="F87" i="28" s="1"/>
  <c r="D87" i="27"/>
  <c r="D75" i="33"/>
  <c r="I76" i="33"/>
  <c r="J76" i="33" s="1"/>
  <c r="K76" i="33" s="1"/>
  <c r="L76" i="33" s="1"/>
  <c r="M76" i="33" s="1"/>
  <c r="N76" i="33" s="1"/>
  <c r="O76" i="33" s="1"/>
  <c r="P76" i="33" s="1"/>
  <c r="Q76" i="33" s="1"/>
  <c r="R76" i="33" s="1"/>
  <c r="S76" i="33" s="1"/>
  <c r="T76" i="33" s="1"/>
  <c r="U76" i="33" s="1"/>
  <c r="V76" i="33" s="1"/>
  <c r="W76" i="33" s="1"/>
  <c r="X76" i="33" s="1"/>
  <c r="Y76" i="33" s="1"/>
  <c r="Z76" i="33" s="1"/>
  <c r="AA76" i="33" s="1"/>
  <c r="AB76" i="33" s="1"/>
  <c r="AC76" i="33" s="1"/>
  <c r="AD76" i="33" s="1"/>
  <c r="AE76" i="33" s="1"/>
  <c r="AF76" i="33" s="1"/>
  <c r="AG76" i="33" s="1"/>
  <c r="AH76" i="33" s="1"/>
  <c r="AI76" i="33" s="1"/>
  <c r="AJ76" i="33" s="1"/>
  <c r="AK76" i="33" s="1"/>
  <c r="AL76" i="33" s="1"/>
  <c r="AM76" i="33" s="1"/>
  <c r="G97" i="32"/>
  <c r="B98" i="32"/>
  <c r="B99" i="32" s="1"/>
  <c r="C97" i="32"/>
  <c r="H97" i="32"/>
  <c r="I96" i="23"/>
  <c r="J96" i="23" s="1"/>
  <c r="K96" i="23" s="1"/>
  <c r="L96" i="23" s="1"/>
  <c r="M96" i="23" s="1"/>
  <c r="N96" i="23" s="1"/>
  <c r="O96" i="23" s="1"/>
  <c r="P96" i="23" s="1"/>
  <c r="Q96" i="23" s="1"/>
  <c r="R96" i="23" s="1"/>
  <c r="S96" i="23" s="1"/>
  <c r="T96" i="23" s="1"/>
  <c r="U96" i="23" s="1"/>
  <c r="V96" i="23" s="1"/>
  <c r="W96" i="23" s="1"/>
  <c r="X96" i="23" s="1"/>
  <c r="Y96" i="23" s="1"/>
  <c r="Z96" i="23" s="1"/>
  <c r="AA96" i="23" s="1"/>
  <c r="AB96" i="23" s="1"/>
  <c r="AC96" i="23" s="1"/>
  <c r="AD96" i="23" s="1"/>
  <c r="AE96" i="23" s="1"/>
  <c r="AF96" i="23" s="1"/>
  <c r="AG96" i="23" s="1"/>
  <c r="AH96" i="23" s="1"/>
  <c r="AI96" i="23" s="1"/>
  <c r="AJ96" i="23" s="1"/>
  <c r="AK96" i="23" s="1"/>
  <c r="F95" i="24" s="1"/>
  <c r="D95" i="23"/>
  <c r="B98" i="8"/>
  <c r="B99" i="8" s="1"/>
  <c r="I98" i="8"/>
  <c r="J98" i="8" s="1"/>
  <c r="K98" i="8" s="1"/>
  <c r="L98" i="8" s="1"/>
  <c r="M98" i="8" s="1"/>
  <c r="N98" i="8" s="1"/>
  <c r="O98" i="8" s="1"/>
  <c r="P98" i="8" s="1"/>
  <c r="Q98" i="8" s="1"/>
  <c r="R98" i="8" s="1"/>
  <c r="S98" i="8" s="1"/>
  <c r="T98" i="8" s="1"/>
  <c r="U98" i="8" s="1"/>
  <c r="V98" i="8" s="1"/>
  <c r="W98" i="8" s="1"/>
  <c r="X98" i="8" s="1"/>
  <c r="Y98" i="8" s="1"/>
  <c r="Z98" i="8" s="1"/>
  <c r="AA98" i="8" s="1"/>
  <c r="AB98" i="8" s="1"/>
  <c r="AC98" i="8" s="1"/>
  <c r="AD98" i="8" s="1"/>
  <c r="AE98" i="8" s="1"/>
  <c r="AF98" i="8" s="1"/>
  <c r="AG98" i="8" s="1"/>
  <c r="AH98" i="8" s="1"/>
  <c r="AI98" i="8" s="1"/>
  <c r="AJ98" i="8" s="1"/>
  <c r="AK98" i="8" s="1"/>
  <c r="AL98" i="8" s="1"/>
  <c r="AM98" i="8" s="1"/>
  <c r="F97" i="23" s="1"/>
  <c r="G97" i="8"/>
  <c r="D97" i="8" s="1"/>
  <c r="C97" i="8"/>
  <c r="H97" i="8"/>
  <c r="I82" i="30"/>
  <c r="J82" i="30" s="1"/>
  <c r="K82" i="30" s="1"/>
  <c r="L82" i="30" s="1"/>
  <c r="M82" i="30" s="1"/>
  <c r="N82" i="30" s="1"/>
  <c r="O82" i="30" s="1"/>
  <c r="P82" i="30" s="1"/>
  <c r="Q82" i="30" s="1"/>
  <c r="R82" i="30" s="1"/>
  <c r="S82" i="30" s="1"/>
  <c r="T82" i="30" s="1"/>
  <c r="U82" i="30" s="1"/>
  <c r="V82" i="30" s="1"/>
  <c r="W82" i="30" s="1"/>
  <c r="X82" i="30" s="1"/>
  <c r="Y82" i="30" s="1"/>
  <c r="Z82" i="30" s="1"/>
  <c r="AA82" i="30" s="1"/>
  <c r="AB82" i="30" s="1"/>
  <c r="AC82" i="30" s="1"/>
  <c r="AD82" i="30" s="1"/>
  <c r="AE82" i="30" s="1"/>
  <c r="AF82" i="30" s="1"/>
  <c r="AG82" i="30" s="1"/>
  <c r="AH82" i="30" s="1"/>
  <c r="AI82" i="30" s="1"/>
  <c r="AJ82" i="30" s="1"/>
  <c r="AK82" i="30" s="1"/>
  <c r="AL82" i="30" s="1"/>
  <c r="F81" i="31" s="1"/>
  <c r="D81" i="30"/>
  <c r="I84" i="29"/>
  <c r="J84" i="29" s="1"/>
  <c r="K84" i="29" s="1"/>
  <c r="L84" i="29" s="1"/>
  <c r="M84" i="29" s="1"/>
  <c r="N84" i="29" s="1"/>
  <c r="O84" i="29" s="1"/>
  <c r="P84" i="29" s="1"/>
  <c r="Q84" i="29" s="1"/>
  <c r="R84" i="29" s="1"/>
  <c r="S84" i="29" s="1"/>
  <c r="T84" i="29" s="1"/>
  <c r="U84" i="29" s="1"/>
  <c r="V84" i="29" s="1"/>
  <c r="W84" i="29" s="1"/>
  <c r="X84" i="29" s="1"/>
  <c r="Y84" i="29" s="1"/>
  <c r="Z84" i="29" s="1"/>
  <c r="AA84" i="29" s="1"/>
  <c r="AB84" i="29" s="1"/>
  <c r="AC84" i="29" s="1"/>
  <c r="AD84" i="29" s="1"/>
  <c r="AE84" i="29" s="1"/>
  <c r="AF84" i="29" s="1"/>
  <c r="AG84" i="29" s="1"/>
  <c r="AH84" i="29" s="1"/>
  <c r="AI84" i="29" s="1"/>
  <c r="AJ84" i="29" s="1"/>
  <c r="AK84" i="29" s="1"/>
  <c r="AL84" i="29" s="1"/>
  <c r="AM84" i="29" s="1"/>
  <c r="F83" i="30" s="1"/>
  <c r="D83" i="29"/>
  <c r="I80" i="31"/>
  <c r="J80" i="31" s="1"/>
  <c r="K80" i="31" s="1"/>
  <c r="L80" i="31" s="1"/>
  <c r="M80" i="31" s="1"/>
  <c r="N80" i="31" s="1"/>
  <c r="O80" i="31" s="1"/>
  <c r="P80" i="31" s="1"/>
  <c r="Q80" i="31" s="1"/>
  <c r="R80" i="31" s="1"/>
  <c r="S80" i="31" s="1"/>
  <c r="T80" i="31" s="1"/>
  <c r="U80" i="31" s="1"/>
  <c r="V80" i="31" s="1"/>
  <c r="W80" i="31" s="1"/>
  <c r="X80" i="31" s="1"/>
  <c r="Y80" i="31" s="1"/>
  <c r="Z80" i="31" s="1"/>
  <c r="AA80" i="31" s="1"/>
  <c r="AB80" i="31" s="1"/>
  <c r="AC80" i="31" s="1"/>
  <c r="AD80" i="31" s="1"/>
  <c r="AE80" i="31" s="1"/>
  <c r="AF80" i="31" s="1"/>
  <c r="AG80" i="31" s="1"/>
  <c r="AH80" i="31" s="1"/>
  <c r="AI80" i="31" s="1"/>
  <c r="AJ80" i="31" s="1"/>
  <c r="AK80" i="31" s="1"/>
  <c r="AL80" i="31" s="1"/>
  <c r="AM80" i="31" s="1"/>
  <c r="F79" i="32" s="1"/>
  <c r="D79" i="31"/>
  <c r="I92" i="25"/>
  <c r="J92" i="25" s="1"/>
  <c r="K92" i="25" s="1"/>
  <c r="L92" i="25" s="1"/>
  <c r="M92" i="25" s="1"/>
  <c r="N92" i="25" s="1"/>
  <c r="O92" i="25" s="1"/>
  <c r="P92" i="25" s="1"/>
  <c r="Q92" i="25" s="1"/>
  <c r="R92" i="25" s="1"/>
  <c r="S92" i="25" s="1"/>
  <c r="T92" i="25" s="1"/>
  <c r="U92" i="25" s="1"/>
  <c r="V92" i="25" s="1"/>
  <c r="W92" i="25" s="1"/>
  <c r="X92" i="25" s="1"/>
  <c r="Y92" i="25" s="1"/>
  <c r="Z92" i="25" s="1"/>
  <c r="AA92" i="25" s="1"/>
  <c r="AB92" i="25" s="1"/>
  <c r="AC92" i="25" s="1"/>
  <c r="AD92" i="25" s="1"/>
  <c r="AE92" i="25" s="1"/>
  <c r="AF92" i="25" s="1"/>
  <c r="AG92" i="25" s="1"/>
  <c r="AH92" i="25" s="1"/>
  <c r="AI92" i="25" s="1"/>
  <c r="AJ92" i="25" s="1"/>
  <c r="AK92" i="25" s="1"/>
  <c r="AL92" i="25" s="1"/>
  <c r="F91" i="26" s="1"/>
  <c r="D91" i="25"/>
  <c r="G99" i="33"/>
  <c r="B100" i="33"/>
  <c r="B101" i="33" s="1"/>
  <c r="C99" i="33"/>
  <c r="H99" i="33"/>
  <c r="I86" i="28"/>
  <c r="J86" i="28" s="1"/>
  <c r="K86" i="28" s="1"/>
  <c r="L86" i="28" s="1"/>
  <c r="M86" i="28" s="1"/>
  <c r="N86" i="28" s="1"/>
  <c r="O86" i="28" s="1"/>
  <c r="P86" i="28" s="1"/>
  <c r="Q86" i="28" s="1"/>
  <c r="R86" i="28" s="1"/>
  <c r="S86" i="28" s="1"/>
  <c r="T86" i="28" s="1"/>
  <c r="U86" i="28" s="1"/>
  <c r="V86" i="28" s="1"/>
  <c r="W86" i="28" s="1"/>
  <c r="X86" i="28" s="1"/>
  <c r="Y86" i="28" s="1"/>
  <c r="Z86" i="28" s="1"/>
  <c r="AA86" i="28" s="1"/>
  <c r="AB86" i="28" s="1"/>
  <c r="AC86" i="28" s="1"/>
  <c r="AD86" i="28" s="1"/>
  <c r="AE86" i="28" s="1"/>
  <c r="AF86" i="28" s="1"/>
  <c r="AG86" i="28" s="1"/>
  <c r="AH86" i="28" s="1"/>
  <c r="AI86" i="28" s="1"/>
  <c r="AJ86" i="28" s="1"/>
  <c r="AK86" i="28" s="1"/>
  <c r="AL86" i="28" s="1"/>
  <c r="AM86" i="28" s="1"/>
  <c r="F85" i="29" s="1"/>
  <c r="D85" i="28"/>
  <c r="I94" i="24"/>
  <c r="J94" i="24" s="1"/>
  <c r="K94" i="24" s="1"/>
  <c r="L94" i="24" s="1"/>
  <c r="M94" i="24" s="1"/>
  <c r="N94" i="24" s="1"/>
  <c r="O94" i="24" s="1"/>
  <c r="P94" i="24" s="1"/>
  <c r="Q94" i="24" s="1"/>
  <c r="R94" i="24" s="1"/>
  <c r="S94" i="24" s="1"/>
  <c r="T94" i="24" s="1"/>
  <c r="U94" i="24" s="1"/>
  <c r="V94" i="24" s="1"/>
  <c r="W94" i="24" s="1"/>
  <c r="X94" i="24" s="1"/>
  <c r="Y94" i="24" s="1"/>
  <c r="Z94" i="24" s="1"/>
  <c r="AA94" i="24" s="1"/>
  <c r="AB94" i="24" s="1"/>
  <c r="AC94" i="24" s="1"/>
  <c r="AD94" i="24" s="1"/>
  <c r="AE94" i="24" s="1"/>
  <c r="AF94" i="24" s="1"/>
  <c r="AG94" i="24" s="1"/>
  <c r="AH94" i="24" s="1"/>
  <c r="AI94" i="24" s="1"/>
  <c r="AJ94" i="24" s="1"/>
  <c r="AK94" i="24" s="1"/>
  <c r="AL94" i="24" s="1"/>
  <c r="AM94" i="24" s="1"/>
  <c r="F93" i="25" s="1"/>
  <c r="D93" i="24"/>
  <c r="B116" i="31" l="1"/>
  <c r="B117" i="31" s="1"/>
  <c r="G115" i="31"/>
  <c r="C115" i="31"/>
  <c r="H115" i="31"/>
  <c r="B122" i="28"/>
  <c r="B123" i="28" s="1"/>
  <c r="G121" i="28"/>
  <c r="C121" i="28"/>
  <c r="H121" i="28"/>
  <c r="B108" i="25"/>
  <c r="B109" i="25" s="1"/>
  <c r="G107" i="25"/>
  <c r="C107" i="25"/>
  <c r="H107" i="25"/>
  <c r="B106" i="29"/>
  <c r="B107" i="29" s="1"/>
  <c r="C105" i="29"/>
  <c r="H105" i="29"/>
  <c r="G105" i="29"/>
  <c r="B102" i="27"/>
  <c r="B103" i="27" s="1"/>
  <c r="C101" i="27"/>
  <c r="H101" i="27"/>
  <c r="G101" i="27"/>
  <c r="B100" i="26"/>
  <c r="B101" i="26" s="1"/>
  <c r="G99" i="26"/>
  <c r="C99" i="26"/>
  <c r="H99" i="26"/>
  <c r="I98" i="23"/>
  <c r="J98" i="23" s="1"/>
  <c r="K98" i="23" s="1"/>
  <c r="L98" i="23" s="1"/>
  <c r="M98" i="23" s="1"/>
  <c r="N98" i="23" s="1"/>
  <c r="O98" i="23" s="1"/>
  <c r="P98" i="23" s="1"/>
  <c r="Q98" i="23" s="1"/>
  <c r="R98" i="23" s="1"/>
  <c r="S98" i="23" s="1"/>
  <c r="T98" i="23" s="1"/>
  <c r="U98" i="23" s="1"/>
  <c r="V98" i="23" s="1"/>
  <c r="W98" i="23" s="1"/>
  <c r="X98" i="23" s="1"/>
  <c r="Y98" i="23" s="1"/>
  <c r="Z98" i="23" s="1"/>
  <c r="AA98" i="23" s="1"/>
  <c r="AB98" i="23" s="1"/>
  <c r="AC98" i="23" s="1"/>
  <c r="AD98" i="23" s="1"/>
  <c r="AE98" i="23" s="1"/>
  <c r="AF98" i="23" s="1"/>
  <c r="AG98" i="23" s="1"/>
  <c r="AH98" i="23" s="1"/>
  <c r="AI98" i="23" s="1"/>
  <c r="AJ98" i="23" s="1"/>
  <c r="AK98" i="23" s="1"/>
  <c r="F97" i="24" s="1"/>
  <c r="D97" i="23"/>
  <c r="B100" i="8"/>
  <c r="B101" i="8" s="1"/>
  <c r="I100" i="8"/>
  <c r="J100" i="8" s="1"/>
  <c r="K100" i="8" s="1"/>
  <c r="L100" i="8" s="1"/>
  <c r="M100" i="8" s="1"/>
  <c r="N100" i="8" s="1"/>
  <c r="O100" i="8" s="1"/>
  <c r="P100" i="8" s="1"/>
  <c r="Q100" i="8" s="1"/>
  <c r="R100" i="8" s="1"/>
  <c r="S100" i="8" s="1"/>
  <c r="T100" i="8" s="1"/>
  <c r="U100" i="8" s="1"/>
  <c r="V100" i="8" s="1"/>
  <c r="W100" i="8" s="1"/>
  <c r="X100" i="8" s="1"/>
  <c r="Y100" i="8" s="1"/>
  <c r="Z100" i="8" s="1"/>
  <c r="AA100" i="8" s="1"/>
  <c r="AB100" i="8" s="1"/>
  <c r="AC100" i="8" s="1"/>
  <c r="AD100" i="8" s="1"/>
  <c r="AE100" i="8" s="1"/>
  <c r="AF100" i="8" s="1"/>
  <c r="AG100" i="8" s="1"/>
  <c r="AH100" i="8" s="1"/>
  <c r="AI100" i="8" s="1"/>
  <c r="AJ100" i="8" s="1"/>
  <c r="AK100" i="8" s="1"/>
  <c r="AL100" i="8" s="1"/>
  <c r="AM100" i="8" s="1"/>
  <c r="F99" i="23" s="1"/>
  <c r="G99" i="8"/>
  <c r="D99" i="8" s="1"/>
  <c r="C99" i="8"/>
  <c r="H99" i="8"/>
  <c r="I96" i="24"/>
  <c r="J96" i="24" s="1"/>
  <c r="K96" i="24" s="1"/>
  <c r="L96" i="24" s="1"/>
  <c r="M96" i="24" s="1"/>
  <c r="N96" i="24" s="1"/>
  <c r="O96" i="24" s="1"/>
  <c r="P96" i="24" s="1"/>
  <c r="Q96" i="24" s="1"/>
  <c r="R96" i="24" s="1"/>
  <c r="S96" i="24" s="1"/>
  <c r="T96" i="24" s="1"/>
  <c r="U96" i="24" s="1"/>
  <c r="V96" i="24" s="1"/>
  <c r="W96" i="24" s="1"/>
  <c r="X96" i="24" s="1"/>
  <c r="Y96" i="24" s="1"/>
  <c r="Z96" i="24" s="1"/>
  <c r="AA96" i="24" s="1"/>
  <c r="AB96" i="24" s="1"/>
  <c r="AC96" i="24" s="1"/>
  <c r="AD96" i="24" s="1"/>
  <c r="AE96" i="24" s="1"/>
  <c r="AF96" i="24" s="1"/>
  <c r="AG96" i="24" s="1"/>
  <c r="AH96" i="24" s="1"/>
  <c r="AI96" i="24" s="1"/>
  <c r="AJ96" i="24" s="1"/>
  <c r="AK96" i="24" s="1"/>
  <c r="AL96" i="24" s="1"/>
  <c r="AM96" i="24" s="1"/>
  <c r="F95" i="25" s="1"/>
  <c r="D95" i="24"/>
  <c r="I86" i="29"/>
  <c r="J86" i="29" s="1"/>
  <c r="K86" i="29" s="1"/>
  <c r="L86" i="29" s="1"/>
  <c r="M86" i="29" s="1"/>
  <c r="N86" i="29" s="1"/>
  <c r="O86" i="29" s="1"/>
  <c r="P86" i="29" s="1"/>
  <c r="Q86" i="29" s="1"/>
  <c r="R86" i="29" s="1"/>
  <c r="S86" i="29" s="1"/>
  <c r="T86" i="29" s="1"/>
  <c r="U86" i="29" s="1"/>
  <c r="V86" i="29" s="1"/>
  <c r="W86" i="29" s="1"/>
  <c r="X86" i="29" s="1"/>
  <c r="Y86" i="29" s="1"/>
  <c r="Z86" i="29" s="1"/>
  <c r="AA86" i="29" s="1"/>
  <c r="AB86" i="29" s="1"/>
  <c r="AC86" i="29" s="1"/>
  <c r="AD86" i="29" s="1"/>
  <c r="AE86" i="29" s="1"/>
  <c r="AF86" i="29" s="1"/>
  <c r="AG86" i="29" s="1"/>
  <c r="AH86" i="29" s="1"/>
  <c r="AI86" i="29" s="1"/>
  <c r="AJ86" i="29" s="1"/>
  <c r="AK86" i="29" s="1"/>
  <c r="AL86" i="29" s="1"/>
  <c r="AM86" i="29" s="1"/>
  <c r="F85" i="30" s="1"/>
  <c r="D85" i="29"/>
  <c r="G101" i="33"/>
  <c r="B102" i="33"/>
  <c r="B103" i="33" s="1"/>
  <c r="C101" i="33"/>
  <c r="H101" i="33"/>
  <c r="I92" i="26"/>
  <c r="J92" i="26" s="1"/>
  <c r="K92" i="26" s="1"/>
  <c r="L92" i="26" s="1"/>
  <c r="M92" i="26" s="1"/>
  <c r="N92" i="26" s="1"/>
  <c r="O92" i="26" s="1"/>
  <c r="P92" i="26" s="1"/>
  <c r="Q92" i="26" s="1"/>
  <c r="R92" i="26" s="1"/>
  <c r="S92" i="26" s="1"/>
  <c r="T92" i="26" s="1"/>
  <c r="U92" i="26" s="1"/>
  <c r="V92" i="26" s="1"/>
  <c r="W92" i="26" s="1"/>
  <c r="X92" i="26" s="1"/>
  <c r="Y92" i="26" s="1"/>
  <c r="Z92" i="26" s="1"/>
  <c r="AA92" i="26" s="1"/>
  <c r="AB92" i="26" s="1"/>
  <c r="AC92" i="26" s="1"/>
  <c r="AD92" i="26" s="1"/>
  <c r="AE92" i="26" s="1"/>
  <c r="AF92" i="26" s="1"/>
  <c r="AG92" i="26" s="1"/>
  <c r="AH92" i="26" s="1"/>
  <c r="AI92" i="26" s="1"/>
  <c r="AJ92" i="26" s="1"/>
  <c r="AK92" i="26" s="1"/>
  <c r="AL92" i="26" s="1"/>
  <c r="AM92" i="26" s="1"/>
  <c r="F91" i="27" s="1"/>
  <c r="D91" i="26"/>
  <c r="B100" i="32"/>
  <c r="B101" i="32" s="1"/>
  <c r="G99" i="32"/>
  <c r="C99" i="32"/>
  <c r="H99" i="32"/>
  <c r="D79" i="32"/>
  <c r="I80" i="32"/>
  <c r="J80" i="32" s="1"/>
  <c r="K80" i="32" s="1"/>
  <c r="L80" i="32" s="1"/>
  <c r="M80" i="32" s="1"/>
  <c r="N80" i="32" s="1"/>
  <c r="O80" i="32" s="1"/>
  <c r="P80" i="32" s="1"/>
  <c r="Q80" i="32" s="1"/>
  <c r="R80" i="32" s="1"/>
  <c r="S80" i="32" s="1"/>
  <c r="T80" i="32" s="1"/>
  <c r="U80" i="32" s="1"/>
  <c r="V80" i="32" s="1"/>
  <c r="W80" i="32" s="1"/>
  <c r="X80" i="32" s="1"/>
  <c r="Y80" i="32" s="1"/>
  <c r="Z80" i="32" s="1"/>
  <c r="AA80" i="32" s="1"/>
  <c r="AB80" i="32" s="1"/>
  <c r="AC80" i="32" s="1"/>
  <c r="AD80" i="32" s="1"/>
  <c r="AE80" i="32" s="1"/>
  <c r="AF80" i="32" s="1"/>
  <c r="AG80" i="32" s="1"/>
  <c r="AH80" i="32" s="1"/>
  <c r="AI80" i="32" s="1"/>
  <c r="AJ80" i="32" s="1"/>
  <c r="AK80" i="32" s="1"/>
  <c r="AL80" i="32" s="1"/>
  <c r="F79" i="33" s="1"/>
  <c r="I84" i="30"/>
  <c r="J84" i="30" s="1"/>
  <c r="K84" i="30" s="1"/>
  <c r="L84" i="30" s="1"/>
  <c r="M84" i="30" s="1"/>
  <c r="N84" i="30" s="1"/>
  <c r="O84" i="30" s="1"/>
  <c r="P84" i="30" s="1"/>
  <c r="Q84" i="30" s="1"/>
  <c r="R84" i="30" s="1"/>
  <c r="S84" i="30" s="1"/>
  <c r="T84" i="30" s="1"/>
  <c r="U84" i="30" s="1"/>
  <c r="V84" i="30" s="1"/>
  <c r="W84" i="30" s="1"/>
  <c r="X84" i="30" s="1"/>
  <c r="Y84" i="30" s="1"/>
  <c r="Z84" i="30" s="1"/>
  <c r="AA84" i="30" s="1"/>
  <c r="AB84" i="30" s="1"/>
  <c r="AC84" i="30" s="1"/>
  <c r="AD84" i="30" s="1"/>
  <c r="AE84" i="30" s="1"/>
  <c r="AF84" i="30" s="1"/>
  <c r="AG84" i="30" s="1"/>
  <c r="AH84" i="30" s="1"/>
  <c r="AI84" i="30" s="1"/>
  <c r="AJ84" i="30" s="1"/>
  <c r="AK84" i="30" s="1"/>
  <c r="AL84" i="30" s="1"/>
  <c r="F83" i="31" s="1"/>
  <c r="D83" i="30"/>
  <c r="I88" i="28"/>
  <c r="J88" i="28" s="1"/>
  <c r="K88" i="28" s="1"/>
  <c r="L88" i="28" s="1"/>
  <c r="M88" i="28" s="1"/>
  <c r="N88" i="28" s="1"/>
  <c r="O88" i="28" s="1"/>
  <c r="P88" i="28" s="1"/>
  <c r="Q88" i="28" s="1"/>
  <c r="R88" i="28" s="1"/>
  <c r="S88" i="28" s="1"/>
  <c r="T88" i="28" s="1"/>
  <c r="U88" i="28" s="1"/>
  <c r="V88" i="28" s="1"/>
  <c r="W88" i="28" s="1"/>
  <c r="X88" i="28" s="1"/>
  <c r="Y88" i="28" s="1"/>
  <c r="Z88" i="28" s="1"/>
  <c r="AA88" i="28" s="1"/>
  <c r="AB88" i="28" s="1"/>
  <c r="AC88" i="28" s="1"/>
  <c r="AD88" i="28" s="1"/>
  <c r="AE88" i="28" s="1"/>
  <c r="AF88" i="28" s="1"/>
  <c r="AG88" i="28" s="1"/>
  <c r="AH88" i="28" s="1"/>
  <c r="AI88" i="28" s="1"/>
  <c r="AJ88" i="28" s="1"/>
  <c r="AK88" i="28" s="1"/>
  <c r="AL88" i="28" s="1"/>
  <c r="AM88" i="28" s="1"/>
  <c r="F87" i="29" s="1"/>
  <c r="D87" i="28"/>
  <c r="D77" i="33"/>
  <c r="I78" i="33"/>
  <c r="J78" i="33" s="1"/>
  <c r="K78" i="33" s="1"/>
  <c r="L78" i="33" s="1"/>
  <c r="M78" i="33" s="1"/>
  <c r="N78" i="33" s="1"/>
  <c r="O78" i="33" s="1"/>
  <c r="P78" i="33" s="1"/>
  <c r="Q78" i="33" s="1"/>
  <c r="R78" i="33" s="1"/>
  <c r="S78" i="33" s="1"/>
  <c r="T78" i="33" s="1"/>
  <c r="U78" i="33" s="1"/>
  <c r="V78" i="33" s="1"/>
  <c r="W78" i="33" s="1"/>
  <c r="X78" i="33" s="1"/>
  <c r="Y78" i="33" s="1"/>
  <c r="Z78" i="33" s="1"/>
  <c r="AA78" i="33" s="1"/>
  <c r="AB78" i="33" s="1"/>
  <c r="AC78" i="33" s="1"/>
  <c r="AD78" i="33" s="1"/>
  <c r="AE78" i="33" s="1"/>
  <c r="AF78" i="33" s="1"/>
  <c r="AG78" i="33" s="1"/>
  <c r="AH78" i="33" s="1"/>
  <c r="AI78" i="33" s="1"/>
  <c r="AJ78" i="33" s="1"/>
  <c r="AK78" i="33" s="1"/>
  <c r="AL78" i="33" s="1"/>
  <c r="AM78" i="33" s="1"/>
  <c r="I82" i="31"/>
  <c r="J82" i="31" s="1"/>
  <c r="K82" i="31" s="1"/>
  <c r="L82" i="31" s="1"/>
  <c r="M82" i="31" s="1"/>
  <c r="N82" i="31" s="1"/>
  <c r="O82" i="31" s="1"/>
  <c r="P82" i="31" s="1"/>
  <c r="Q82" i="31" s="1"/>
  <c r="R82" i="31" s="1"/>
  <c r="S82" i="31" s="1"/>
  <c r="T82" i="31" s="1"/>
  <c r="U82" i="31" s="1"/>
  <c r="V82" i="31" s="1"/>
  <c r="W82" i="31" s="1"/>
  <c r="X82" i="31" s="1"/>
  <c r="Y82" i="31" s="1"/>
  <c r="Z82" i="31" s="1"/>
  <c r="AA82" i="31" s="1"/>
  <c r="AB82" i="31" s="1"/>
  <c r="AC82" i="31" s="1"/>
  <c r="AD82" i="31" s="1"/>
  <c r="AE82" i="31" s="1"/>
  <c r="AF82" i="31" s="1"/>
  <c r="AG82" i="31" s="1"/>
  <c r="AH82" i="31" s="1"/>
  <c r="AI82" i="31" s="1"/>
  <c r="AJ82" i="31" s="1"/>
  <c r="AK82" i="31" s="1"/>
  <c r="AL82" i="31" s="1"/>
  <c r="AM82" i="31" s="1"/>
  <c r="F81" i="32" s="1"/>
  <c r="D81" i="31"/>
  <c r="I94" i="25"/>
  <c r="J94" i="25" s="1"/>
  <c r="K94" i="25" s="1"/>
  <c r="L94" i="25" s="1"/>
  <c r="M94" i="25" s="1"/>
  <c r="N94" i="25" s="1"/>
  <c r="O94" i="25" s="1"/>
  <c r="P94" i="25" s="1"/>
  <c r="Q94" i="25" s="1"/>
  <c r="R94" i="25" s="1"/>
  <c r="S94" i="25" s="1"/>
  <c r="T94" i="25" s="1"/>
  <c r="U94" i="25" s="1"/>
  <c r="V94" i="25" s="1"/>
  <c r="W94" i="25" s="1"/>
  <c r="X94" i="25" s="1"/>
  <c r="Y94" i="25" s="1"/>
  <c r="Z94" i="25" s="1"/>
  <c r="AA94" i="25" s="1"/>
  <c r="AB94" i="25" s="1"/>
  <c r="AC94" i="25" s="1"/>
  <c r="AD94" i="25" s="1"/>
  <c r="AE94" i="25" s="1"/>
  <c r="AF94" i="25" s="1"/>
  <c r="AG94" i="25" s="1"/>
  <c r="AH94" i="25" s="1"/>
  <c r="AI94" i="25" s="1"/>
  <c r="AJ94" i="25" s="1"/>
  <c r="AK94" i="25" s="1"/>
  <c r="AL94" i="25" s="1"/>
  <c r="F93" i="26" s="1"/>
  <c r="D93" i="25"/>
  <c r="I90" i="27"/>
  <c r="J90" i="27" s="1"/>
  <c r="K90" i="27" s="1"/>
  <c r="L90" i="27" s="1"/>
  <c r="M90" i="27" s="1"/>
  <c r="N90" i="27" s="1"/>
  <c r="O90" i="27" s="1"/>
  <c r="P90" i="27" s="1"/>
  <c r="Q90" i="27" s="1"/>
  <c r="R90" i="27" s="1"/>
  <c r="S90" i="27" s="1"/>
  <c r="T90" i="27" s="1"/>
  <c r="U90" i="27" s="1"/>
  <c r="V90" i="27" s="1"/>
  <c r="W90" i="27" s="1"/>
  <c r="X90" i="27" s="1"/>
  <c r="Y90" i="27" s="1"/>
  <c r="Z90" i="27" s="1"/>
  <c r="AA90" i="27" s="1"/>
  <c r="AB90" i="27" s="1"/>
  <c r="AC90" i="27" s="1"/>
  <c r="AD90" i="27" s="1"/>
  <c r="AE90" i="27" s="1"/>
  <c r="AF90" i="27" s="1"/>
  <c r="AG90" i="27" s="1"/>
  <c r="AH90" i="27" s="1"/>
  <c r="AI90" i="27" s="1"/>
  <c r="AJ90" i="27" s="1"/>
  <c r="AK90" i="27" s="1"/>
  <c r="AL90" i="27" s="1"/>
  <c r="F89" i="28" s="1"/>
  <c r="D89" i="27"/>
  <c r="B108" i="29" l="1"/>
  <c r="B109" i="29" s="1"/>
  <c r="G107" i="29"/>
  <c r="C107" i="29"/>
  <c r="H107" i="29"/>
  <c r="B110" i="25"/>
  <c r="B111" i="25" s="1"/>
  <c r="G109" i="25"/>
  <c r="C109" i="25"/>
  <c r="H109" i="25"/>
  <c r="B102" i="26"/>
  <c r="B103" i="26" s="1"/>
  <c r="H101" i="26"/>
  <c r="C101" i="26"/>
  <c r="G101" i="26"/>
  <c r="B124" i="28"/>
  <c r="B125" i="28" s="1"/>
  <c r="G123" i="28"/>
  <c r="C123" i="28"/>
  <c r="H123" i="28"/>
  <c r="B104" i="27"/>
  <c r="B105" i="27" s="1"/>
  <c r="H103" i="27"/>
  <c r="C103" i="27"/>
  <c r="G103" i="27"/>
  <c r="B118" i="31"/>
  <c r="B119" i="31" s="1"/>
  <c r="G117" i="31"/>
  <c r="H117" i="31"/>
  <c r="C117" i="31"/>
  <c r="I92" i="27"/>
  <c r="J92" i="27" s="1"/>
  <c r="K92" i="27" s="1"/>
  <c r="L92" i="27" s="1"/>
  <c r="M92" i="27" s="1"/>
  <c r="N92" i="27" s="1"/>
  <c r="O92" i="27" s="1"/>
  <c r="P92" i="27" s="1"/>
  <c r="Q92" i="27" s="1"/>
  <c r="R92" i="27" s="1"/>
  <c r="S92" i="27" s="1"/>
  <c r="T92" i="27" s="1"/>
  <c r="U92" i="27" s="1"/>
  <c r="V92" i="27" s="1"/>
  <c r="W92" i="27" s="1"/>
  <c r="X92" i="27" s="1"/>
  <c r="Y92" i="27" s="1"/>
  <c r="Z92" i="27" s="1"/>
  <c r="AA92" i="27" s="1"/>
  <c r="AB92" i="27" s="1"/>
  <c r="AC92" i="27" s="1"/>
  <c r="AD92" i="27" s="1"/>
  <c r="AE92" i="27" s="1"/>
  <c r="AF92" i="27" s="1"/>
  <c r="AG92" i="27" s="1"/>
  <c r="AH92" i="27" s="1"/>
  <c r="AI92" i="27" s="1"/>
  <c r="AJ92" i="27" s="1"/>
  <c r="AK92" i="27" s="1"/>
  <c r="AL92" i="27" s="1"/>
  <c r="F91" i="28" s="1"/>
  <c r="D91" i="27"/>
  <c r="I94" i="26"/>
  <c r="J94" i="26" s="1"/>
  <c r="K94" i="26" s="1"/>
  <c r="L94" i="26" s="1"/>
  <c r="M94" i="26" s="1"/>
  <c r="N94" i="26" s="1"/>
  <c r="O94" i="26" s="1"/>
  <c r="P94" i="26" s="1"/>
  <c r="Q94" i="26" s="1"/>
  <c r="R94" i="26" s="1"/>
  <c r="S94" i="26" s="1"/>
  <c r="T94" i="26" s="1"/>
  <c r="U94" i="26" s="1"/>
  <c r="V94" i="26" s="1"/>
  <c r="W94" i="26" s="1"/>
  <c r="X94" i="26" s="1"/>
  <c r="Y94" i="26" s="1"/>
  <c r="Z94" i="26" s="1"/>
  <c r="AA94" i="26" s="1"/>
  <c r="AB94" i="26" s="1"/>
  <c r="AC94" i="26" s="1"/>
  <c r="AD94" i="26" s="1"/>
  <c r="AE94" i="26" s="1"/>
  <c r="AF94" i="26" s="1"/>
  <c r="AG94" i="26" s="1"/>
  <c r="AH94" i="26" s="1"/>
  <c r="AI94" i="26" s="1"/>
  <c r="AJ94" i="26" s="1"/>
  <c r="AK94" i="26" s="1"/>
  <c r="AL94" i="26" s="1"/>
  <c r="AM94" i="26" s="1"/>
  <c r="F93" i="27" s="1"/>
  <c r="D93" i="26"/>
  <c r="D81" i="32"/>
  <c r="I82" i="32"/>
  <c r="J82" i="32" s="1"/>
  <c r="K82" i="32" s="1"/>
  <c r="L82" i="32" s="1"/>
  <c r="M82" i="32" s="1"/>
  <c r="N82" i="32" s="1"/>
  <c r="O82" i="32" s="1"/>
  <c r="P82" i="32" s="1"/>
  <c r="Q82" i="32" s="1"/>
  <c r="R82" i="32" s="1"/>
  <c r="S82" i="32" s="1"/>
  <c r="T82" i="32" s="1"/>
  <c r="U82" i="32" s="1"/>
  <c r="V82" i="32" s="1"/>
  <c r="W82" i="32" s="1"/>
  <c r="X82" i="32" s="1"/>
  <c r="Y82" i="32" s="1"/>
  <c r="Z82" i="32" s="1"/>
  <c r="AA82" i="32" s="1"/>
  <c r="AB82" i="32" s="1"/>
  <c r="AC82" i="32" s="1"/>
  <c r="AD82" i="32" s="1"/>
  <c r="AE82" i="32" s="1"/>
  <c r="AF82" i="32" s="1"/>
  <c r="AG82" i="32" s="1"/>
  <c r="AH82" i="32" s="1"/>
  <c r="AI82" i="32" s="1"/>
  <c r="AJ82" i="32" s="1"/>
  <c r="AK82" i="32" s="1"/>
  <c r="AL82" i="32" s="1"/>
  <c r="F81" i="33" s="1"/>
  <c r="G103" i="33"/>
  <c r="B104" i="33"/>
  <c r="B105" i="33" s="1"/>
  <c r="C103" i="33"/>
  <c r="H103" i="33"/>
  <c r="I86" i="30"/>
  <c r="J86" i="30" s="1"/>
  <c r="K86" i="30" s="1"/>
  <c r="L86" i="30" s="1"/>
  <c r="M86" i="30" s="1"/>
  <c r="N86" i="30" s="1"/>
  <c r="O86" i="30" s="1"/>
  <c r="P86" i="30" s="1"/>
  <c r="Q86" i="30" s="1"/>
  <c r="R86" i="30" s="1"/>
  <c r="S86" i="30" s="1"/>
  <c r="T86" i="30" s="1"/>
  <c r="U86" i="30" s="1"/>
  <c r="V86" i="30" s="1"/>
  <c r="W86" i="30" s="1"/>
  <c r="X86" i="30" s="1"/>
  <c r="Y86" i="30" s="1"/>
  <c r="Z86" i="30" s="1"/>
  <c r="AA86" i="30" s="1"/>
  <c r="AB86" i="30" s="1"/>
  <c r="AC86" i="30" s="1"/>
  <c r="AD86" i="30" s="1"/>
  <c r="AE86" i="30" s="1"/>
  <c r="AF86" i="30" s="1"/>
  <c r="AG86" i="30" s="1"/>
  <c r="AH86" i="30" s="1"/>
  <c r="AI86" i="30" s="1"/>
  <c r="AJ86" i="30" s="1"/>
  <c r="AK86" i="30" s="1"/>
  <c r="AL86" i="30" s="1"/>
  <c r="F85" i="31" s="1"/>
  <c r="D85" i="30"/>
  <c r="I96" i="25"/>
  <c r="J96" i="25" s="1"/>
  <c r="K96" i="25" s="1"/>
  <c r="L96" i="25" s="1"/>
  <c r="M96" i="25" s="1"/>
  <c r="N96" i="25" s="1"/>
  <c r="O96" i="25" s="1"/>
  <c r="P96" i="25" s="1"/>
  <c r="Q96" i="25" s="1"/>
  <c r="R96" i="25" s="1"/>
  <c r="S96" i="25" s="1"/>
  <c r="T96" i="25" s="1"/>
  <c r="U96" i="25" s="1"/>
  <c r="V96" i="25" s="1"/>
  <c r="W96" i="25" s="1"/>
  <c r="X96" i="25" s="1"/>
  <c r="Y96" i="25" s="1"/>
  <c r="Z96" i="25" s="1"/>
  <c r="AA96" i="25" s="1"/>
  <c r="AB96" i="25" s="1"/>
  <c r="AC96" i="25" s="1"/>
  <c r="AD96" i="25" s="1"/>
  <c r="AE96" i="25" s="1"/>
  <c r="AF96" i="25" s="1"/>
  <c r="AG96" i="25" s="1"/>
  <c r="AH96" i="25" s="1"/>
  <c r="AI96" i="25" s="1"/>
  <c r="AJ96" i="25" s="1"/>
  <c r="AK96" i="25" s="1"/>
  <c r="AL96" i="25" s="1"/>
  <c r="F95" i="26" s="1"/>
  <c r="D95" i="25"/>
  <c r="D79" i="33"/>
  <c r="I80" i="33"/>
  <c r="J80" i="33" s="1"/>
  <c r="K80" i="33" s="1"/>
  <c r="L80" i="33" s="1"/>
  <c r="M80" i="33" s="1"/>
  <c r="N80" i="33" s="1"/>
  <c r="O80" i="33" s="1"/>
  <c r="P80" i="33" s="1"/>
  <c r="Q80" i="33" s="1"/>
  <c r="R80" i="33" s="1"/>
  <c r="S80" i="33" s="1"/>
  <c r="T80" i="33" s="1"/>
  <c r="U80" i="33" s="1"/>
  <c r="V80" i="33" s="1"/>
  <c r="W80" i="33" s="1"/>
  <c r="X80" i="33" s="1"/>
  <c r="Y80" i="33" s="1"/>
  <c r="Z80" i="33" s="1"/>
  <c r="AA80" i="33" s="1"/>
  <c r="AB80" i="33" s="1"/>
  <c r="AC80" i="33" s="1"/>
  <c r="AD80" i="33" s="1"/>
  <c r="AE80" i="33" s="1"/>
  <c r="AF80" i="33" s="1"/>
  <c r="AG80" i="33" s="1"/>
  <c r="AH80" i="33" s="1"/>
  <c r="AI80" i="33" s="1"/>
  <c r="AJ80" i="33" s="1"/>
  <c r="AK80" i="33" s="1"/>
  <c r="AL80" i="33" s="1"/>
  <c r="AM80" i="33" s="1"/>
  <c r="I84" i="31"/>
  <c r="J84" i="31" s="1"/>
  <c r="K84" i="31" s="1"/>
  <c r="L84" i="31" s="1"/>
  <c r="M84" i="31" s="1"/>
  <c r="N84" i="31" s="1"/>
  <c r="O84" i="31" s="1"/>
  <c r="P84" i="31" s="1"/>
  <c r="Q84" i="31" s="1"/>
  <c r="R84" i="31" s="1"/>
  <c r="S84" i="31" s="1"/>
  <c r="T84" i="31" s="1"/>
  <c r="U84" i="31" s="1"/>
  <c r="V84" i="31" s="1"/>
  <c r="W84" i="31" s="1"/>
  <c r="X84" i="31" s="1"/>
  <c r="Y84" i="31" s="1"/>
  <c r="Z84" i="31" s="1"/>
  <c r="AA84" i="31" s="1"/>
  <c r="AB84" i="31" s="1"/>
  <c r="AC84" i="31" s="1"/>
  <c r="AD84" i="31" s="1"/>
  <c r="AE84" i="31" s="1"/>
  <c r="AF84" i="31" s="1"/>
  <c r="AG84" i="31" s="1"/>
  <c r="AH84" i="31" s="1"/>
  <c r="AI84" i="31" s="1"/>
  <c r="AJ84" i="31" s="1"/>
  <c r="AK84" i="31" s="1"/>
  <c r="AL84" i="31" s="1"/>
  <c r="AM84" i="31" s="1"/>
  <c r="F83" i="32" s="1"/>
  <c r="D83" i="31"/>
  <c r="I100" i="23"/>
  <c r="J100" i="23" s="1"/>
  <c r="K100" i="23" s="1"/>
  <c r="L100" i="23" s="1"/>
  <c r="M100" i="23" s="1"/>
  <c r="N100" i="23" s="1"/>
  <c r="O100" i="23" s="1"/>
  <c r="P100" i="23" s="1"/>
  <c r="Q100" i="23" s="1"/>
  <c r="R100" i="23" s="1"/>
  <c r="S100" i="23" s="1"/>
  <c r="T100" i="23" s="1"/>
  <c r="U100" i="23" s="1"/>
  <c r="V100" i="23" s="1"/>
  <c r="W100" i="23" s="1"/>
  <c r="X100" i="23" s="1"/>
  <c r="Y100" i="23" s="1"/>
  <c r="Z100" i="23" s="1"/>
  <c r="AA100" i="23" s="1"/>
  <c r="AB100" i="23" s="1"/>
  <c r="AC100" i="23" s="1"/>
  <c r="AD100" i="23" s="1"/>
  <c r="AE100" i="23" s="1"/>
  <c r="AF100" i="23" s="1"/>
  <c r="AG100" i="23" s="1"/>
  <c r="AH100" i="23" s="1"/>
  <c r="AI100" i="23" s="1"/>
  <c r="AJ100" i="23" s="1"/>
  <c r="AK100" i="23" s="1"/>
  <c r="F99" i="24" s="1"/>
  <c r="D99" i="23"/>
  <c r="I88" i="29"/>
  <c r="J88" i="29" s="1"/>
  <c r="K88" i="29" s="1"/>
  <c r="L88" i="29" s="1"/>
  <c r="M88" i="29" s="1"/>
  <c r="N88" i="29" s="1"/>
  <c r="O88" i="29" s="1"/>
  <c r="P88" i="29" s="1"/>
  <c r="Q88" i="29" s="1"/>
  <c r="R88" i="29" s="1"/>
  <c r="S88" i="29" s="1"/>
  <c r="T88" i="29" s="1"/>
  <c r="U88" i="29" s="1"/>
  <c r="V88" i="29" s="1"/>
  <c r="W88" i="29" s="1"/>
  <c r="X88" i="29" s="1"/>
  <c r="Y88" i="29" s="1"/>
  <c r="Z88" i="29" s="1"/>
  <c r="AA88" i="29" s="1"/>
  <c r="AB88" i="29" s="1"/>
  <c r="AC88" i="29" s="1"/>
  <c r="AD88" i="29" s="1"/>
  <c r="AE88" i="29" s="1"/>
  <c r="AF88" i="29" s="1"/>
  <c r="AG88" i="29" s="1"/>
  <c r="AH88" i="29" s="1"/>
  <c r="AI88" i="29" s="1"/>
  <c r="AJ88" i="29" s="1"/>
  <c r="AK88" i="29" s="1"/>
  <c r="AL88" i="29" s="1"/>
  <c r="AM88" i="29" s="1"/>
  <c r="F87" i="30" s="1"/>
  <c r="D87" i="29"/>
  <c r="I102" i="8"/>
  <c r="J102" i="8" s="1"/>
  <c r="K102" i="8" s="1"/>
  <c r="L102" i="8" s="1"/>
  <c r="M102" i="8" s="1"/>
  <c r="N102" i="8" s="1"/>
  <c r="O102" i="8" s="1"/>
  <c r="P102" i="8" s="1"/>
  <c r="Q102" i="8" s="1"/>
  <c r="R102" i="8" s="1"/>
  <c r="S102" i="8" s="1"/>
  <c r="T102" i="8" s="1"/>
  <c r="U102" i="8" s="1"/>
  <c r="V102" i="8" s="1"/>
  <c r="W102" i="8" s="1"/>
  <c r="X102" i="8" s="1"/>
  <c r="Y102" i="8" s="1"/>
  <c r="Z102" i="8" s="1"/>
  <c r="AA102" i="8" s="1"/>
  <c r="AB102" i="8" s="1"/>
  <c r="AC102" i="8" s="1"/>
  <c r="AD102" i="8" s="1"/>
  <c r="AE102" i="8" s="1"/>
  <c r="AF102" i="8" s="1"/>
  <c r="AG102" i="8" s="1"/>
  <c r="AH102" i="8" s="1"/>
  <c r="AI102" i="8" s="1"/>
  <c r="AJ102" i="8" s="1"/>
  <c r="AK102" i="8" s="1"/>
  <c r="AL102" i="8" s="1"/>
  <c r="AM102" i="8" s="1"/>
  <c r="F101" i="23" s="1"/>
  <c r="B102" i="8"/>
  <c r="B103" i="8" s="1"/>
  <c r="G101" i="8"/>
  <c r="D101" i="8" s="1"/>
  <c r="C101" i="8"/>
  <c r="H101" i="8"/>
  <c r="I90" i="28"/>
  <c r="J90" i="28" s="1"/>
  <c r="K90" i="28" s="1"/>
  <c r="L90" i="28" s="1"/>
  <c r="M90" i="28" s="1"/>
  <c r="N90" i="28" s="1"/>
  <c r="O90" i="28" s="1"/>
  <c r="P90" i="28" s="1"/>
  <c r="Q90" i="28" s="1"/>
  <c r="R90" i="28" s="1"/>
  <c r="S90" i="28" s="1"/>
  <c r="T90" i="28" s="1"/>
  <c r="U90" i="28" s="1"/>
  <c r="V90" i="28" s="1"/>
  <c r="W90" i="28" s="1"/>
  <c r="X90" i="28" s="1"/>
  <c r="Y90" i="28" s="1"/>
  <c r="Z90" i="28" s="1"/>
  <c r="AA90" i="28" s="1"/>
  <c r="AB90" i="28" s="1"/>
  <c r="AC90" i="28" s="1"/>
  <c r="AD90" i="28" s="1"/>
  <c r="AE90" i="28" s="1"/>
  <c r="AF90" i="28" s="1"/>
  <c r="AG90" i="28" s="1"/>
  <c r="AH90" i="28" s="1"/>
  <c r="AI90" i="28" s="1"/>
  <c r="AJ90" i="28" s="1"/>
  <c r="AK90" i="28" s="1"/>
  <c r="AL90" i="28" s="1"/>
  <c r="AM90" i="28" s="1"/>
  <c r="F89" i="29" s="1"/>
  <c r="D89" i="28"/>
  <c r="B102" i="32"/>
  <c r="B103" i="32" s="1"/>
  <c r="G101" i="32"/>
  <c r="C101" i="32"/>
  <c r="H101" i="32"/>
  <c r="I98" i="24"/>
  <c r="J98" i="24" s="1"/>
  <c r="K98" i="24" s="1"/>
  <c r="L98" i="24" s="1"/>
  <c r="M98" i="24" s="1"/>
  <c r="N98" i="24" s="1"/>
  <c r="O98" i="24" s="1"/>
  <c r="P98" i="24" s="1"/>
  <c r="Q98" i="24" s="1"/>
  <c r="R98" i="24" s="1"/>
  <c r="S98" i="24" s="1"/>
  <c r="T98" i="24" s="1"/>
  <c r="U98" i="24" s="1"/>
  <c r="V98" i="24" s="1"/>
  <c r="W98" i="24" s="1"/>
  <c r="X98" i="24" s="1"/>
  <c r="Y98" i="24" s="1"/>
  <c r="Z98" i="24" s="1"/>
  <c r="AA98" i="24" s="1"/>
  <c r="AB98" i="24" s="1"/>
  <c r="AC98" i="24" s="1"/>
  <c r="AD98" i="24" s="1"/>
  <c r="AE98" i="24" s="1"/>
  <c r="AF98" i="24" s="1"/>
  <c r="AG98" i="24" s="1"/>
  <c r="AH98" i="24" s="1"/>
  <c r="AI98" i="24" s="1"/>
  <c r="AJ98" i="24" s="1"/>
  <c r="AK98" i="24" s="1"/>
  <c r="AL98" i="24" s="1"/>
  <c r="AM98" i="24" s="1"/>
  <c r="F97" i="25" s="1"/>
  <c r="D97" i="24"/>
  <c r="B126" i="28" l="1"/>
  <c r="B127" i="28" s="1"/>
  <c r="G125" i="28"/>
  <c r="C125" i="28"/>
  <c r="H125" i="28"/>
  <c r="B104" i="26"/>
  <c r="B105" i="26" s="1"/>
  <c r="C103" i="26"/>
  <c r="H103" i="26"/>
  <c r="G103" i="26"/>
  <c r="B120" i="31"/>
  <c r="B121" i="31" s="1"/>
  <c r="C119" i="31"/>
  <c r="H119" i="31"/>
  <c r="G119" i="31"/>
  <c r="B112" i="25"/>
  <c r="B113" i="25" s="1"/>
  <c r="G111" i="25"/>
  <c r="H111" i="25"/>
  <c r="C111" i="25"/>
  <c r="B106" i="27"/>
  <c r="B107" i="27" s="1"/>
  <c r="H105" i="27"/>
  <c r="C105" i="27"/>
  <c r="G105" i="27"/>
  <c r="B110" i="29"/>
  <c r="B111" i="29" s="1"/>
  <c r="G109" i="29"/>
  <c r="C109" i="29"/>
  <c r="H109" i="29"/>
  <c r="D83" i="32"/>
  <c r="I84" i="32"/>
  <c r="J84" i="32" s="1"/>
  <c r="K84" i="32" s="1"/>
  <c r="L84" i="32" s="1"/>
  <c r="M84" i="32" s="1"/>
  <c r="N84" i="32" s="1"/>
  <c r="O84" i="32" s="1"/>
  <c r="P84" i="32" s="1"/>
  <c r="Q84" i="32" s="1"/>
  <c r="R84" i="32" s="1"/>
  <c r="S84" i="32" s="1"/>
  <c r="T84" i="32" s="1"/>
  <c r="U84" i="32" s="1"/>
  <c r="V84" i="32" s="1"/>
  <c r="W84" i="32" s="1"/>
  <c r="X84" i="32" s="1"/>
  <c r="Y84" i="32" s="1"/>
  <c r="Z84" i="32" s="1"/>
  <c r="AA84" i="32" s="1"/>
  <c r="AB84" i="32" s="1"/>
  <c r="AC84" i="32" s="1"/>
  <c r="AD84" i="32" s="1"/>
  <c r="AE84" i="32" s="1"/>
  <c r="AF84" i="32" s="1"/>
  <c r="AG84" i="32" s="1"/>
  <c r="AH84" i="32" s="1"/>
  <c r="AI84" i="32" s="1"/>
  <c r="AJ84" i="32" s="1"/>
  <c r="AK84" i="32" s="1"/>
  <c r="AL84" i="32" s="1"/>
  <c r="F83" i="33" s="1"/>
  <c r="I96" i="26"/>
  <c r="J96" i="26" s="1"/>
  <c r="K96" i="26" s="1"/>
  <c r="L96" i="26" s="1"/>
  <c r="M96" i="26" s="1"/>
  <c r="N96" i="26" s="1"/>
  <c r="O96" i="26" s="1"/>
  <c r="P96" i="26" s="1"/>
  <c r="Q96" i="26" s="1"/>
  <c r="R96" i="26" s="1"/>
  <c r="S96" i="26" s="1"/>
  <c r="T96" i="26" s="1"/>
  <c r="U96" i="26" s="1"/>
  <c r="V96" i="26" s="1"/>
  <c r="W96" i="26" s="1"/>
  <c r="X96" i="26" s="1"/>
  <c r="Y96" i="26" s="1"/>
  <c r="Z96" i="26" s="1"/>
  <c r="AA96" i="26" s="1"/>
  <c r="AB96" i="26" s="1"/>
  <c r="AC96" i="26" s="1"/>
  <c r="AD96" i="26" s="1"/>
  <c r="AE96" i="26" s="1"/>
  <c r="AF96" i="26" s="1"/>
  <c r="AG96" i="26" s="1"/>
  <c r="AH96" i="26" s="1"/>
  <c r="AI96" i="26" s="1"/>
  <c r="AJ96" i="26" s="1"/>
  <c r="AK96" i="26" s="1"/>
  <c r="AL96" i="26" s="1"/>
  <c r="AM96" i="26" s="1"/>
  <c r="F95" i="27" s="1"/>
  <c r="D95" i="26"/>
  <c r="B104" i="32"/>
  <c r="B105" i="32" s="1"/>
  <c r="G103" i="32"/>
  <c r="C103" i="32"/>
  <c r="H103" i="32"/>
  <c r="I86" i="31"/>
  <c r="J86" i="31" s="1"/>
  <c r="K86" i="31" s="1"/>
  <c r="L86" i="31" s="1"/>
  <c r="M86" i="31" s="1"/>
  <c r="N86" i="31" s="1"/>
  <c r="O86" i="31" s="1"/>
  <c r="P86" i="31" s="1"/>
  <c r="Q86" i="31" s="1"/>
  <c r="R86" i="31" s="1"/>
  <c r="S86" i="31" s="1"/>
  <c r="T86" i="31" s="1"/>
  <c r="U86" i="31" s="1"/>
  <c r="V86" i="31" s="1"/>
  <c r="W86" i="31" s="1"/>
  <c r="X86" i="31" s="1"/>
  <c r="Y86" i="31" s="1"/>
  <c r="Z86" i="31" s="1"/>
  <c r="AA86" i="31" s="1"/>
  <c r="AB86" i="31" s="1"/>
  <c r="AC86" i="31" s="1"/>
  <c r="AD86" i="31" s="1"/>
  <c r="AE86" i="31" s="1"/>
  <c r="AF86" i="31" s="1"/>
  <c r="AG86" i="31" s="1"/>
  <c r="AH86" i="31" s="1"/>
  <c r="AI86" i="31" s="1"/>
  <c r="AJ86" i="31" s="1"/>
  <c r="AK86" i="31" s="1"/>
  <c r="AL86" i="31" s="1"/>
  <c r="AM86" i="31" s="1"/>
  <c r="F85" i="32" s="1"/>
  <c r="D85" i="31"/>
  <c r="I100" i="24"/>
  <c r="J100" i="24" s="1"/>
  <c r="K100" i="24" s="1"/>
  <c r="L100" i="24" s="1"/>
  <c r="M100" i="24" s="1"/>
  <c r="N100" i="24" s="1"/>
  <c r="O100" i="24" s="1"/>
  <c r="P100" i="24" s="1"/>
  <c r="Q100" i="24" s="1"/>
  <c r="R100" i="24" s="1"/>
  <c r="S100" i="24" s="1"/>
  <c r="T100" i="24" s="1"/>
  <c r="U100" i="24" s="1"/>
  <c r="V100" i="24" s="1"/>
  <c r="W100" i="24" s="1"/>
  <c r="X100" i="24" s="1"/>
  <c r="Y100" i="24" s="1"/>
  <c r="Z100" i="24" s="1"/>
  <c r="AA100" i="24" s="1"/>
  <c r="AB100" i="24" s="1"/>
  <c r="AC100" i="24" s="1"/>
  <c r="AD100" i="24" s="1"/>
  <c r="AE100" i="24" s="1"/>
  <c r="AF100" i="24" s="1"/>
  <c r="AG100" i="24" s="1"/>
  <c r="AH100" i="24" s="1"/>
  <c r="AI100" i="24" s="1"/>
  <c r="AJ100" i="24" s="1"/>
  <c r="AK100" i="24" s="1"/>
  <c r="AL100" i="24" s="1"/>
  <c r="AM100" i="24" s="1"/>
  <c r="F99" i="25" s="1"/>
  <c r="D99" i="24"/>
  <c r="I90" i="29"/>
  <c r="J90" i="29" s="1"/>
  <c r="K90" i="29" s="1"/>
  <c r="L90" i="29" s="1"/>
  <c r="M90" i="29" s="1"/>
  <c r="N90" i="29" s="1"/>
  <c r="O90" i="29" s="1"/>
  <c r="P90" i="29" s="1"/>
  <c r="Q90" i="29" s="1"/>
  <c r="R90" i="29" s="1"/>
  <c r="S90" i="29" s="1"/>
  <c r="T90" i="29" s="1"/>
  <c r="U90" i="29" s="1"/>
  <c r="V90" i="29" s="1"/>
  <c r="W90" i="29" s="1"/>
  <c r="X90" i="29" s="1"/>
  <c r="Y90" i="29" s="1"/>
  <c r="Z90" i="29" s="1"/>
  <c r="AA90" i="29" s="1"/>
  <c r="AB90" i="29" s="1"/>
  <c r="AC90" i="29" s="1"/>
  <c r="AD90" i="29" s="1"/>
  <c r="AE90" i="29" s="1"/>
  <c r="AF90" i="29" s="1"/>
  <c r="AG90" i="29" s="1"/>
  <c r="AH90" i="29" s="1"/>
  <c r="AI90" i="29" s="1"/>
  <c r="AJ90" i="29" s="1"/>
  <c r="AK90" i="29" s="1"/>
  <c r="AL90" i="29" s="1"/>
  <c r="AM90" i="29" s="1"/>
  <c r="F89" i="30" s="1"/>
  <c r="D89" i="29"/>
  <c r="I104" i="8"/>
  <c r="J104" i="8" s="1"/>
  <c r="K104" i="8" s="1"/>
  <c r="L104" i="8" s="1"/>
  <c r="M104" i="8" s="1"/>
  <c r="N104" i="8" s="1"/>
  <c r="O104" i="8" s="1"/>
  <c r="P104" i="8" s="1"/>
  <c r="Q104" i="8" s="1"/>
  <c r="R104" i="8" s="1"/>
  <c r="S104" i="8" s="1"/>
  <c r="T104" i="8" s="1"/>
  <c r="U104" i="8" s="1"/>
  <c r="V104" i="8" s="1"/>
  <c r="W104" i="8" s="1"/>
  <c r="X104" i="8" s="1"/>
  <c r="Y104" i="8" s="1"/>
  <c r="Z104" i="8" s="1"/>
  <c r="AA104" i="8" s="1"/>
  <c r="AB104" i="8" s="1"/>
  <c r="AC104" i="8" s="1"/>
  <c r="AD104" i="8" s="1"/>
  <c r="AE104" i="8" s="1"/>
  <c r="AF104" i="8" s="1"/>
  <c r="AG104" i="8" s="1"/>
  <c r="AH104" i="8" s="1"/>
  <c r="AI104" i="8" s="1"/>
  <c r="AJ104" i="8" s="1"/>
  <c r="AK104" i="8" s="1"/>
  <c r="AL104" i="8" s="1"/>
  <c r="AM104" i="8" s="1"/>
  <c r="F103" i="23" s="1"/>
  <c r="B104" i="8"/>
  <c r="B105" i="8" s="1"/>
  <c r="G103" i="8"/>
  <c r="D103" i="8" s="1"/>
  <c r="C103" i="8"/>
  <c r="H103" i="8"/>
  <c r="G105" i="33"/>
  <c r="B106" i="33"/>
  <c r="B107" i="33" s="1"/>
  <c r="C105" i="33"/>
  <c r="H105" i="33"/>
  <c r="I102" i="23"/>
  <c r="J102" i="23" s="1"/>
  <c r="K102" i="23" s="1"/>
  <c r="L102" i="23" s="1"/>
  <c r="M102" i="23" s="1"/>
  <c r="N102" i="23" s="1"/>
  <c r="O102" i="23" s="1"/>
  <c r="P102" i="23" s="1"/>
  <c r="Q102" i="23" s="1"/>
  <c r="R102" i="23" s="1"/>
  <c r="S102" i="23" s="1"/>
  <c r="T102" i="23" s="1"/>
  <c r="U102" i="23" s="1"/>
  <c r="V102" i="23" s="1"/>
  <c r="W102" i="23" s="1"/>
  <c r="X102" i="23" s="1"/>
  <c r="Y102" i="23" s="1"/>
  <c r="Z102" i="23" s="1"/>
  <c r="AA102" i="23" s="1"/>
  <c r="AB102" i="23" s="1"/>
  <c r="AC102" i="23" s="1"/>
  <c r="AD102" i="23" s="1"/>
  <c r="AE102" i="23" s="1"/>
  <c r="AF102" i="23" s="1"/>
  <c r="AG102" i="23" s="1"/>
  <c r="AH102" i="23" s="1"/>
  <c r="AI102" i="23" s="1"/>
  <c r="AJ102" i="23" s="1"/>
  <c r="AK102" i="23" s="1"/>
  <c r="F101" i="24" s="1"/>
  <c r="D101" i="23"/>
  <c r="D81" i="33"/>
  <c r="I82" i="33"/>
  <c r="J82" i="33" s="1"/>
  <c r="K82" i="33" s="1"/>
  <c r="L82" i="33" s="1"/>
  <c r="M82" i="33" s="1"/>
  <c r="N82" i="33" s="1"/>
  <c r="O82" i="33" s="1"/>
  <c r="P82" i="33" s="1"/>
  <c r="Q82" i="33" s="1"/>
  <c r="R82" i="33" s="1"/>
  <c r="S82" i="33" s="1"/>
  <c r="T82" i="33" s="1"/>
  <c r="U82" i="33" s="1"/>
  <c r="V82" i="33" s="1"/>
  <c r="W82" i="33" s="1"/>
  <c r="X82" i="33" s="1"/>
  <c r="Y82" i="33" s="1"/>
  <c r="Z82" i="33" s="1"/>
  <c r="AA82" i="33" s="1"/>
  <c r="AB82" i="33" s="1"/>
  <c r="AC82" i="33" s="1"/>
  <c r="AD82" i="33" s="1"/>
  <c r="AE82" i="33" s="1"/>
  <c r="AF82" i="33" s="1"/>
  <c r="AG82" i="33" s="1"/>
  <c r="AH82" i="33" s="1"/>
  <c r="AI82" i="33" s="1"/>
  <c r="AJ82" i="33" s="1"/>
  <c r="AK82" i="33" s="1"/>
  <c r="AL82" i="33" s="1"/>
  <c r="AM82" i="33" s="1"/>
  <c r="I88" i="30"/>
  <c r="J88" i="30" s="1"/>
  <c r="K88" i="30" s="1"/>
  <c r="L88" i="30" s="1"/>
  <c r="M88" i="30" s="1"/>
  <c r="N88" i="30" s="1"/>
  <c r="O88" i="30" s="1"/>
  <c r="P88" i="30" s="1"/>
  <c r="Q88" i="30" s="1"/>
  <c r="R88" i="30" s="1"/>
  <c r="S88" i="30" s="1"/>
  <c r="T88" i="30" s="1"/>
  <c r="U88" i="30" s="1"/>
  <c r="V88" i="30" s="1"/>
  <c r="W88" i="30" s="1"/>
  <c r="X88" i="30" s="1"/>
  <c r="Y88" i="30" s="1"/>
  <c r="Z88" i="30" s="1"/>
  <c r="AA88" i="30" s="1"/>
  <c r="AB88" i="30" s="1"/>
  <c r="AC88" i="30" s="1"/>
  <c r="AD88" i="30" s="1"/>
  <c r="AE88" i="30" s="1"/>
  <c r="AF88" i="30" s="1"/>
  <c r="AG88" i="30" s="1"/>
  <c r="AH88" i="30" s="1"/>
  <c r="AI88" i="30" s="1"/>
  <c r="AJ88" i="30" s="1"/>
  <c r="AK88" i="30" s="1"/>
  <c r="AL88" i="30" s="1"/>
  <c r="F87" i="31" s="1"/>
  <c r="D87" i="30"/>
  <c r="I94" i="27"/>
  <c r="J94" i="27" s="1"/>
  <c r="K94" i="27" s="1"/>
  <c r="L94" i="27" s="1"/>
  <c r="M94" i="27" s="1"/>
  <c r="N94" i="27" s="1"/>
  <c r="O94" i="27" s="1"/>
  <c r="P94" i="27" s="1"/>
  <c r="Q94" i="27" s="1"/>
  <c r="R94" i="27" s="1"/>
  <c r="S94" i="27" s="1"/>
  <c r="T94" i="27" s="1"/>
  <c r="U94" i="27" s="1"/>
  <c r="V94" i="27" s="1"/>
  <c r="W94" i="27" s="1"/>
  <c r="X94" i="27" s="1"/>
  <c r="Y94" i="27" s="1"/>
  <c r="Z94" i="27" s="1"/>
  <c r="AA94" i="27" s="1"/>
  <c r="AB94" i="27" s="1"/>
  <c r="AC94" i="27" s="1"/>
  <c r="AD94" i="27" s="1"/>
  <c r="AE94" i="27" s="1"/>
  <c r="AF94" i="27" s="1"/>
  <c r="AG94" i="27" s="1"/>
  <c r="AH94" i="27" s="1"/>
  <c r="AI94" i="27" s="1"/>
  <c r="AJ94" i="27" s="1"/>
  <c r="AK94" i="27" s="1"/>
  <c r="AL94" i="27" s="1"/>
  <c r="F93" i="28" s="1"/>
  <c r="D93" i="27"/>
  <c r="I98" i="25"/>
  <c r="J98" i="25" s="1"/>
  <c r="K98" i="25" s="1"/>
  <c r="L98" i="25" s="1"/>
  <c r="M98" i="25" s="1"/>
  <c r="N98" i="25" s="1"/>
  <c r="O98" i="25" s="1"/>
  <c r="P98" i="25" s="1"/>
  <c r="Q98" i="25" s="1"/>
  <c r="R98" i="25" s="1"/>
  <c r="S98" i="25" s="1"/>
  <c r="T98" i="25" s="1"/>
  <c r="U98" i="25" s="1"/>
  <c r="V98" i="25" s="1"/>
  <c r="W98" i="25" s="1"/>
  <c r="X98" i="25" s="1"/>
  <c r="Y98" i="25" s="1"/>
  <c r="Z98" i="25" s="1"/>
  <c r="AA98" i="25" s="1"/>
  <c r="AB98" i="25" s="1"/>
  <c r="AC98" i="25" s="1"/>
  <c r="AD98" i="25" s="1"/>
  <c r="AE98" i="25" s="1"/>
  <c r="AF98" i="25" s="1"/>
  <c r="AG98" i="25" s="1"/>
  <c r="AH98" i="25" s="1"/>
  <c r="AI98" i="25" s="1"/>
  <c r="AJ98" i="25" s="1"/>
  <c r="AK98" i="25" s="1"/>
  <c r="AL98" i="25" s="1"/>
  <c r="F97" i="26" s="1"/>
  <c r="D97" i="25"/>
  <c r="I92" i="28"/>
  <c r="J92" i="28" s="1"/>
  <c r="K92" i="28" s="1"/>
  <c r="L92" i="28" s="1"/>
  <c r="M92" i="28" s="1"/>
  <c r="N92" i="28" s="1"/>
  <c r="O92" i="28" s="1"/>
  <c r="P92" i="28" s="1"/>
  <c r="Q92" i="28" s="1"/>
  <c r="R92" i="28" s="1"/>
  <c r="S92" i="28" s="1"/>
  <c r="T92" i="28" s="1"/>
  <c r="U92" i="28" s="1"/>
  <c r="V92" i="28" s="1"/>
  <c r="W92" i="28" s="1"/>
  <c r="X92" i="28" s="1"/>
  <c r="Y92" i="28" s="1"/>
  <c r="Z92" i="28" s="1"/>
  <c r="AA92" i="28" s="1"/>
  <c r="AB92" i="28" s="1"/>
  <c r="AC92" i="28" s="1"/>
  <c r="AD92" i="28" s="1"/>
  <c r="AE92" i="28" s="1"/>
  <c r="AF92" i="28" s="1"/>
  <c r="AG92" i="28" s="1"/>
  <c r="AH92" i="28" s="1"/>
  <c r="AI92" i="28" s="1"/>
  <c r="AJ92" i="28" s="1"/>
  <c r="AK92" i="28" s="1"/>
  <c r="AL92" i="28" s="1"/>
  <c r="AM92" i="28" s="1"/>
  <c r="F91" i="29" s="1"/>
  <c r="D91" i="28"/>
  <c r="B114" i="25" l="1"/>
  <c r="B115" i="25" s="1"/>
  <c r="G113" i="25"/>
  <c r="H113" i="25"/>
  <c r="C113" i="25"/>
  <c r="B122" i="31"/>
  <c r="B123" i="31" s="1"/>
  <c r="G121" i="31"/>
  <c r="C121" i="31"/>
  <c r="H121" i="31"/>
  <c r="B112" i="29"/>
  <c r="B113" i="29" s="1"/>
  <c r="G111" i="29"/>
  <c r="H111" i="29"/>
  <c r="C111" i="29"/>
  <c r="B106" i="26"/>
  <c r="B107" i="26" s="1"/>
  <c r="H105" i="26"/>
  <c r="C105" i="26"/>
  <c r="G105" i="26"/>
  <c r="B108" i="27"/>
  <c r="B109" i="27" s="1"/>
  <c r="G107" i="27"/>
  <c r="C107" i="27"/>
  <c r="H107" i="27"/>
  <c r="B128" i="28"/>
  <c r="B129" i="28" s="1"/>
  <c r="G127" i="28"/>
  <c r="C127" i="28"/>
  <c r="H127" i="28"/>
  <c r="I98" i="26"/>
  <c r="J98" i="26" s="1"/>
  <c r="K98" i="26" s="1"/>
  <c r="L98" i="26" s="1"/>
  <c r="M98" i="26" s="1"/>
  <c r="N98" i="26" s="1"/>
  <c r="O98" i="26" s="1"/>
  <c r="P98" i="26" s="1"/>
  <c r="Q98" i="26" s="1"/>
  <c r="R98" i="26" s="1"/>
  <c r="S98" i="26" s="1"/>
  <c r="T98" i="26" s="1"/>
  <c r="U98" i="26" s="1"/>
  <c r="V98" i="26" s="1"/>
  <c r="W98" i="26" s="1"/>
  <c r="X98" i="26" s="1"/>
  <c r="Y98" i="26" s="1"/>
  <c r="Z98" i="26" s="1"/>
  <c r="AA98" i="26" s="1"/>
  <c r="AB98" i="26" s="1"/>
  <c r="AC98" i="26" s="1"/>
  <c r="AD98" i="26" s="1"/>
  <c r="AE98" i="26" s="1"/>
  <c r="AF98" i="26" s="1"/>
  <c r="AG98" i="26" s="1"/>
  <c r="AH98" i="26" s="1"/>
  <c r="AI98" i="26" s="1"/>
  <c r="AJ98" i="26" s="1"/>
  <c r="AK98" i="26" s="1"/>
  <c r="AL98" i="26" s="1"/>
  <c r="AM98" i="26" s="1"/>
  <c r="F97" i="27" s="1"/>
  <c r="D97" i="26"/>
  <c r="B106" i="8"/>
  <c r="B107" i="8" s="1"/>
  <c r="I106" i="8"/>
  <c r="J106" i="8" s="1"/>
  <c r="K106" i="8" s="1"/>
  <c r="L106" i="8" s="1"/>
  <c r="M106" i="8" s="1"/>
  <c r="N106" i="8" s="1"/>
  <c r="O106" i="8" s="1"/>
  <c r="P106" i="8" s="1"/>
  <c r="Q106" i="8" s="1"/>
  <c r="R106" i="8" s="1"/>
  <c r="S106" i="8" s="1"/>
  <c r="T106" i="8" s="1"/>
  <c r="U106" i="8" s="1"/>
  <c r="V106" i="8" s="1"/>
  <c r="W106" i="8" s="1"/>
  <c r="X106" i="8" s="1"/>
  <c r="Y106" i="8" s="1"/>
  <c r="Z106" i="8" s="1"/>
  <c r="AA106" i="8" s="1"/>
  <c r="AB106" i="8" s="1"/>
  <c r="AC106" i="8" s="1"/>
  <c r="AD106" i="8" s="1"/>
  <c r="AE106" i="8" s="1"/>
  <c r="AF106" i="8" s="1"/>
  <c r="AG106" i="8" s="1"/>
  <c r="AH106" i="8" s="1"/>
  <c r="AI106" i="8" s="1"/>
  <c r="AJ106" i="8" s="1"/>
  <c r="AK106" i="8" s="1"/>
  <c r="AL106" i="8" s="1"/>
  <c r="AM106" i="8" s="1"/>
  <c r="F105" i="23" s="1"/>
  <c r="G105" i="8"/>
  <c r="D105" i="8" s="1"/>
  <c r="C105" i="8"/>
  <c r="H105" i="8"/>
  <c r="I104" i="23"/>
  <c r="J104" i="23" s="1"/>
  <c r="K104" i="23" s="1"/>
  <c r="L104" i="23" s="1"/>
  <c r="M104" i="23" s="1"/>
  <c r="N104" i="23" s="1"/>
  <c r="O104" i="23" s="1"/>
  <c r="P104" i="23" s="1"/>
  <c r="Q104" i="23" s="1"/>
  <c r="R104" i="23" s="1"/>
  <c r="S104" i="23" s="1"/>
  <c r="T104" i="23" s="1"/>
  <c r="U104" i="23" s="1"/>
  <c r="V104" i="23" s="1"/>
  <c r="W104" i="23" s="1"/>
  <c r="X104" i="23" s="1"/>
  <c r="Y104" i="23" s="1"/>
  <c r="Z104" i="23" s="1"/>
  <c r="AA104" i="23" s="1"/>
  <c r="AB104" i="23" s="1"/>
  <c r="AC104" i="23" s="1"/>
  <c r="AD104" i="23" s="1"/>
  <c r="AE104" i="23" s="1"/>
  <c r="AF104" i="23" s="1"/>
  <c r="AG104" i="23" s="1"/>
  <c r="AH104" i="23" s="1"/>
  <c r="AI104" i="23" s="1"/>
  <c r="AJ104" i="23" s="1"/>
  <c r="AK104" i="23" s="1"/>
  <c r="F103" i="24" s="1"/>
  <c r="D103" i="23"/>
  <c r="I92" i="29"/>
  <c r="J92" i="29" s="1"/>
  <c r="K92" i="29" s="1"/>
  <c r="L92" i="29" s="1"/>
  <c r="M92" i="29" s="1"/>
  <c r="N92" i="29" s="1"/>
  <c r="O92" i="29" s="1"/>
  <c r="P92" i="29" s="1"/>
  <c r="Q92" i="29" s="1"/>
  <c r="R92" i="29" s="1"/>
  <c r="S92" i="29" s="1"/>
  <c r="T92" i="29" s="1"/>
  <c r="U92" i="29" s="1"/>
  <c r="V92" i="29" s="1"/>
  <c r="W92" i="29" s="1"/>
  <c r="X92" i="29" s="1"/>
  <c r="Y92" i="29" s="1"/>
  <c r="Z92" i="29" s="1"/>
  <c r="AA92" i="29" s="1"/>
  <c r="AB92" i="29" s="1"/>
  <c r="AC92" i="29" s="1"/>
  <c r="AD92" i="29" s="1"/>
  <c r="AE92" i="29" s="1"/>
  <c r="AF92" i="29" s="1"/>
  <c r="AG92" i="29" s="1"/>
  <c r="AH92" i="29" s="1"/>
  <c r="AI92" i="29" s="1"/>
  <c r="AJ92" i="29" s="1"/>
  <c r="AK92" i="29" s="1"/>
  <c r="AL92" i="29" s="1"/>
  <c r="AM92" i="29" s="1"/>
  <c r="F91" i="30" s="1"/>
  <c r="D91" i="29"/>
  <c r="I90" i="30"/>
  <c r="J90" i="30" s="1"/>
  <c r="K90" i="30" s="1"/>
  <c r="L90" i="30" s="1"/>
  <c r="M90" i="30" s="1"/>
  <c r="N90" i="30" s="1"/>
  <c r="O90" i="30" s="1"/>
  <c r="P90" i="30" s="1"/>
  <c r="Q90" i="30" s="1"/>
  <c r="R90" i="30" s="1"/>
  <c r="S90" i="30" s="1"/>
  <c r="T90" i="30" s="1"/>
  <c r="U90" i="30" s="1"/>
  <c r="V90" i="30" s="1"/>
  <c r="W90" i="30" s="1"/>
  <c r="X90" i="30" s="1"/>
  <c r="Y90" i="30" s="1"/>
  <c r="Z90" i="30" s="1"/>
  <c r="AA90" i="30" s="1"/>
  <c r="AB90" i="30" s="1"/>
  <c r="AC90" i="30" s="1"/>
  <c r="AD90" i="30" s="1"/>
  <c r="AE90" i="30" s="1"/>
  <c r="AF90" i="30" s="1"/>
  <c r="AG90" i="30" s="1"/>
  <c r="AH90" i="30" s="1"/>
  <c r="AI90" i="30" s="1"/>
  <c r="AJ90" i="30" s="1"/>
  <c r="AK90" i="30" s="1"/>
  <c r="AL90" i="30" s="1"/>
  <c r="F89" i="31" s="1"/>
  <c r="D89" i="30"/>
  <c r="I88" i="31"/>
  <c r="J88" i="31" s="1"/>
  <c r="K88" i="31" s="1"/>
  <c r="L88" i="31" s="1"/>
  <c r="M88" i="31" s="1"/>
  <c r="N88" i="31" s="1"/>
  <c r="O88" i="31" s="1"/>
  <c r="P88" i="31" s="1"/>
  <c r="Q88" i="31" s="1"/>
  <c r="R88" i="31" s="1"/>
  <c r="S88" i="31" s="1"/>
  <c r="T88" i="31" s="1"/>
  <c r="U88" i="31" s="1"/>
  <c r="V88" i="31" s="1"/>
  <c r="W88" i="31" s="1"/>
  <c r="X88" i="31" s="1"/>
  <c r="Y88" i="31" s="1"/>
  <c r="Z88" i="31" s="1"/>
  <c r="AA88" i="31" s="1"/>
  <c r="AB88" i="31" s="1"/>
  <c r="AC88" i="31" s="1"/>
  <c r="AD88" i="31" s="1"/>
  <c r="AE88" i="31" s="1"/>
  <c r="AF88" i="31" s="1"/>
  <c r="AG88" i="31" s="1"/>
  <c r="AH88" i="31" s="1"/>
  <c r="AI88" i="31" s="1"/>
  <c r="AJ88" i="31" s="1"/>
  <c r="AK88" i="31" s="1"/>
  <c r="AL88" i="31" s="1"/>
  <c r="AM88" i="31" s="1"/>
  <c r="F87" i="32" s="1"/>
  <c r="D87" i="31"/>
  <c r="I100" i="25"/>
  <c r="J100" i="25" s="1"/>
  <c r="K100" i="25" s="1"/>
  <c r="L100" i="25" s="1"/>
  <c r="M100" i="25" s="1"/>
  <c r="N100" i="25" s="1"/>
  <c r="O100" i="25" s="1"/>
  <c r="P100" i="25" s="1"/>
  <c r="Q100" i="25" s="1"/>
  <c r="R100" i="25" s="1"/>
  <c r="S100" i="25" s="1"/>
  <c r="T100" i="25" s="1"/>
  <c r="U100" i="25" s="1"/>
  <c r="V100" i="25" s="1"/>
  <c r="W100" i="25" s="1"/>
  <c r="X100" i="25" s="1"/>
  <c r="Y100" i="25" s="1"/>
  <c r="Z100" i="25" s="1"/>
  <c r="AA100" i="25" s="1"/>
  <c r="AB100" i="25" s="1"/>
  <c r="AC100" i="25" s="1"/>
  <c r="AD100" i="25" s="1"/>
  <c r="AE100" i="25" s="1"/>
  <c r="AF100" i="25" s="1"/>
  <c r="AG100" i="25" s="1"/>
  <c r="AH100" i="25" s="1"/>
  <c r="AI100" i="25" s="1"/>
  <c r="AJ100" i="25" s="1"/>
  <c r="AK100" i="25" s="1"/>
  <c r="AL100" i="25" s="1"/>
  <c r="F99" i="26" s="1"/>
  <c r="D99" i="25"/>
  <c r="D85" i="32"/>
  <c r="I86" i="32"/>
  <c r="J86" i="32" s="1"/>
  <c r="K86" i="32" s="1"/>
  <c r="L86" i="32" s="1"/>
  <c r="M86" i="32" s="1"/>
  <c r="N86" i="32" s="1"/>
  <c r="O86" i="32" s="1"/>
  <c r="P86" i="32" s="1"/>
  <c r="Q86" i="32" s="1"/>
  <c r="R86" i="32" s="1"/>
  <c r="S86" i="32" s="1"/>
  <c r="T86" i="32" s="1"/>
  <c r="U86" i="32" s="1"/>
  <c r="V86" i="32" s="1"/>
  <c r="W86" i="32" s="1"/>
  <c r="X86" i="32" s="1"/>
  <c r="Y86" i="32" s="1"/>
  <c r="Z86" i="32" s="1"/>
  <c r="AA86" i="32" s="1"/>
  <c r="AB86" i="32" s="1"/>
  <c r="AC86" i="32" s="1"/>
  <c r="AD86" i="32" s="1"/>
  <c r="AE86" i="32" s="1"/>
  <c r="AF86" i="32" s="1"/>
  <c r="AG86" i="32" s="1"/>
  <c r="AH86" i="32" s="1"/>
  <c r="AI86" i="32" s="1"/>
  <c r="AJ86" i="32" s="1"/>
  <c r="AK86" i="32" s="1"/>
  <c r="AL86" i="32" s="1"/>
  <c r="F85" i="33" s="1"/>
  <c r="I94" i="28"/>
  <c r="J94" i="28" s="1"/>
  <c r="K94" i="28" s="1"/>
  <c r="L94" i="28" s="1"/>
  <c r="M94" i="28" s="1"/>
  <c r="N94" i="28" s="1"/>
  <c r="O94" i="28" s="1"/>
  <c r="P94" i="28" s="1"/>
  <c r="Q94" i="28" s="1"/>
  <c r="R94" i="28" s="1"/>
  <c r="S94" i="28" s="1"/>
  <c r="T94" i="28" s="1"/>
  <c r="U94" i="28" s="1"/>
  <c r="V94" i="28" s="1"/>
  <c r="W94" i="28" s="1"/>
  <c r="X94" i="28" s="1"/>
  <c r="Y94" i="28" s="1"/>
  <c r="Z94" i="28" s="1"/>
  <c r="AA94" i="28" s="1"/>
  <c r="AB94" i="28" s="1"/>
  <c r="AC94" i="28" s="1"/>
  <c r="AD94" i="28" s="1"/>
  <c r="AE94" i="28" s="1"/>
  <c r="AF94" i="28" s="1"/>
  <c r="AG94" i="28" s="1"/>
  <c r="AH94" i="28" s="1"/>
  <c r="AI94" i="28" s="1"/>
  <c r="AJ94" i="28" s="1"/>
  <c r="AK94" i="28" s="1"/>
  <c r="AL94" i="28" s="1"/>
  <c r="AM94" i="28" s="1"/>
  <c r="F93" i="29" s="1"/>
  <c r="D93" i="28"/>
  <c r="I102" i="24"/>
  <c r="J102" i="24" s="1"/>
  <c r="K102" i="24" s="1"/>
  <c r="L102" i="24" s="1"/>
  <c r="M102" i="24" s="1"/>
  <c r="N102" i="24" s="1"/>
  <c r="O102" i="24" s="1"/>
  <c r="P102" i="24" s="1"/>
  <c r="Q102" i="24" s="1"/>
  <c r="R102" i="24" s="1"/>
  <c r="S102" i="24" s="1"/>
  <c r="T102" i="24" s="1"/>
  <c r="U102" i="24" s="1"/>
  <c r="V102" i="24" s="1"/>
  <c r="W102" i="24" s="1"/>
  <c r="X102" i="24" s="1"/>
  <c r="Y102" i="24" s="1"/>
  <c r="Z102" i="24" s="1"/>
  <c r="AA102" i="24" s="1"/>
  <c r="AB102" i="24" s="1"/>
  <c r="AC102" i="24" s="1"/>
  <c r="AD102" i="24" s="1"/>
  <c r="AE102" i="24" s="1"/>
  <c r="AF102" i="24" s="1"/>
  <c r="AG102" i="24" s="1"/>
  <c r="AH102" i="24" s="1"/>
  <c r="AI102" i="24" s="1"/>
  <c r="AJ102" i="24" s="1"/>
  <c r="AK102" i="24" s="1"/>
  <c r="AL102" i="24" s="1"/>
  <c r="AM102" i="24" s="1"/>
  <c r="F101" i="25" s="1"/>
  <c r="D101" i="24"/>
  <c r="G107" i="33"/>
  <c r="B108" i="33"/>
  <c r="B109" i="33" s="1"/>
  <c r="C107" i="33"/>
  <c r="H107" i="33"/>
  <c r="G105" i="32"/>
  <c r="B106" i="32"/>
  <c r="B107" i="32" s="1"/>
  <c r="C105" i="32"/>
  <c r="H105" i="32"/>
  <c r="I96" i="27"/>
  <c r="J96" i="27" s="1"/>
  <c r="K96" i="27" s="1"/>
  <c r="L96" i="27" s="1"/>
  <c r="M96" i="27" s="1"/>
  <c r="N96" i="27" s="1"/>
  <c r="O96" i="27" s="1"/>
  <c r="P96" i="27" s="1"/>
  <c r="Q96" i="27" s="1"/>
  <c r="R96" i="27" s="1"/>
  <c r="S96" i="27" s="1"/>
  <c r="T96" i="27" s="1"/>
  <c r="U96" i="27" s="1"/>
  <c r="V96" i="27" s="1"/>
  <c r="W96" i="27" s="1"/>
  <c r="X96" i="27" s="1"/>
  <c r="Y96" i="27" s="1"/>
  <c r="Z96" i="27" s="1"/>
  <c r="AA96" i="27" s="1"/>
  <c r="AB96" i="27" s="1"/>
  <c r="AC96" i="27" s="1"/>
  <c r="AD96" i="27" s="1"/>
  <c r="AE96" i="27" s="1"/>
  <c r="AF96" i="27" s="1"/>
  <c r="AG96" i="27" s="1"/>
  <c r="AH96" i="27" s="1"/>
  <c r="AI96" i="27" s="1"/>
  <c r="AJ96" i="27" s="1"/>
  <c r="AK96" i="27" s="1"/>
  <c r="AL96" i="27" s="1"/>
  <c r="F95" i="28" s="1"/>
  <c r="D95" i="27"/>
  <c r="D83" i="33"/>
  <c r="I84" i="33"/>
  <c r="J84" i="33" s="1"/>
  <c r="K84" i="33" s="1"/>
  <c r="L84" i="33" s="1"/>
  <c r="M84" i="33" s="1"/>
  <c r="N84" i="33" s="1"/>
  <c r="O84" i="33" s="1"/>
  <c r="P84" i="33" s="1"/>
  <c r="Q84" i="33" s="1"/>
  <c r="R84" i="33" s="1"/>
  <c r="S84" i="33" s="1"/>
  <c r="T84" i="33" s="1"/>
  <c r="U84" i="33" s="1"/>
  <c r="V84" i="33" s="1"/>
  <c r="W84" i="33" s="1"/>
  <c r="X84" i="33" s="1"/>
  <c r="Y84" i="33" s="1"/>
  <c r="Z84" i="33" s="1"/>
  <c r="AA84" i="33" s="1"/>
  <c r="AB84" i="33" s="1"/>
  <c r="AC84" i="33" s="1"/>
  <c r="AD84" i="33" s="1"/>
  <c r="AE84" i="33" s="1"/>
  <c r="AF84" i="33" s="1"/>
  <c r="AG84" i="33" s="1"/>
  <c r="AH84" i="33" s="1"/>
  <c r="AI84" i="33" s="1"/>
  <c r="AJ84" i="33" s="1"/>
  <c r="AK84" i="33" s="1"/>
  <c r="AL84" i="33" s="1"/>
  <c r="AM84" i="33" s="1"/>
  <c r="B108" i="26" l="1"/>
  <c r="B109" i="26" s="1"/>
  <c r="G107" i="26"/>
  <c r="H107" i="26"/>
  <c r="C107" i="26"/>
  <c r="B114" i="29"/>
  <c r="B115" i="29" s="1"/>
  <c r="H113" i="29"/>
  <c r="C113" i="29"/>
  <c r="G113" i="29"/>
  <c r="B130" i="28"/>
  <c r="B131" i="28" s="1"/>
  <c r="H129" i="28"/>
  <c r="G129" i="28"/>
  <c r="C129" i="28"/>
  <c r="B124" i="31"/>
  <c r="B125" i="31" s="1"/>
  <c r="G123" i="31"/>
  <c r="H123" i="31"/>
  <c r="C123" i="31"/>
  <c r="B110" i="27"/>
  <c r="B111" i="27" s="1"/>
  <c r="G109" i="27"/>
  <c r="C109" i="27"/>
  <c r="H109" i="27"/>
  <c r="B116" i="25"/>
  <c r="B117" i="25" s="1"/>
  <c r="H115" i="25"/>
  <c r="C115" i="25"/>
  <c r="G115" i="25"/>
  <c r="I100" i="26"/>
  <c r="J100" i="26" s="1"/>
  <c r="K100" i="26" s="1"/>
  <c r="L100" i="26" s="1"/>
  <c r="M100" i="26" s="1"/>
  <c r="N100" i="26" s="1"/>
  <c r="O100" i="26" s="1"/>
  <c r="P100" i="26" s="1"/>
  <c r="Q100" i="26" s="1"/>
  <c r="R100" i="26" s="1"/>
  <c r="S100" i="26" s="1"/>
  <c r="T100" i="26" s="1"/>
  <c r="U100" i="26" s="1"/>
  <c r="V100" i="26" s="1"/>
  <c r="W100" i="26" s="1"/>
  <c r="X100" i="26" s="1"/>
  <c r="Y100" i="26" s="1"/>
  <c r="Z100" i="26" s="1"/>
  <c r="AA100" i="26" s="1"/>
  <c r="AB100" i="26" s="1"/>
  <c r="AC100" i="26" s="1"/>
  <c r="AD100" i="26" s="1"/>
  <c r="AE100" i="26" s="1"/>
  <c r="AF100" i="26" s="1"/>
  <c r="AG100" i="26" s="1"/>
  <c r="AH100" i="26" s="1"/>
  <c r="AI100" i="26" s="1"/>
  <c r="AJ100" i="26" s="1"/>
  <c r="AK100" i="26" s="1"/>
  <c r="AL100" i="26" s="1"/>
  <c r="AM100" i="26" s="1"/>
  <c r="F99" i="27" s="1"/>
  <c r="D99" i="26"/>
  <c r="D87" i="32"/>
  <c r="I88" i="32"/>
  <c r="J88" i="32" s="1"/>
  <c r="K88" i="32" s="1"/>
  <c r="L88" i="32" s="1"/>
  <c r="M88" i="32" s="1"/>
  <c r="N88" i="32" s="1"/>
  <c r="O88" i="32" s="1"/>
  <c r="P88" i="32" s="1"/>
  <c r="Q88" i="32" s="1"/>
  <c r="R88" i="32" s="1"/>
  <c r="S88" i="32" s="1"/>
  <c r="T88" i="32" s="1"/>
  <c r="U88" i="32" s="1"/>
  <c r="V88" i="32" s="1"/>
  <c r="W88" i="32" s="1"/>
  <c r="X88" i="32" s="1"/>
  <c r="Y88" i="32" s="1"/>
  <c r="Z88" i="32" s="1"/>
  <c r="AA88" i="32" s="1"/>
  <c r="AB88" i="32" s="1"/>
  <c r="AC88" i="32" s="1"/>
  <c r="AD88" i="32" s="1"/>
  <c r="AE88" i="32" s="1"/>
  <c r="AF88" i="32" s="1"/>
  <c r="AG88" i="32" s="1"/>
  <c r="AH88" i="32" s="1"/>
  <c r="AI88" i="32" s="1"/>
  <c r="AJ88" i="32" s="1"/>
  <c r="AK88" i="32" s="1"/>
  <c r="AL88" i="32" s="1"/>
  <c r="F87" i="33" s="1"/>
  <c r="I94" i="29"/>
  <c r="J94" i="29" s="1"/>
  <c r="K94" i="29" s="1"/>
  <c r="L94" i="29" s="1"/>
  <c r="M94" i="29" s="1"/>
  <c r="N94" i="29" s="1"/>
  <c r="O94" i="29" s="1"/>
  <c r="P94" i="29" s="1"/>
  <c r="Q94" i="29" s="1"/>
  <c r="R94" i="29" s="1"/>
  <c r="S94" i="29" s="1"/>
  <c r="T94" i="29" s="1"/>
  <c r="U94" i="29" s="1"/>
  <c r="V94" i="29" s="1"/>
  <c r="W94" i="29" s="1"/>
  <c r="X94" i="29" s="1"/>
  <c r="Y94" i="29" s="1"/>
  <c r="Z94" i="29" s="1"/>
  <c r="AA94" i="29" s="1"/>
  <c r="AB94" i="29" s="1"/>
  <c r="AC94" i="29" s="1"/>
  <c r="AD94" i="29" s="1"/>
  <c r="AE94" i="29" s="1"/>
  <c r="AF94" i="29" s="1"/>
  <c r="AG94" i="29" s="1"/>
  <c r="AH94" i="29" s="1"/>
  <c r="AI94" i="29" s="1"/>
  <c r="AJ94" i="29" s="1"/>
  <c r="AK94" i="29" s="1"/>
  <c r="AL94" i="29" s="1"/>
  <c r="AM94" i="29" s="1"/>
  <c r="F93" i="30" s="1"/>
  <c r="D93" i="29"/>
  <c r="I90" i="31"/>
  <c r="J90" i="31" s="1"/>
  <c r="K90" i="31" s="1"/>
  <c r="L90" i="31" s="1"/>
  <c r="M90" i="31" s="1"/>
  <c r="N90" i="31" s="1"/>
  <c r="O90" i="31" s="1"/>
  <c r="P90" i="31" s="1"/>
  <c r="Q90" i="31" s="1"/>
  <c r="R90" i="31" s="1"/>
  <c r="S90" i="31" s="1"/>
  <c r="T90" i="31" s="1"/>
  <c r="U90" i="31" s="1"/>
  <c r="V90" i="31" s="1"/>
  <c r="W90" i="31" s="1"/>
  <c r="X90" i="31" s="1"/>
  <c r="Y90" i="31" s="1"/>
  <c r="Z90" i="31" s="1"/>
  <c r="AA90" i="31" s="1"/>
  <c r="AB90" i="31" s="1"/>
  <c r="AC90" i="31" s="1"/>
  <c r="AD90" i="31" s="1"/>
  <c r="AE90" i="31" s="1"/>
  <c r="AF90" i="31" s="1"/>
  <c r="AG90" i="31" s="1"/>
  <c r="AH90" i="31" s="1"/>
  <c r="AI90" i="31" s="1"/>
  <c r="AJ90" i="31" s="1"/>
  <c r="AK90" i="31" s="1"/>
  <c r="AL90" i="31" s="1"/>
  <c r="AM90" i="31" s="1"/>
  <c r="F89" i="32" s="1"/>
  <c r="D89" i="31"/>
  <c r="I92" i="30"/>
  <c r="J92" i="30" s="1"/>
  <c r="K92" i="30" s="1"/>
  <c r="L92" i="30" s="1"/>
  <c r="M92" i="30" s="1"/>
  <c r="N92" i="30" s="1"/>
  <c r="O92" i="30" s="1"/>
  <c r="P92" i="30" s="1"/>
  <c r="Q92" i="30" s="1"/>
  <c r="R92" i="30" s="1"/>
  <c r="S92" i="30" s="1"/>
  <c r="T92" i="30" s="1"/>
  <c r="U92" i="30" s="1"/>
  <c r="V92" i="30" s="1"/>
  <c r="W92" i="30" s="1"/>
  <c r="X92" i="30" s="1"/>
  <c r="Y92" i="30" s="1"/>
  <c r="Z92" i="30" s="1"/>
  <c r="AA92" i="30" s="1"/>
  <c r="AB92" i="30" s="1"/>
  <c r="AC92" i="30" s="1"/>
  <c r="AD92" i="30" s="1"/>
  <c r="AE92" i="30" s="1"/>
  <c r="AF92" i="30" s="1"/>
  <c r="AG92" i="30" s="1"/>
  <c r="AH92" i="30" s="1"/>
  <c r="AI92" i="30" s="1"/>
  <c r="AJ92" i="30" s="1"/>
  <c r="AK92" i="30" s="1"/>
  <c r="AL92" i="30" s="1"/>
  <c r="F91" i="31" s="1"/>
  <c r="D91" i="30"/>
  <c r="I96" i="28"/>
  <c r="J96" i="28" s="1"/>
  <c r="K96" i="28" s="1"/>
  <c r="L96" i="28" s="1"/>
  <c r="M96" i="28" s="1"/>
  <c r="N96" i="28" s="1"/>
  <c r="O96" i="28" s="1"/>
  <c r="P96" i="28" s="1"/>
  <c r="Q96" i="28" s="1"/>
  <c r="R96" i="28" s="1"/>
  <c r="S96" i="28" s="1"/>
  <c r="T96" i="28" s="1"/>
  <c r="U96" i="28" s="1"/>
  <c r="V96" i="28" s="1"/>
  <c r="W96" i="28" s="1"/>
  <c r="X96" i="28" s="1"/>
  <c r="Y96" i="28" s="1"/>
  <c r="Z96" i="28" s="1"/>
  <c r="AA96" i="28" s="1"/>
  <c r="AB96" i="28" s="1"/>
  <c r="AC96" i="28" s="1"/>
  <c r="AD96" i="28" s="1"/>
  <c r="AE96" i="28" s="1"/>
  <c r="AF96" i="28" s="1"/>
  <c r="AG96" i="28" s="1"/>
  <c r="AH96" i="28" s="1"/>
  <c r="AI96" i="28" s="1"/>
  <c r="AJ96" i="28" s="1"/>
  <c r="AK96" i="28" s="1"/>
  <c r="AL96" i="28" s="1"/>
  <c r="AM96" i="28" s="1"/>
  <c r="F95" i="29" s="1"/>
  <c r="D95" i="28"/>
  <c r="I104" i="24"/>
  <c r="J104" i="24" s="1"/>
  <c r="K104" i="24" s="1"/>
  <c r="L104" i="24" s="1"/>
  <c r="M104" i="24" s="1"/>
  <c r="N104" i="24" s="1"/>
  <c r="O104" i="24" s="1"/>
  <c r="P104" i="24" s="1"/>
  <c r="Q104" i="24" s="1"/>
  <c r="R104" i="24" s="1"/>
  <c r="S104" i="24" s="1"/>
  <c r="T104" i="24" s="1"/>
  <c r="U104" i="24" s="1"/>
  <c r="V104" i="24" s="1"/>
  <c r="W104" i="24" s="1"/>
  <c r="X104" i="24" s="1"/>
  <c r="Y104" i="24" s="1"/>
  <c r="Z104" i="24" s="1"/>
  <c r="AA104" i="24" s="1"/>
  <c r="AB104" i="24" s="1"/>
  <c r="AC104" i="24" s="1"/>
  <c r="AD104" i="24" s="1"/>
  <c r="AE104" i="24" s="1"/>
  <c r="AF104" i="24" s="1"/>
  <c r="AG104" i="24" s="1"/>
  <c r="AH104" i="24" s="1"/>
  <c r="AI104" i="24" s="1"/>
  <c r="AJ104" i="24" s="1"/>
  <c r="AK104" i="24" s="1"/>
  <c r="AL104" i="24" s="1"/>
  <c r="AM104" i="24" s="1"/>
  <c r="F103" i="25" s="1"/>
  <c r="D103" i="24"/>
  <c r="G107" i="32"/>
  <c r="B108" i="32"/>
  <c r="B109" i="32" s="1"/>
  <c r="C107" i="32"/>
  <c r="H107" i="32"/>
  <c r="G109" i="33"/>
  <c r="B110" i="33"/>
  <c r="B111" i="33" s="1"/>
  <c r="C109" i="33"/>
  <c r="H109" i="33"/>
  <c r="I102" i="25"/>
  <c r="J102" i="25" s="1"/>
  <c r="K102" i="25" s="1"/>
  <c r="L102" i="25" s="1"/>
  <c r="M102" i="25" s="1"/>
  <c r="N102" i="25" s="1"/>
  <c r="O102" i="25" s="1"/>
  <c r="P102" i="25" s="1"/>
  <c r="Q102" i="25" s="1"/>
  <c r="R102" i="25" s="1"/>
  <c r="S102" i="25" s="1"/>
  <c r="T102" i="25" s="1"/>
  <c r="U102" i="25" s="1"/>
  <c r="V102" i="25" s="1"/>
  <c r="W102" i="25" s="1"/>
  <c r="X102" i="25" s="1"/>
  <c r="Y102" i="25" s="1"/>
  <c r="Z102" i="25" s="1"/>
  <c r="AA102" i="25" s="1"/>
  <c r="AB102" i="25" s="1"/>
  <c r="AC102" i="25" s="1"/>
  <c r="AD102" i="25" s="1"/>
  <c r="AE102" i="25" s="1"/>
  <c r="AF102" i="25" s="1"/>
  <c r="AG102" i="25" s="1"/>
  <c r="AH102" i="25" s="1"/>
  <c r="AI102" i="25" s="1"/>
  <c r="AJ102" i="25" s="1"/>
  <c r="AK102" i="25" s="1"/>
  <c r="AL102" i="25" s="1"/>
  <c r="F101" i="26" s="1"/>
  <c r="D101" i="25"/>
  <c r="I106" i="23"/>
  <c r="J106" i="23" s="1"/>
  <c r="K106" i="23" s="1"/>
  <c r="L106" i="23" s="1"/>
  <c r="M106" i="23" s="1"/>
  <c r="N106" i="23" s="1"/>
  <c r="O106" i="23" s="1"/>
  <c r="P106" i="23" s="1"/>
  <c r="Q106" i="23" s="1"/>
  <c r="R106" i="23" s="1"/>
  <c r="S106" i="23" s="1"/>
  <c r="T106" i="23" s="1"/>
  <c r="U106" i="23" s="1"/>
  <c r="V106" i="23" s="1"/>
  <c r="W106" i="23" s="1"/>
  <c r="X106" i="23" s="1"/>
  <c r="Y106" i="23" s="1"/>
  <c r="Z106" i="23" s="1"/>
  <c r="AA106" i="23" s="1"/>
  <c r="AB106" i="23" s="1"/>
  <c r="AC106" i="23" s="1"/>
  <c r="AD106" i="23" s="1"/>
  <c r="AE106" i="23" s="1"/>
  <c r="AF106" i="23" s="1"/>
  <c r="AG106" i="23" s="1"/>
  <c r="AH106" i="23" s="1"/>
  <c r="AI106" i="23" s="1"/>
  <c r="AJ106" i="23" s="1"/>
  <c r="AK106" i="23" s="1"/>
  <c r="F105" i="24" s="1"/>
  <c r="D105" i="23"/>
  <c r="D85" i="33"/>
  <c r="I86" i="33"/>
  <c r="J86" i="33" s="1"/>
  <c r="K86" i="33" s="1"/>
  <c r="L86" i="33" s="1"/>
  <c r="M86" i="33" s="1"/>
  <c r="N86" i="33" s="1"/>
  <c r="O86" i="33" s="1"/>
  <c r="P86" i="33" s="1"/>
  <c r="Q86" i="33" s="1"/>
  <c r="R86" i="33" s="1"/>
  <c r="S86" i="33" s="1"/>
  <c r="T86" i="33" s="1"/>
  <c r="U86" i="33" s="1"/>
  <c r="V86" i="33" s="1"/>
  <c r="W86" i="33" s="1"/>
  <c r="X86" i="33" s="1"/>
  <c r="Y86" i="33" s="1"/>
  <c r="Z86" i="33" s="1"/>
  <c r="AA86" i="33" s="1"/>
  <c r="AB86" i="33" s="1"/>
  <c r="AC86" i="33" s="1"/>
  <c r="AD86" i="33" s="1"/>
  <c r="AE86" i="33" s="1"/>
  <c r="AF86" i="33" s="1"/>
  <c r="AG86" i="33" s="1"/>
  <c r="AH86" i="33" s="1"/>
  <c r="AI86" i="33" s="1"/>
  <c r="AJ86" i="33" s="1"/>
  <c r="AK86" i="33" s="1"/>
  <c r="AL86" i="33" s="1"/>
  <c r="AM86" i="33" s="1"/>
  <c r="B108" i="8"/>
  <c r="B109" i="8" s="1"/>
  <c r="I108" i="8"/>
  <c r="J108" i="8" s="1"/>
  <c r="K108" i="8" s="1"/>
  <c r="L108" i="8" s="1"/>
  <c r="M108" i="8" s="1"/>
  <c r="N108" i="8" s="1"/>
  <c r="O108" i="8" s="1"/>
  <c r="P108" i="8" s="1"/>
  <c r="Q108" i="8" s="1"/>
  <c r="R108" i="8" s="1"/>
  <c r="S108" i="8" s="1"/>
  <c r="T108" i="8" s="1"/>
  <c r="U108" i="8" s="1"/>
  <c r="V108" i="8" s="1"/>
  <c r="W108" i="8" s="1"/>
  <c r="X108" i="8" s="1"/>
  <c r="Y108" i="8" s="1"/>
  <c r="Z108" i="8" s="1"/>
  <c r="AA108" i="8" s="1"/>
  <c r="AB108" i="8" s="1"/>
  <c r="AC108" i="8" s="1"/>
  <c r="AD108" i="8" s="1"/>
  <c r="AE108" i="8" s="1"/>
  <c r="AF108" i="8" s="1"/>
  <c r="AG108" i="8" s="1"/>
  <c r="AH108" i="8" s="1"/>
  <c r="AI108" i="8" s="1"/>
  <c r="AJ108" i="8" s="1"/>
  <c r="AK108" i="8" s="1"/>
  <c r="AL108" i="8" s="1"/>
  <c r="AM108" i="8" s="1"/>
  <c r="F107" i="23" s="1"/>
  <c r="G107" i="8"/>
  <c r="D107" i="8" s="1"/>
  <c r="C107" i="8"/>
  <c r="H107" i="8"/>
  <c r="I98" i="27"/>
  <c r="J98" i="27" s="1"/>
  <c r="K98" i="27" s="1"/>
  <c r="L98" i="27" s="1"/>
  <c r="M98" i="27" s="1"/>
  <c r="N98" i="27" s="1"/>
  <c r="O98" i="27" s="1"/>
  <c r="P98" i="27" s="1"/>
  <c r="Q98" i="27" s="1"/>
  <c r="R98" i="27" s="1"/>
  <c r="S98" i="27" s="1"/>
  <c r="T98" i="27" s="1"/>
  <c r="U98" i="27" s="1"/>
  <c r="V98" i="27" s="1"/>
  <c r="W98" i="27" s="1"/>
  <c r="X98" i="27" s="1"/>
  <c r="Y98" i="27" s="1"/>
  <c r="Z98" i="27" s="1"/>
  <c r="AA98" i="27" s="1"/>
  <c r="AB98" i="27" s="1"/>
  <c r="AC98" i="27" s="1"/>
  <c r="AD98" i="27" s="1"/>
  <c r="AE98" i="27" s="1"/>
  <c r="AF98" i="27" s="1"/>
  <c r="AG98" i="27" s="1"/>
  <c r="AH98" i="27" s="1"/>
  <c r="AI98" i="27" s="1"/>
  <c r="AJ98" i="27" s="1"/>
  <c r="AK98" i="27" s="1"/>
  <c r="AL98" i="27" s="1"/>
  <c r="F97" i="28" s="1"/>
  <c r="D97" i="27"/>
  <c r="B126" i="31" l="1"/>
  <c r="B127" i="31" s="1"/>
  <c r="C125" i="31"/>
  <c r="H125" i="31"/>
  <c r="G125" i="31"/>
  <c r="B132" i="28"/>
  <c r="B133" i="28" s="1"/>
  <c r="G131" i="28"/>
  <c r="C131" i="28"/>
  <c r="H131" i="28"/>
  <c r="B118" i="25"/>
  <c r="B119" i="25" s="1"/>
  <c r="H117" i="25"/>
  <c r="C117" i="25"/>
  <c r="G117" i="25"/>
  <c r="B116" i="29"/>
  <c r="B117" i="29" s="1"/>
  <c r="G115" i="29"/>
  <c r="H115" i="29"/>
  <c r="C115" i="29"/>
  <c r="B112" i="27"/>
  <c r="B113" i="27" s="1"/>
  <c r="C111" i="27"/>
  <c r="H111" i="27"/>
  <c r="G111" i="27"/>
  <c r="B110" i="26"/>
  <c r="B111" i="26" s="1"/>
  <c r="G109" i="26"/>
  <c r="C109" i="26"/>
  <c r="H109" i="26"/>
  <c r="G109" i="32"/>
  <c r="B110" i="32"/>
  <c r="B111" i="32" s="1"/>
  <c r="C109" i="32"/>
  <c r="H109" i="32"/>
  <c r="I108" i="23"/>
  <c r="J108" i="23" s="1"/>
  <c r="K108" i="23" s="1"/>
  <c r="L108" i="23" s="1"/>
  <c r="M108" i="23" s="1"/>
  <c r="N108" i="23" s="1"/>
  <c r="O108" i="23" s="1"/>
  <c r="P108" i="23" s="1"/>
  <c r="Q108" i="23" s="1"/>
  <c r="R108" i="23" s="1"/>
  <c r="S108" i="23" s="1"/>
  <c r="T108" i="23" s="1"/>
  <c r="U108" i="23" s="1"/>
  <c r="V108" i="23" s="1"/>
  <c r="W108" i="23" s="1"/>
  <c r="X108" i="23" s="1"/>
  <c r="Y108" i="23" s="1"/>
  <c r="Z108" i="23" s="1"/>
  <c r="AA108" i="23" s="1"/>
  <c r="AB108" i="23" s="1"/>
  <c r="AC108" i="23" s="1"/>
  <c r="AD108" i="23" s="1"/>
  <c r="AE108" i="23" s="1"/>
  <c r="AF108" i="23" s="1"/>
  <c r="AG108" i="23" s="1"/>
  <c r="AH108" i="23" s="1"/>
  <c r="AI108" i="23" s="1"/>
  <c r="AJ108" i="23" s="1"/>
  <c r="AK108" i="23" s="1"/>
  <c r="F107" i="24" s="1"/>
  <c r="D107" i="23"/>
  <c r="I104" i="25"/>
  <c r="J104" i="25" s="1"/>
  <c r="K104" i="25" s="1"/>
  <c r="L104" i="25" s="1"/>
  <c r="M104" i="25" s="1"/>
  <c r="N104" i="25" s="1"/>
  <c r="O104" i="25" s="1"/>
  <c r="P104" i="25" s="1"/>
  <c r="Q104" i="25" s="1"/>
  <c r="R104" i="25" s="1"/>
  <c r="S104" i="25" s="1"/>
  <c r="T104" i="25" s="1"/>
  <c r="U104" i="25" s="1"/>
  <c r="V104" i="25" s="1"/>
  <c r="W104" i="25" s="1"/>
  <c r="X104" i="25" s="1"/>
  <c r="Y104" i="25" s="1"/>
  <c r="Z104" i="25" s="1"/>
  <c r="AA104" i="25" s="1"/>
  <c r="AB104" i="25" s="1"/>
  <c r="AC104" i="25" s="1"/>
  <c r="AD104" i="25" s="1"/>
  <c r="AE104" i="25" s="1"/>
  <c r="AF104" i="25" s="1"/>
  <c r="AG104" i="25" s="1"/>
  <c r="AH104" i="25" s="1"/>
  <c r="AI104" i="25" s="1"/>
  <c r="AJ104" i="25" s="1"/>
  <c r="AK104" i="25" s="1"/>
  <c r="AL104" i="25" s="1"/>
  <c r="F103" i="26" s="1"/>
  <c r="D103" i="25"/>
  <c r="I96" i="29"/>
  <c r="J96" i="29" s="1"/>
  <c r="K96" i="29" s="1"/>
  <c r="L96" i="29" s="1"/>
  <c r="M96" i="29" s="1"/>
  <c r="N96" i="29" s="1"/>
  <c r="O96" i="29" s="1"/>
  <c r="P96" i="29" s="1"/>
  <c r="Q96" i="29" s="1"/>
  <c r="R96" i="29" s="1"/>
  <c r="S96" i="29" s="1"/>
  <c r="T96" i="29" s="1"/>
  <c r="U96" i="29" s="1"/>
  <c r="V96" i="29" s="1"/>
  <c r="W96" i="29" s="1"/>
  <c r="X96" i="29" s="1"/>
  <c r="Y96" i="29" s="1"/>
  <c r="Z96" i="29" s="1"/>
  <c r="AA96" i="29" s="1"/>
  <c r="AB96" i="29" s="1"/>
  <c r="AC96" i="29" s="1"/>
  <c r="AD96" i="29" s="1"/>
  <c r="AE96" i="29" s="1"/>
  <c r="AF96" i="29" s="1"/>
  <c r="AG96" i="29" s="1"/>
  <c r="AH96" i="29" s="1"/>
  <c r="AI96" i="29" s="1"/>
  <c r="AJ96" i="29" s="1"/>
  <c r="AK96" i="29" s="1"/>
  <c r="AL96" i="29" s="1"/>
  <c r="AM96" i="29" s="1"/>
  <c r="F95" i="30" s="1"/>
  <c r="D95" i="29"/>
  <c r="I92" i="31"/>
  <c r="J92" i="31" s="1"/>
  <c r="K92" i="31" s="1"/>
  <c r="L92" i="31" s="1"/>
  <c r="M92" i="31" s="1"/>
  <c r="N92" i="31" s="1"/>
  <c r="O92" i="31" s="1"/>
  <c r="P92" i="31" s="1"/>
  <c r="Q92" i="31" s="1"/>
  <c r="R92" i="31" s="1"/>
  <c r="S92" i="31" s="1"/>
  <c r="T92" i="31" s="1"/>
  <c r="U92" i="31" s="1"/>
  <c r="V92" i="31" s="1"/>
  <c r="W92" i="31" s="1"/>
  <c r="X92" i="31" s="1"/>
  <c r="Y92" i="31" s="1"/>
  <c r="Z92" i="31" s="1"/>
  <c r="AA92" i="31" s="1"/>
  <c r="AB92" i="31" s="1"/>
  <c r="AC92" i="31" s="1"/>
  <c r="AD92" i="31" s="1"/>
  <c r="AE92" i="31" s="1"/>
  <c r="AF92" i="31" s="1"/>
  <c r="AG92" i="31" s="1"/>
  <c r="AH92" i="31" s="1"/>
  <c r="AI92" i="31" s="1"/>
  <c r="AJ92" i="31" s="1"/>
  <c r="AK92" i="31" s="1"/>
  <c r="AL92" i="31" s="1"/>
  <c r="AM92" i="31" s="1"/>
  <c r="F91" i="32" s="1"/>
  <c r="D91" i="31"/>
  <c r="B110" i="8"/>
  <c r="B111" i="8" s="1"/>
  <c r="I110" i="8"/>
  <c r="J110" i="8" s="1"/>
  <c r="K110" i="8" s="1"/>
  <c r="L110" i="8" s="1"/>
  <c r="M110" i="8" s="1"/>
  <c r="N110" i="8" s="1"/>
  <c r="O110" i="8" s="1"/>
  <c r="P110" i="8" s="1"/>
  <c r="Q110" i="8" s="1"/>
  <c r="R110" i="8" s="1"/>
  <c r="S110" i="8" s="1"/>
  <c r="T110" i="8" s="1"/>
  <c r="U110" i="8" s="1"/>
  <c r="V110" i="8" s="1"/>
  <c r="W110" i="8" s="1"/>
  <c r="X110" i="8" s="1"/>
  <c r="Y110" i="8" s="1"/>
  <c r="Z110" i="8" s="1"/>
  <c r="AA110" i="8" s="1"/>
  <c r="AB110" i="8" s="1"/>
  <c r="AC110" i="8" s="1"/>
  <c r="AD110" i="8" s="1"/>
  <c r="AE110" i="8" s="1"/>
  <c r="AF110" i="8" s="1"/>
  <c r="AG110" i="8" s="1"/>
  <c r="AH110" i="8" s="1"/>
  <c r="AI110" i="8" s="1"/>
  <c r="AJ110" i="8" s="1"/>
  <c r="AK110" i="8" s="1"/>
  <c r="AL110" i="8" s="1"/>
  <c r="AM110" i="8" s="1"/>
  <c r="F109" i="23" s="1"/>
  <c r="G109" i="8"/>
  <c r="D109" i="8" s="1"/>
  <c r="C109" i="8"/>
  <c r="H109" i="8"/>
  <c r="D89" i="32"/>
  <c r="I90" i="32"/>
  <c r="J90" i="32" s="1"/>
  <c r="K90" i="32" s="1"/>
  <c r="L90" i="32" s="1"/>
  <c r="M90" i="32" s="1"/>
  <c r="N90" i="32" s="1"/>
  <c r="O90" i="32" s="1"/>
  <c r="P90" i="32" s="1"/>
  <c r="Q90" i="32" s="1"/>
  <c r="R90" i="32" s="1"/>
  <c r="S90" i="32" s="1"/>
  <c r="T90" i="32" s="1"/>
  <c r="U90" i="32" s="1"/>
  <c r="V90" i="32" s="1"/>
  <c r="W90" i="32" s="1"/>
  <c r="X90" i="32" s="1"/>
  <c r="Y90" i="32" s="1"/>
  <c r="Z90" i="32" s="1"/>
  <c r="AA90" i="32" s="1"/>
  <c r="AB90" i="32" s="1"/>
  <c r="AC90" i="32" s="1"/>
  <c r="AD90" i="32" s="1"/>
  <c r="AE90" i="32" s="1"/>
  <c r="AF90" i="32" s="1"/>
  <c r="AG90" i="32" s="1"/>
  <c r="AH90" i="32" s="1"/>
  <c r="AI90" i="32" s="1"/>
  <c r="AJ90" i="32" s="1"/>
  <c r="AK90" i="32" s="1"/>
  <c r="AL90" i="32" s="1"/>
  <c r="F89" i="33" s="1"/>
  <c r="I102" i="26"/>
  <c r="J102" i="26" s="1"/>
  <c r="K102" i="26" s="1"/>
  <c r="L102" i="26" s="1"/>
  <c r="M102" i="26" s="1"/>
  <c r="N102" i="26" s="1"/>
  <c r="O102" i="26" s="1"/>
  <c r="P102" i="26" s="1"/>
  <c r="Q102" i="26" s="1"/>
  <c r="R102" i="26" s="1"/>
  <c r="S102" i="26" s="1"/>
  <c r="T102" i="26" s="1"/>
  <c r="U102" i="26" s="1"/>
  <c r="V102" i="26" s="1"/>
  <c r="W102" i="26" s="1"/>
  <c r="X102" i="26" s="1"/>
  <c r="Y102" i="26" s="1"/>
  <c r="Z102" i="26" s="1"/>
  <c r="AA102" i="26" s="1"/>
  <c r="AB102" i="26" s="1"/>
  <c r="AC102" i="26" s="1"/>
  <c r="AD102" i="26" s="1"/>
  <c r="AE102" i="26" s="1"/>
  <c r="AF102" i="26" s="1"/>
  <c r="AG102" i="26" s="1"/>
  <c r="AH102" i="26" s="1"/>
  <c r="AI102" i="26" s="1"/>
  <c r="AJ102" i="26" s="1"/>
  <c r="AK102" i="26" s="1"/>
  <c r="AL102" i="26" s="1"/>
  <c r="AM102" i="26" s="1"/>
  <c r="F101" i="27" s="1"/>
  <c r="D101" i="26"/>
  <c r="I94" i="30"/>
  <c r="J94" i="30" s="1"/>
  <c r="K94" i="30" s="1"/>
  <c r="L94" i="30" s="1"/>
  <c r="M94" i="30" s="1"/>
  <c r="N94" i="30" s="1"/>
  <c r="O94" i="30" s="1"/>
  <c r="P94" i="30" s="1"/>
  <c r="Q94" i="30" s="1"/>
  <c r="R94" i="30" s="1"/>
  <c r="S94" i="30" s="1"/>
  <c r="T94" i="30" s="1"/>
  <c r="U94" i="30" s="1"/>
  <c r="V94" i="30" s="1"/>
  <c r="W94" i="30" s="1"/>
  <c r="X94" i="30" s="1"/>
  <c r="Y94" i="30" s="1"/>
  <c r="Z94" i="30" s="1"/>
  <c r="AA94" i="30" s="1"/>
  <c r="AB94" i="30" s="1"/>
  <c r="AC94" i="30" s="1"/>
  <c r="AD94" i="30" s="1"/>
  <c r="AE94" i="30" s="1"/>
  <c r="AF94" i="30" s="1"/>
  <c r="AG94" i="30" s="1"/>
  <c r="AH94" i="30" s="1"/>
  <c r="AI94" i="30" s="1"/>
  <c r="AJ94" i="30" s="1"/>
  <c r="AK94" i="30" s="1"/>
  <c r="AL94" i="30" s="1"/>
  <c r="F93" i="31" s="1"/>
  <c r="D93" i="30"/>
  <c r="D87" i="33"/>
  <c r="I88" i="33"/>
  <c r="J88" i="33" s="1"/>
  <c r="K88" i="33" s="1"/>
  <c r="L88" i="33" s="1"/>
  <c r="M88" i="33" s="1"/>
  <c r="N88" i="33" s="1"/>
  <c r="O88" i="33" s="1"/>
  <c r="P88" i="33" s="1"/>
  <c r="Q88" i="33" s="1"/>
  <c r="R88" i="33" s="1"/>
  <c r="S88" i="33" s="1"/>
  <c r="T88" i="33" s="1"/>
  <c r="U88" i="33" s="1"/>
  <c r="V88" i="33" s="1"/>
  <c r="W88" i="33" s="1"/>
  <c r="X88" i="33" s="1"/>
  <c r="Y88" i="33" s="1"/>
  <c r="Z88" i="33" s="1"/>
  <c r="AA88" i="33" s="1"/>
  <c r="AB88" i="33" s="1"/>
  <c r="AC88" i="33" s="1"/>
  <c r="AD88" i="33" s="1"/>
  <c r="AE88" i="33" s="1"/>
  <c r="AF88" i="33" s="1"/>
  <c r="AG88" i="33" s="1"/>
  <c r="AH88" i="33" s="1"/>
  <c r="AI88" i="33" s="1"/>
  <c r="AJ88" i="33" s="1"/>
  <c r="AK88" i="33" s="1"/>
  <c r="AL88" i="33" s="1"/>
  <c r="AM88" i="33" s="1"/>
  <c r="I106" i="24"/>
  <c r="J106" i="24" s="1"/>
  <c r="K106" i="24" s="1"/>
  <c r="L106" i="24" s="1"/>
  <c r="M106" i="24" s="1"/>
  <c r="N106" i="24" s="1"/>
  <c r="O106" i="24" s="1"/>
  <c r="P106" i="24" s="1"/>
  <c r="Q106" i="24" s="1"/>
  <c r="R106" i="24" s="1"/>
  <c r="S106" i="24" s="1"/>
  <c r="T106" i="24" s="1"/>
  <c r="U106" i="24" s="1"/>
  <c r="V106" i="24" s="1"/>
  <c r="W106" i="24" s="1"/>
  <c r="X106" i="24" s="1"/>
  <c r="Y106" i="24" s="1"/>
  <c r="Z106" i="24" s="1"/>
  <c r="AA106" i="24" s="1"/>
  <c r="AB106" i="24" s="1"/>
  <c r="AC106" i="24" s="1"/>
  <c r="AD106" i="24" s="1"/>
  <c r="AE106" i="24" s="1"/>
  <c r="AF106" i="24" s="1"/>
  <c r="AG106" i="24" s="1"/>
  <c r="AH106" i="24" s="1"/>
  <c r="AI106" i="24" s="1"/>
  <c r="AJ106" i="24" s="1"/>
  <c r="AK106" i="24" s="1"/>
  <c r="AL106" i="24" s="1"/>
  <c r="AM106" i="24" s="1"/>
  <c r="F105" i="25" s="1"/>
  <c r="D105" i="24"/>
  <c r="G111" i="33"/>
  <c r="B112" i="33"/>
  <c r="B113" i="33" s="1"/>
  <c r="C111" i="33"/>
  <c r="H111" i="33"/>
  <c r="I98" i="28"/>
  <c r="J98" i="28" s="1"/>
  <c r="K98" i="28" s="1"/>
  <c r="L98" i="28" s="1"/>
  <c r="M98" i="28" s="1"/>
  <c r="N98" i="28" s="1"/>
  <c r="O98" i="28" s="1"/>
  <c r="P98" i="28" s="1"/>
  <c r="Q98" i="28" s="1"/>
  <c r="R98" i="28" s="1"/>
  <c r="S98" i="28" s="1"/>
  <c r="T98" i="28" s="1"/>
  <c r="U98" i="28" s="1"/>
  <c r="V98" i="28" s="1"/>
  <c r="W98" i="28" s="1"/>
  <c r="X98" i="28" s="1"/>
  <c r="Y98" i="28" s="1"/>
  <c r="Z98" i="28" s="1"/>
  <c r="AA98" i="28" s="1"/>
  <c r="AB98" i="28" s="1"/>
  <c r="AC98" i="28" s="1"/>
  <c r="AD98" i="28" s="1"/>
  <c r="AE98" i="28" s="1"/>
  <c r="AF98" i="28" s="1"/>
  <c r="AG98" i="28" s="1"/>
  <c r="AH98" i="28" s="1"/>
  <c r="AI98" i="28" s="1"/>
  <c r="AJ98" i="28" s="1"/>
  <c r="AK98" i="28" s="1"/>
  <c r="AL98" i="28" s="1"/>
  <c r="AM98" i="28" s="1"/>
  <c r="F97" i="29" s="1"/>
  <c r="D97" i="28"/>
  <c r="I100" i="27"/>
  <c r="J100" i="27" s="1"/>
  <c r="K100" i="27" s="1"/>
  <c r="L100" i="27" s="1"/>
  <c r="M100" i="27" s="1"/>
  <c r="N100" i="27" s="1"/>
  <c r="O100" i="27" s="1"/>
  <c r="P100" i="27" s="1"/>
  <c r="Q100" i="27" s="1"/>
  <c r="R100" i="27" s="1"/>
  <c r="S100" i="27" s="1"/>
  <c r="T100" i="27" s="1"/>
  <c r="U100" i="27" s="1"/>
  <c r="V100" i="27" s="1"/>
  <c r="W100" i="27" s="1"/>
  <c r="X100" i="27" s="1"/>
  <c r="Y100" i="27" s="1"/>
  <c r="Z100" i="27" s="1"/>
  <c r="AA100" i="27" s="1"/>
  <c r="AB100" i="27" s="1"/>
  <c r="AC100" i="27" s="1"/>
  <c r="AD100" i="27" s="1"/>
  <c r="AE100" i="27" s="1"/>
  <c r="AF100" i="27" s="1"/>
  <c r="AG100" i="27" s="1"/>
  <c r="AH100" i="27" s="1"/>
  <c r="AI100" i="27" s="1"/>
  <c r="AJ100" i="27" s="1"/>
  <c r="AK100" i="27" s="1"/>
  <c r="AL100" i="27" s="1"/>
  <c r="F99" i="28" s="1"/>
  <c r="D99" i="27"/>
  <c r="B118" i="29" l="1"/>
  <c r="B119" i="29" s="1"/>
  <c r="C117" i="29"/>
  <c r="H117" i="29"/>
  <c r="G117" i="29"/>
  <c r="B120" i="25"/>
  <c r="B121" i="25" s="1"/>
  <c r="C119" i="25"/>
  <c r="H119" i="25"/>
  <c r="G119" i="25"/>
  <c r="B112" i="26"/>
  <c r="B113" i="26" s="1"/>
  <c r="G111" i="26"/>
  <c r="C111" i="26"/>
  <c r="H111" i="26"/>
  <c r="B134" i="28"/>
  <c r="B135" i="28" s="1"/>
  <c r="H133" i="28"/>
  <c r="C133" i="28"/>
  <c r="G133" i="28"/>
  <c r="B114" i="27"/>
  <c r="B115" i="27" s="1"/>
  <c r="G113" i="27"/>
  <c r="C113" i="27"/>
  <c r="H113" i="27"/>
  <c r="B128" i="31"/>
  <c r="B129" i="31" s="1"/>
  <c r="H127" i="31"/>
  <c r="C127" i="31"/>
  <c r="G127" i="31"/>
  <c r="I110" i="23"/>
  <c r="J110" i="23" s="1"/>
  <c r="K110" i="23" s="1"/>
  <c r="L110" i="23" s="1"/>
  <c r="M110" i="23" s="1"/>
  <c r="N110" i="23" s="1"/>
  <c r="O110" i="23" s="1"/>
  <c r="P110" i="23" s="1"/>
  <c r="Q110" i="23" s="1"/>
  <c r="R110" i="23" s="1"/>
  <c r="S110" i="23" s="1"/>
  <c r="T110" i="23" s="1"/>
  <c r="U110" i="23" s="1"/>
  <c r="V110" i="23" s="1"/>
  <c r="W110" i="23" s="1"/>
  <c r="X110" i="23" s="1"/>
  <c r="Y110" i="23" s="1"/>
  <c r="Z110" i="23" s="1"/>
  <c r="AA110" i="23" s="1"/>
  <c r="AB110" i="23" s="1"/>
  <c r="AC110" i="23" s="1"/>
  <c r="AD110" i="23" s="1"/>
  <c r="AE110" i="23" s="1"/>
  <c r="AF110" i="23" s="1"/>
  <c r="AG110" i="23" s="1"/>
  <c r="AH110" i="23" s="1"/>
  <c r="AI110" i="23" s="1"/>
  <c r="AJ110" i="23" s="1"/>
  <c r="AK110" i="23" s="1"/>
  <c r="F109" i="24" s="1"/>
  <c r="D109" i="23"/>
  <c r="I98" i="29"/>
  <c r="J98" i="29" s="1"/>
  <c r="K98" i="29" s="1"/>
  <c r="L98" i="29" s="1"/>
  <c r="M98" i="29" s="1"/>
  <c r="N98" i="29" s="1"/>
  <c r="O98" i="29" s="1"/>
  <c r="P98" i="29" s="1"/>
  <c r="Q98" i="29" s="1"/>
  <c r="R98" i="29" s="1"/>
  <c r="S98" i="29" s="1"/>
  <c r="T98" i="29" s="1"/>
  <c r="U98" i="29" s="1"/>
  <c r="V98" i="29" s="1"/>
  <c r="W98" i="29" s="1"/>
  <c r="X98" i="29" s="1"/>
  <c r="Y98" i="29" s="1"/>
  <c r="Z98" i="29" s="1"/>
  <c r="AA98" i="29" s="1"/>
  <c r="AB98" i="29" s="1"/>
  <c r="AC98" i="29" s="1"/>
  <c r="AD98" i="29" s="1"/>
  <c r="AE98" i="29" s="1"/>
  <c r="AF98" i="29" s="1"/>
  <c r="AG98" i="29" s="1"/>
  <c r="AH98" i="29" s="1"/>
  <c r="AI98" i="29" s="1"/>
  <c r="AJ98" i="29" s="1"/>
  <c r="AK98" i="29" s="1"/>
  <c r="AL98" i="29" s="1"/>
  <c r="AM98" i="29" s="1"/>
  <c r="F97" i="30" s="1"/>
  <c r="D97" i="29"/>
  <c r="G113" i="33"/>
  <c r="B114" i="33"/>
  <c r="B115" i="33" s="1"/>
  <c r="C113" i="33"/>
  <c r="H113" i="33"/>
  <c r="I112" i="8"/>
  <c r="J112" i="8" s="1"/>
  <c r="K112" i="8" s="1"/>
  <c r="L112" i="8" s="1"/>
  <c r="M112" i="8" s="1"/>
  <c r="N112" i="8" s="1"/>
  <c r="O112" i="8" s="1"/>
  <c r="P112" i="8" s="1"/>
  <c r="Q112" i="8" s="1"/>
  <c r="R112" i="8" s="1"/>
  <c r="S112" i="8" s="1"/>
  <c r="T112" i="8" s="1"/>
  <c r="U112" i="8" s="1"/>
  <c r="V112" i="8" s="1"/>
  <c r="W112" i="8" s="1"/>
  <c r="X112" i="8" s="1"/>
  <c r="Y112" i="8" s="1"/>
  <c r="Z112" i="8" s="1"/>
  <c r="AA112" i="8" s="1"/>
  <c r="AB112" i="8" s="1"/>
  <c r="AC112" i="8" s="1"/>
  <c r="AD112" i="8" s="1"/>
  <c r="AE112" i="8" s="1"/>
  <c r="AF112" i="8" s="1"/>
  <c r="AG112" i="8" s="1"/>
  <c r="AH112" i="8" s="1"/>
  <c r="AI112" i="8" s="1"/>
  <c r="AJ112" i="8" s="1"/>
  <c r="AK112" i="8" s="1"/>
  <c r="AL112" i="8" s="1"/>
  <c r="AM112" i="8" s="1"/>
  <c r="F111" i="23" s="1"/>
  <c r="B112" i="8"/>
  <c r="B113" i="8" s="1"/>
  <c r="G111" i="8"/>
  <c r="D111" i="8" s="1"/>
  <c r="H111" i="8"/>
  <c r="C111" i="8"/>
  <c r="D91" i="32"/>
  <c r="I92" i="32"/>
  <c r="J92" i="32" s="1"/>
  <c r="K92" i="32" s="1"/>
  <c r="L92" i="32" s="1"/>
  <c r="M92" i="32" s="1"/>
  <c r="N92" i="32" s="1"/>
  <c r="O92" i="32" s="1"/>
  <c r="P92" i="32" s="1"/>
  <c r="Q92" i="32" s="1"/>
  <c r="R92" i="32" s="1"/>
  <c r="S92" i="32" s="1"/>
  <c r="T92" i="32" s="1"/>
  <c r="U92" i="32" s="1"/>
  <c r="V92" i="32" s="1"/>
  <c r="W92" i="32" s="1"/>
  <c r="X92" i="32" s="1"/>
  <c r="Y92" i="32" s="1"/>
  <c r="Z92" i="32" s="1"/>
  <c r="AA92" i="32" s="1"/>
  <c r="AB92" i="32" s="1"/>
  <c r="AC92" i="32" s="1"/>
  <c r="AD92" i="32" s="1"/>
  <c r="AE92" i="32" s="1"/>
  <c r="AF92" i="32" s="1"/>
  <c r="AG92" i="32" s="1"/>
  <c r="AH92" i="32" s="1"/>
  <c r="AI92" i="32" s="1"/>
  <c r="AJ92" i="32" s="1"/>
  <c r="AK92" i="32" s="1"/>
  <c r="AL92" i="32" s="1"/>
  <c r="F91" i="33" s="1"/>
  <c r="I106" i="25"/>
  <c r="J106" i="25" s="1"/>
  <c r="K106" i="25" s="1"/>
  <c r="L106" i="25" s="1"/>
  <c r="M106" i="25" s="1"/>
  <c r="N106" i="25" s="1"/>
  <c r="O106" i="25" s="1"/>
  <c r="P106" i="25" s="1"/>
  <c r="Q106" i="25" s="1"/>
  <c r="R106" i="25" s="1"/>
  <c r="S106" i="25" s="1"/>
  <c r="T106" i="25" s="1"/>
  <c r="U106" i="25" s="1"/>
  <c r="V106" i="25" s="1"/>
  <c r="W106" i="25" s="1"/>
  <c r="X106" i="25" s="1"/>
  <c r="Y106" i="25" s="1"/>
  <c r="Z106" i="25" s="1"/>
  <c r="AA106" i="25" s="1"/>
  <c r="AB106" i="25" s="1"/>
  <c r="AC106" i="25" s="1"/>
  <c r="AD106" i="25" s="1"/>
  <c r="AE106" i="25" s="1"/>
  <c r="AF106" i="25" s="1"/>
  <c r="AG106" i="25" s="1"/>
  <c r="AH106" i="25" s="1"/>
  <c r="AI106" i="25" s="1"/>
  <c r="AJ106" i="25" s="1"/>
  <c r="AK106" i="25" s="1"/>
  <c r="AL106" i="25" s="1"/>
  <c r="F105" i="26" s="1"/>
  <c r="D105" i="25"/>
  <c r="I96" i="30"/>
  <c r="J96" i="30" s="1"/>
  <c r="K96" i="30" s="1"/>
  <c r="L96" i="30" s="1"/>
  <c r="M96" i="30" s="1"/>
  <c r="N96" i="30" s="1"/>
  <c r="O96" i="30" s="1"/>
  <c r="P96" i="30" s="1"/>
  <c r="Q96" i="30" s="1"/>
  <c r="R96" i="30" s="1"/>
  <c r="S96" i="30" s="1"/>
  <c r="T96" i="30" s="1"/>
  <c r="U96" i="30" s="1"/>
  <c r="V96" i="30" s="1"/>
  <c r="W96" i="30" s="1"/>
  <c r="X96" i="30" s="1"/>
  <c r="Y96" i="30" s="1"/>
  <c r="Z96" i="30" s="1"/>
  <c r="AA96" i="30" s="1"/>
  <c r="AB96" i="30" s="1"/>
  <c r="AC96" i="30" s="1"/>
  <c r="AD96" i="30" s="1"/>
  <c r="AE96" i="30" s="1"/>
  <c r="AF96" i="30" s="1"/>
  <c r="AG96" i="30" s="1"/>
  <c r="AH96" i="30" s="1"/>
  <c r="AI96" i="30" s="1"/>
  <c r="AJ96" i="30" s="1"/>
  <c r="AK96" i="30" s="1"/>
  <c r="AL96" i="30" s="1"/>
  <c r="F95" i="31" s="1"/>
  <c r="D95" i="30"/>
  <c r="I104" i="26"/>
  <c r="J104" i="26" s="1"/>
  <c r="K104" i="26" s="1"/>
  <c r="L104" i="26" s="1"/>
  <c r="M104" i="26" s="1"/>
  <c r="N104" i="26" s="1"/>
  <c r="O104" i="26" s="1"/>
  <c r="P104" i="26" s="1"/>
  <c r="Q104" i="26" s="1"/>
  <c r="R104" i="26" s="1"/>
  <c r="S104" i="26" s="1"/>
  <c r="T104" i="26" s="1"/>
  <c r="U104" i="26" s="1"/>
  <c r="V104" i="26" s="1"/>
  <c r="W104" i="26" s="1"/>
  <c r="X104" i="26" s="1"/>
  <c r="Y104" i="26" s="1"/>
  <c r="Z104" i="26" s="1"/>
  <c r="AA104" i="26" s="1"/>
  <c r="AB104" i="26" s="1"/>
  <c r="AC104" i="26" s="1"/>
  <c r="AD104" i="26" s="1"/>
  <c r="AE104" i="26" s="1"/>
  <c r="AF104" i="26" s="1"/>
  <c r="AG104" i="26" s="1"/>
  <c r="AH104" i="26" s="1"/>
  <c r="AI104" i="26" s="1"/>
  <c r="AJ104" i="26" s="1"/>
  <c r="AK104" i="26" s="1"/>
  <c r="AL104" i="26" s="1"/>
  <c r="AM104" i="26" s="1"/>
  <c r="F103" i="27" s="1"/>
  <c r="D103" i="26"/>
  <c r="I94" i="31"/>
  <c r="J94" i="31" s="1"/>
  <c r="K94" i="31" s="1"/>
  <c r="L94" i="31" s="1"/>
  <c r="M94" i="31" s="1"/>
  <c r="N94" i="31" s="1"/>
  <c r="O94" i="31" s="1"/>
  <c r="P94" i="31" s="1"/>
  <c r="Q94" i="31" s="1"/>
  <c r="R94" i="31" s="1"/>
  <c r="S94" i="31" s="1"/>
  <c r="T94" i="31" s="1"/>
  <c r="U94" i="31" s="1"/>
  <c r="V94" i="31" s="1"/>
  <c r="W94" i="31" s="1"/>
  <c r="X94" i="31" s="1"/>
  <c r="Y94" i="31" s="1"/>
  <c r="Z94" i="31" s="1"/>
  <c r="AA94" i="31" s="1"/>
  <c r="AB94" i="31" s="1"/>
  <c r="AC94" i="31" s="1"/>
  <c r="AD94" i="31" s="1"/>
  <c r="AE94" i="31" s="1"/>
  <c r="AF94" i="31" s="1"/>
  <c r="AG94" i="31" s="1"/>
  <c r="AH94" i="31" s="1"/>
  <c r="AI94" i="31" s="1"/>
  <c r="AJ94" i="31" s="1"/>
  <c r="AK94" i="31" s="1"/>
  <c r="AL94" i="31" s="1"/>
  <c r="AM94" i="31" s="1"/>
  <c r="F93" i="32" s="1"/>
  <c r="D93" i="31"/>
  <c r="I108" i="24"/>
  <c r="J108" i="24" s="1"/>
  <c r="K108" i="24" s="1"/>
  <c r="L108" i="24" s="1"/>
  <c r="M108" i="24" s="1"/>
  <c r="N108" i="24" s="1"/>
  <c r="O108" i="24" s="1"/>
  <c r="P108" i="24" s="1"/>
  <c r="Q108" i="24" s="1"/>
  <c r="R108" i="24" s="1"/>
  <c r="S108" i="24" s="1"/>
  <c r="T108" i="24" s="1"/>
  <c r="U108" i="24" s="1"/>
  <c r="V108" i="24" s="1"/>
  <c r="W108" i="24" s="1"/>
  <c r="X108" i="24" s="1"/>
  <c r="Y108" i="24" s="1"/>
  <c r="Z108" i="24" s="1"/>
  <c r="AA108" i="24" s="1"/>
  <c r="AB108" i="24" s="1"/>
  <c r="AC108" i="24" s="1"/>
  <c r="AD108" i="24" s="1"/>
  <c r="AE108" i="24" s="1"/>
  <c r="AF108" i="24" s="1"/>
  <c r="AG108" i="24" s="1"/>
  <c r="AH108" i="24" s="1"/>
  <c r="AI108" i="24" s="1"/>
  <c r="AJ108" i="24" s="1"/>
  <c r="AK108" i="24" s="1"/>
  <c r="AL108" i="24" s="1"/>
  <c r="AM108" i="24" s="1"/>
  <c r="F107" i="25" s="1"/>
  <c r="D107" i="24"/>
  <c r="I102" i="27"/>
  <c r="J102" i="27" s="1"/>
  <c r="K102" i="27" s="1"/>
  <c r="L102" i="27" s="1"/>
  <c r="M102" i="27" s="1"/>
  <c r="N102" i="27" s="1"/>
  <c r="O102" i="27" s="1"/>
  <c r="P102" i="27" s="1"/>
  <c r="Q102" i="27" s="1"/>
  <c r="R102" i="27" s="1"/>
  <c r="S102" i="27" s="1"/>
  <c r="T102" i="27" s="1"/>
  <c r="U102" i="27" s="1"/>
  <c r="V102" i="27" s="1"/>
  <c r="W102" i="27" s="1"/>
  <c r="X102" i="27" s="1"/>
  <c r="Y102" i="27" s="1"/>
  <c r="Z102" i="27" s="1"/>
  <c r="AA102" i="27" s="1"/>
  <c r="AB102" i="27" s="1"/>
  <c r="AC102" i="27" s="1"/>
  <c r="AD102" i="27" s="1"/>
  <c r="AE102" i="27" s="1"/>
  <c r="AF102" i="27" s="1"/>
  <c r="AG102" i="27" s="1"/>
  <c r="AH102" i="27" s="1"/>
  <c r="AI102" i="27" s="1"/>
  <c r="AJ102" i="27" s="1"/>
  <c r="AK102" i="27" s="1"/>
  <c r="AL102" i="27" s="1"/>
  <c r="F101" i="28" s="1"/>
  <c r="D101" i="27"/>
  <c r="D89" i="33"/>
  <c r="I90" i="33"/>
  <c r="J90" i="33" s="1"/>
  <c r="K90" i="33" s="1"/>
  <c r="L90" i="33" s="1"/>
  <c r="M90" i="33" s="1"/>
  <c r="N90" i="33" s="1"/>
  <c r="O90" i="33" s="1"/>
  <c r="P90" i="33" s="1"/>
  <c r="Q90" i="33" s="1"/>
  <c r="R90" i="33" s="1"/>
  <c r="S90" i="33" s="1"/>
  <c r="T90" i="33" s="1"/>
  <c r="U90" i="33" s="1"/>
  <c r="V90" i="33" s="1"/>
  <c r="W90" i="33" s="1"/>
  <c r="X90" i="33" s="1"/>
  <c r="Y90" i="33" s="1"/>
  <c r="Z90" i="33" s="1"/>
  <c r="AA90" i="33" s="1"/>
  <c r="AB90" i="33" s="1"/>
  <c r="AC90" i="33" s="1"/>
  <c r="AD90" i="33" s="1"/>
  <c r="AE90" i="33" s="1"/>
  <c r="AF90" i="33" s="1"/>
  <c r="AG90" i="33" s="1"/>
  <c r="AH90" i="33" s="1"/>
  <c r="AI90" i="33" s="1"/>
  <c r="AJ90" i="33" s="1"/>
  <c r="AK90" i="33" s="1"/>
  <c r="AL90" i="33" s="1"/>
  <c r="AM90" i="33" s="1"/>
  <c r="I100" i="28"/>
  <c r="J100" i="28" s="1"/>
  <c r="K100" i="28" s="1"/>
  <c r="L100" i="28" s="1"/>
  <c r="M100" i="28" s="1"/>
  <c r="N100" i="28" s="1"/>
  <c r="O100" i="28" s="1"/>
  <c r="P100" i="28" s="1"/>
  <c r="Q100" i="28" s="1"/>
  <c r="R100" i="28" s="1"/>
  <c r="S100" i="28" s="1"/>
  <c r="T100" i="28" s="1"/>
  <c r="U100" i="28" s="1"/>
  <c r="V100" i="28" s="1"/>
  <c r="W100" i="28" s="1"/>
  <c r="X100" i="28" s="1"/>
  <c r="Y100" i="28" s="1"/>
  <c r="Z100" i="28" s="1"/>
  <c r="AA100" i="28" s="1"/>
  <c r="AB100" i="28" s="1"/>
  <c r="AC100" i="28" s="1"/>
  <c r="AD100" i="28" s="1"/>
  <c r="AE100" i="28" s="1"/>
  <c r="AF100" i="28" s="1"/>
  <c r="AG100" i="28" s="1"/>
  <c r="AH100" i="28" s="1"/>
  <c r="AI100" i="28" s="1"/>
  <c r="AJ100" i="28" s="1"/>
  <c r="AK100" i="28" s="1"/>
  <c r="AL100" i="28" s="1"/>
  <c r="AM100" i="28" s="1"/>
  <c r="F99" i="29" s="1"/>
  <c r="D99" i="28"/>
  <c r="B112" i="32"/>
  <c r="B113" i="32" s="1"/>
  <c r="G111" i="32"/>
  <c r="H111" i="32"/>
  <c r="C111" i="32"/>
  <c r="B136" i="28" l="1"/>
  <c r="B137" i="28" s="1"/>
  <c r="G135" i="28"/>
  <c r="H135" i="28"/>
  <c r="C135" i="28"/>
  <c r="B114" i="26"/>
  <c r="B115" i="26" s="1"/>
  <c r="G113" i="26"/>
  <c r="C113" i="26"/>
  <c r="H113" i="26"/>
  <c r="B130" i="31"/>
  <c r="B131" i="31" s="1"/>
  <c r="C129" i="31"/>
  <c r="H129" i="31"/>
  <c r="G129" i="31"/>
  <c r="B122" i="25"/>
  <c r="B123" i="25" s="1"/>
  <c r="H121" i="25"/>
  <c r="C121" i="25"/>
  <c r="G121" i="25"/>
  <c r="B116" i="27"/>
  <c r="B117" i="27" s="1"/>
  <c r="G115" i="27"/>
  <c r="H115" i="27"/>
  <c r="C115" i="27"/>
  <c r="B120" i="29"/>
  <c r="B121" i="29" s="1"/>
  <c r="G119" i="29"/>
  <c r="C119" i="29"/>
  <c r="H119" i="29"/>
  <c r="I106" i="26"/>
  <c r="J106" i="26" s="1"/>
  <c r="K106" i="26" s="1"/>
  <c r="L106" i="26" s="1"/>
  <c r="M106" i="26" s="1"/>
  <c r="N106" i="26" s="1"/>
  <c r="O106" i="26" s="1"/>
  <c r="P106" i="26" s="1"/>
  <c r="Q106" i="26" s="1"/>
  <c r="R106" i="26" s="1"/>
  <c r="S106" i="26" s="1"/>
  <c r="T106" i="26" s="1"/>
  <c r="U106" i="26" s="1"/>
  <c r="V106" i="26" s="1"/>
  <c r="W106" i="26" s="1"/>
  <c r="X106" i="26" s="1"/>
  <c r="Y106" i="26" s="1"/>
  <c r="Z106" i="26" s="1"/>
  <c r="AA106" i="26" s="1"/>
  <c r="AB106" i="26" s="1"/>
  <c r="AC106" i="26" s="1"/>
  <c r="AD106" i="26" s="1"/>
  <c r="AE106" i="26" s="1"/>
  <c r="AF106" i="26" s="1"/>
  <c r="AG106" i="26" s="1"/>
  <c r="AH106" i="26" s="1"/>
  <c r="AI106" i="26" s="1"/>
  <c r="AJ106" i="26" s="1"/>
  <c r="AK106" i="26" s="1"/>
  <c r="AL106" i="26" s="1"/>
  <c r="AM106" i="26" s="1"/>
  <c r="F105" i="27" s="1"/>
  <c r="D105" i="26"/>
  <c r="D91" i="33"/>
  <c r="I92" i="33"/>
  <c r="J92" i="33" s="1"/>
  <c r="K92" i="33" s="1"/>
  <c r="L92" i="33" s="1"/>
  <c r="M92" i="33" s="1"/>
  <c r="N92" i="33" s="1"/>
  <c r="O92" i="33" s="1"/>
  <c r="P92" i="33" s="1"/>
  <c r="Q92" i="33" s="1"/>
  <c r="R92" i="33" s="1"/>
  <c r="S92" i="33" s="1"/>
  <c r="T92" i="33" s="1"/>
  <c r="U92" i="33" s="1"/>
  <c r="V92" i="33" s="1"/>
  <c r="W92" i="33" s="1"/>
  <c r="X92" i="33" s="1"/>
  <c r="Y92" i="33" s="1"/>
  <c r="Z92" i="33" s="1"/>
  <c r="AA92" i="33" s="1"/>
  <c r="AB92" i="33" s="1"/>
  <c r="AC92" i="33" s="1"/>
  <c r="AD92" i="33" s="1"/>
  <c r="AE92" i="33" s="1"/>
  <c r="AF92" i="33" s="1"/>
  <c r="AG92" i="33" s="1"/>
  <c r="AH92" i="33" s="1"/>
  <c r="AI92" i="33" s="1"/>
  <c r="AJ92" i="33" s="1"/>
  <c r="AK92" i="33" s="1"/>
  <c r="AL92" i="33" s="1"/>
  <c r="AM92" i="33" s="1"/>
  <c r="I100" i="29"/>
  <c r="J100" i="29" s="1"/>
  <c r="K100" i="29" s="1"/>
  <c r="L100" i="29" s="1"/>
  <c r="M100" i="29" s="1"/>
  <c r="N100" i="29" s="1"/>
  <c r="O100" i="29" s="1"/>
  <c r="P100" i="29" s="1"/>
  <c r="Q100" i="29" s="1"/>
  <c r="R100" i="29" s="1"/>
  <c r="S100" i="29" s="1"/>
  <c r="T100" i="29" s="1"/>
  <c r="U100" i="29" s="1"/>
  <c r="V100" i="29" s="1"/>
  <c r="W100" i="29" s="1"/>
  <c r="X100" i="29" s="1"/>
  <c r="Y100" i="29" s="1"/>
  <c r="Z100" i="29" s="1"/>
  <c r="AA100" i="29" s="1"/>
  <c r="AB100" i="29" s="1"/>
  <c r="AC100" i="29" s="1"/>
  <c r="AD100" i="29" s="1"/>
  <c r="AE100" i="29" s="1"/>
  <c r="AF100" i="29" s="1"/>
  <c r="AG100" i="29" s="1"/>
  <c r="AH100" i="29" s="1"/>
  <c r="AI100" i="29" s="1"/>
  <c r="AJ100" i="29" s="1"/>
  <c r="AK100" i="29" s="1"/>
  <c r="AL100" i="29" s="1"/>
  <c r="AM100" i="29" s="1"/>
  <c r="F99" i="30" s="1"/>
  <c r="D99" i="29"/>
  <c r="B114" i="32"/>
  <c r="B115" i="32" s="1"/>
  <c r="G113" i="32"/>
  <c r="C113" i="32"/>
  <c r="H113" i="32"/>
  <c r="I102" i="28"/>
  <c r="J102" i="28" s="1"/>
  <c r="K102" i="28" s="1"/>
  <c r="L102" i="28" s="1"/>
  <c r="M102" i="28" s="1"/>
  <c r="N102" i="28" s="1"/>
  <c r="O102" i="28" s="1"/>
  <c r="P102" i="28" s="1"/>
  <c r="Q102" i="28" s="1"/>
  <c r="R102" i="28" s="1"/>
  <c r="S102" i="28" s="1"/>
  <c r="T102" i="28" s="1"/>
  <c r="U102" i="28" s="1"/>
  <c r="V102" i="28" s="1"/>
  <c r="W102" i="28" s="1"/>
  <c r="X102" i="28" s="1"/>
  <c r="Y102" i="28" s="1"/>
  <c r="Z102" i="28" s="1"/>
  <c r="AA102" i="28" s="1"/>
  <c r="AB102" i="28" s="1"/>
  <c r="AC102" i="28" s="1"/>
  <c r="AD102" i="28" s="1"/>
  <c r="AE102" i="28" s="1"/>
  <c r="AF102" i="28" s="1"/>
  <c r="AG102" i="28" s="1"/>
  <c r="AH102" i="28" s="1"/>
  <c r="AI102" i="28" s="1"/>
  <c r="AJ102" i="28" s="1"/>
  <c r="AK102" i="28" s="1"/>
  <c r="AL102" i="28" s="1"/>
  <c r="AM102" i="28" s="1"/>
  <c r="F101" i="29" s="1"/>
  <c r="D101" i="28"/>
  <c r="I114" i="8"/>
  <c r="J114" i="8" s="1"/>
  <c r="K114" i="8" s="1"/>
  <c r="L114" i="8" s="1"/>
  <c r="M114" i="8" s="1"/>
  <c r="N114" i="8" s="1"/>
  <c r="O114" i="8" s="1"/>
  <c r="P114" i="8" s="1"/>
  <c r="Q114" i="8" s="1"/>
  <c r="R114" i="8" s="1"/>
  <c r="S114" i="8" s="1"/>
  <c r="T114" i="8" s="1"/>
  <c r="U114" i="8" s="1"/>
  <c r="V114" i="8" s="1"/>
  <c r="W114" i="8" s="1"/>
  <c r="X114" i="8" s="1"/>
  <c r="Y114" i="8" s="1"/>
  <c r="Z114" i="8" s="1"/>
  <c r="AA114" i="8" s="1"/>
  <c r="AB114" i="8" s="1"/>
  <c r="AC114" i="8" s="1"/>
  <c r="AD114" i="8" s="1"/>
  <c r="AE114" i="8" s="1"/>
  <c r="AF114" i="8" s="1"/>
  <c r="AG114" i="8" s="1"/>
  <c r="AH114" i="8" s="1"/>
  <c r="AI114" i="8" s="1"/>
  <c r="AJ114" i="8" s="1"/>
  <c r="AK114" i="8" s="1"/>
  <c r="AL114" i="8" s="1"/>
  <c r="AM114" i="8" s="1"/>
  <c r="F113" i="23" s="1"/>
  <c r="B114" i="8"/>
  <c r="B115" i="8" s="1"/>
  <c r="G113" i="8"/>
  <c r="D113" i="8" s="1"/>
  <c r="C113" i="8"/>
  <c r="H113" i="8"/>
  <c r="I112" i="23"/>
  <c r="J112" i="23" s="1"/>
  <c r="K112" i="23" s="1"/>
  <c r="L112" i="23" s="1"/>
  <c r="M112" i="23" s="1"/>
  <c r="N112" i="23" s="1"/>
  <c r="O112" i="23" s="1"/>
  <c r="P112" i="23" s="1"/>
  <c r="Q112" i="23" s="1"/>
  <c r="R112" i="23" s="1"/>
  <c r="S112" i="23" s="1"/>
  <c r="T112" i="23" s="1"/>
  <c r="U112" i="23" s="1"/>
  <c r="V112" i="23" s="1"/>
  <c r="W112" i="23" s="1"/>
  <c r="X112" i="23" s="1"/>
  <c r="Y112" i="23" s="1"/>
  <c r="Z112" i="23" s="1"/>
  <c r="AA112" i="23" s="1"/>
  <c r="AB112" i="23" s="1"/>
  <c r="AC112" i="23" s="1"/>
  <c r="AD112" i="23" s="1"/>
  <c r="AE112" i="23" s="1"/>
  <c r="AF112" i="23" s="1"/>
  <c r="AG112" i="23" s="1"/>
  <c r="AH112" i="23" s="1"/>
  <c r="AI112" i="23" s="1"/>
  <c r="AJ112" i="23" s="1"/>
  <c r="AK112" i="23" s="1"/>
  <c r="F111" i="24" s="1"/>
  <c r="D111" i="23"/>
  <c r="I108" i="25"/>
  <c r="J108" i="25" s="1"/>
  <c r="K108" i="25" s="1"/>
  <c r="L108" i="25" s="1"/>
  <c r="M108" i="25" s="1"/>
  <c r="N108" i="25" s="1"/>
  <c r="O108" i="25" s="1"/>
  <c r="P108" i="25" s="1"/>
  <c r="Q108" i="25" s="1"/>
  <c r="R108" i="25" s="1"/>
  <c r="S108" i="25" s="1"/>
  <c r="T108" i="25" s="1"/>
  <c r="U108" i="25" s="1"/>
  <c r="V108" i="25" s="1"/>
  <c r="W108" i="25" s="1"/>
  <c r="X108" i="25" s="1"/>
  <c r="Y108" i="25" s="1"/>
  <c r="Z108" i="25" s="1"/>
  <c r="AA108" i="25" s="1"/>
  <c r="AB108" i="25" s="1"/>
  <c r="AC108" i="25" s="1"/>
  <c r="AD108" i="25" s="1"/>
  <c r="AE108" i="25" s="1"/>
  <c r="AF108" i="25" s="1"/>
  <c r="AG108" i="25" s="1"/>
  <c r="AH108" i="25" s="1"/>
  <c r="AI108" i="25" s="1"/>
  <c r="AJ108" i="25" s="1"/>
  <c r="AK108" i="25" s="1"/>
  <c r="AL108" i="25" s="1"/>
  <c r="F107" i="26" s="1"/>
  <c r="D107" i="25"/>
  <c r="D93" i="32"/>
  <c r="I94" i="32"/>
  <c r="J94" i="32" s="1"/>
  <c r="K94" i="32" s="1"/>
  <c r="L94" i="32" s="1"/>
  <c r="M94" i="32" s="1"/>
  <c r="N94" i="32" s="1"/>
  <c r="O94" i="32" s="1"/>
  <c r="P94" i="32" s="1"/>
  <c r="Q94" i="32" s="1"/>
  <c r="R94" i="32" s="1"/>
  <c r="S94" i="32" s="1"/>
  <c r="T94" i="32" s="1"/>
  <c r="U94" i="32" s="1"/>
  <c r="V94" i="32" s="1"/>
  <c r="W94" i="32" s="1"/>
  <c r="X94" i="32" s="1"/>
  <c r="Y94" i="32" s="1"/>
  <c r="Z94" i="32" s="1"/>
  <c r="AA94" i="32" s="1"/>
  <c r="AB94" i="32" s="1"/>
  <c r="AC94" i="32" s="1"/>
  <c r="AD94" i="32" s="1"/>
  <c r="AE94" i="32" s="1"/>
  <c r="AF94" i="32" s="1"/>
  <c r="AG94" i="32" s="1"/>
  <c r="AH94" i="32" s="1"/>
  <c r="AI94" i="32" s="1"/>
  <c r="AJ94" i="32" s="1"/>
  <c r="AK94" i="32" s="1"/>
  <c r="AL94" i="32" s="1"/>
  <c r="F93" i="33" s="1"/>
  <c r="G115" i="33"/>
  <c r="B116" i="33"/>
  <c r="B117" i="33" s="1"/>
  <c r="C115" i="33"/>
  <c r="H115" i="33"/>
  <c r="I104" i="27"/>
  <c r="J104" i="27" s="1"/>
  <c r="K104" i="27" s="1"/>
  <c r="L104" i="27" s="1"/>
  <c r="M104" i="27" s="1"/>
  <c r="N104" i="27" s="1"/>
  <c r="O104" i="27" s="1"/>
  <c r="P104" i="27" s="1"/>
  <c r="Q104" i="27" s="1"/>
  <c r="R104" i="27" s="1"/>
  <c r="S104" i="27" s="1"/>
  <c r="T104" i="27" s="1"/>
  <c r="U104" i="27" s="1"/>
  <c r="V104" i="27" s="1"/>
  <c r="W104" i="27" s="1"/>
  <c r="X104" i="27" s="1"/>
  <c r="Y104" i="27" s="1"/>
  <c r="Z104" i="27" s="1"/>
  <c r="AA104" i="27" s="1"/>
  <c r="AB104" i="27" s="1"/>
  <c r="AC104" i="27" s="1"/>
  <c r="AD104" i="27" s="1"/>
  <c r="AE104" i="27" s="1"/>
  <c r="AF104" i="27" s="1"/>
  <c r="AG104" i="27" s="1"/>
  <c r="AH104" i="27" s="1"/>
  <c r="AI104" i="27" s="1"/>
  <c r="AJ104" i="27" s="1"/>
  <c r="AK104" i="27" s="1"/>
  <c r="AL104" i="27" s="1"/>
  <c r="F103" i="28" s="1"/>
  <c r="D103" i="27"/>
  <c r="I98" i="30"/>
  <c r="J98" i="30" s="1"/>
  <c r="K98" i="30" s="1"/>
  <c r="L98" i="30" s="1"/>
  <c r="M98" i="30" s="1"/>
  <c r="N98" i="30" s="1"/>
  <c r="O98" i="30" s="1"/>
  <c r="P98" i="30" s="1"/>
  <c r="Q98" i="30" s="1"/>
  <c r="R98" i="30" s="1"/>
  <c r="S98" i="30" s="1"/>
  <c r="T98" i="30" s="1"/>
  <c r="U98" i="30" s="1"/>
  <c r="V98" i="30" s="1"/>
  <c r="W98" i="30" s="1"/>
  <c r="X98" i="30" s="1"/>
  <c r="Y98" i="30" s="1"/>
  <c r="Z98" i="30" s="1"/>
  <c r="AA98" i="30" s="1"/>
  <c r="AB98" i="30" s="1"/>
  <c r="AC98" i="30" s="1"/>
  <c r="AD98" i="30" s="1"/>
  <c r="AE98" i="30" s="1"/>
  <c r="AF98" i="30" s="1"/>
  <c r="AG98" i="30" s="1"/>
  <c r="AH98" i="30" s="1"/>
  <c r="AI98" i="30" s="1"/>
  <c r="AJ98" i="30" s="1"/>
  <c r="AK98" i="30" s="1"/>
  <c r="AL98" i="30" s="1"/>
  <c r="F97" i="31" s="1"/>
  <c r="D97" i="30"/>
  <c r="I96" i="31"/>
  <c r="J96" i="31" s="1"/>
  <c r="K96" i="31" s="1"/>
  <c r="L96" i="31" s="1"/>
  <c r="M96" i="31" s="1"/>
  <c r="N96" i="31" s="1"/>
  <c r="O96" i="31" s="1"/>
  <c r="P96" i="31" s="1"/>
  <c r="Q96" i="31" s="1"/>
  <c r="R96" i="31" s="1"/>
  <c r="S96" i="31" s="1"/>
  <c r="T96" i="31" s="1"/>
  <c r="U96" i="31" s="1"/>
  <c r="V96" i="31" s="1"/>
  <c r="W96" i="31" s="1"/>
  <c r="X96" i="31" s="1"/>
  <c r="Y96" i="31" s="1"/>
  <c r="Z96" i="31" s="1"/>
  <c r="AA96" i="31" s="1"/>
  <c r="AB96" i="31" s="1"/>
  <c r="AC96" i="31" s="1"/>
  <c r="AD96" i="31" s="1"/>
  <c r="AE96" i="31" s="1"/>
  <c r="AF96" i="31" s="1"/>
  <c r="AG96" i="31" s="1"/>
  <c r="AH96" i="31" s="1"/>
  <c r="AI96" i="31" s="1"/>
  <c r="AJ96" i="31" s="1"/>
  <c r="AK96" i="31" s="1"/>
  <c r="AL96" i="31" s="1"/>
  <c r="AM96" i="31" s="1"/>
  <c r="F95" i="32" s="1"/>
  <c r="D95" i="31"/>
  <c r="I110" i="24"/>
  <c r="J110" i="24" s="1"/>
  <c r="K110" i="24" s="1"/>
  <c r="L110" i="24" s="1"/>
  <c r="M110" i="24" s="1"/>
  <c r="N110" i="24" s="1"/>
  <c r="O110" i="24" s="1"/>
  <c r="P110" i="24" s="1"/>
  <c r="Q110" i="24" s="1"/>
  <c r="R110" i="24" s="1"/>
  <c r="S110" i="24" s="1"/>
  <c r="T110" i="24" s="1"/>
  <c r="U110" i="24" s="1"/>
  <c r="V110" i="24" s="1"/>
  <c r="W110" i="24" s="1"/>
  <c r="X110" i="24" s="1"/>
  <c r="Y110" i="24" s="1"/>
  <c r="Z110" i="24" s="1"/>
  <c r="AA110" i="24" s="1"/>
  <c r="AB110" i="24" s="1"/>
  <c r="AC110" i="24" s="1"/>
  <c r="AD110" i="24" s="1"/>
  <c r="AE110" i="24" s="1"/>
  <c r="AF110" i="24" s="1"/>
  <c r="AG110" i="24" s="1"/>
  <c r="AH110" i="24" s="1"/>
  <c r="AI110" i="24" s="1"/>
  <c r="AJ110" i="24" s="1"/>
  <c r="AK110" i="24" s="1"/>
  <c r="AL110" i="24" s="1"/>
  <c r="AM110" i="24" s="1"/>
  <c r="F109" i="25" s="1"/>
  <c r="D109" i="24"/>
  <c r="B124" i="25" l="1"/>
  <c r="B125" i="25" s="1"/>
  <c r="C123" i="25"/>
  <c r="H123" i="25"/>
  <c r="G123" i="25"/>
  <c r="B132" i="31"/>
  <c r="B133" i="31" s="1"/>
  <c r="G131" i="31"/>
  <c r="C131" i="31"/>
  <c r="H131" i="31"/>
  <c r="B122" i="29"/>
  <c r="B123" i="29" s="1"/>
  <c r="C121" i="29"/>
  <c r="H121" i="29"/>
  <c r="G121" i="29"/>
  <c r="B116" i="26"/>
  <c r="B117" i="26" s="1"/>
  <c r="G115" i="26"/>
  <c r="C115" i="26"/>
  <c r="H115" i="26"/>
  <c r="B118" i="27"/>
  <c r="B119" i="27" s="1"/>
  <c r="G117" i="27"/>
  <c r="C117" i="27"/>
  <c r="H117" i="27"/>
  <c r="B138" i="28"/>
  <c r="B139" i="28" s="1"/>
  <c r="C137" i="28"/>
  <c r="H137" i="28"/>
  <c r="G137" i="28"/>
  <c r="D95" i="32"/>
  <c r="I96" i="32"/>
  <c r="J96" i="32" s="1"/>
  <c r="K96" i="32" s="1"/>
  <c r="L96" i="32" s="1"/>
  <c r="M96" i="32" s="1"/>
  <c r="N96" i="32" s="1"/>
  <c r="O96" i="32" s="1"/>
  <c r="P96" i="32" s="1"/>
  <c r="Q96" i="32" s="1"/>
  <c r="R96" i="32" s="1"/>
  <c r="S96" i="32" s="1"/>
  <c r="T96" i="32" s="1"/>
  <c r="U96" i="32" s="1"/>
  <c r="V96" i="32" s="1"/>
  <c r="W96" i="32" s="1"/>
  <c r="X96" i="32" s="1"/>
  <c r="Y96" i="32" s="1"/>
  <c r="Z96" i="32" s="1"/>
  <c r="AA96" i="32" s="1"/>
  <c r="AB96" i="32" s="1"/>
  <c r="AC96" i="32" s="1"/>
  <c r="AD96" i="32" s="1"/>
  <c r="AE96" i="32" s="1"/>
  <c r="AF96" i="32" s="1"/>
  <c r="AG96" i="32" s="1"/>
  <c r="AH96" i="32" s="1"/>
  <c r="AI96" i="32" s="1"/>
  <c r="AJ96" i="32" s="1"/>
  <c r="AK96" i="32" s="1"/>
  <c r="AL96" i="32" s="1"/>
  <c r="F95" i="33" s="1"/>
  <c r="I98" i="31"/>
  <c r="J98" i="31" s="1"/>
  <c r="K98" i="31" s="1"/>
  <c r="L98" i="31" s="1"/>
  <c r="M98" i="31" s="1"/>
  <c r="N98" i="31" s="1"/>
  <c r="O98" i="31" s="1"/>
  <c r="P98" i="31" s="1"/>
  <c r="Q98" i="31" s="1"/>
  <c r="R98" i="31" s="1"/>
  <c r="S98" i="31" s="1"/>
  <c r="T98" i="31" s="1"/>
  <c r="U98" i="31" s="1"/>
  <c r="V98" i="31" s="1"/>
  <c r="W98" i="31" s="1"/>
  <c r="X98" i="31" s="1"/>
  <c r="Y98" i="31" s="1"/>
  <c r="Z98" i="31" s="1"/>
  <c r="AA98" i="31" s="1"/>
  <c r="AB98" i="31" s="1"/>
  <c r="AC98" i="31" s="1"/>
  <c r="AD98" i="31" s="1"/>
  <c r="AE98" i="31" s="1"/>
  <c r="AF98" i="31" s="1"/>
  <c r="AG98" i="31" s="1"/>
  <c r="AH98" i="31" s="1"/>
  <c r="AI98" i="31" s="1"/>
  <c r="AJ98" i="31" s="1"/>
  <c r="AK98" i="31" s="1"/>
  <c r="AL98" i="31" s="1"/>
  <c r="AM98" i="31" s="1"/>
  <c r="F97" i="32" s="1"/>
  <c r="D97" i="31"/>
  <c r="I116" i="8"/>
  <c r="J116" i="8" s="1"/>
  <c r="K116" i="8" s="1"/>
  <c r="L116" i="8" s="1"/>
  <c r="M116" i="8" s="1"/>
  <c r="N116" i="8" s="1"/>
  <c r="O116" i="8" s="1"/>
  <c r="P116" i="8" s="1"/>
  <c r="Q116" i="8" s="1"/>
  <c r="R116" i="8" s="1"/>
  <c r="S116" i="8" s="1"/>
  <c r="T116" i="8" s="1"/>
  <c r="U116" i="8" s="1"/>
  <c r="V116" i="8" s="1"/>
  <c r="W116" i="8" s="1"/>
  <c r="X116" i="8" s="1"/>
  <c r="Y116" i="8" s="1"/>
  <c r="Z116" i="8" s="1"/>
  <c r="AA116" i="8" s="1"/>
  <c r="AB116" i="8" s="1"/>
  <c r="AC116" i="8" s="1"/>
  <c r="AD116" i="8" s="1"/>
  <c r="AE116" i="8" s="1"/>
  <c r="AF116" i="8" s="1"/>
  <c r="AG116" i="8" s="1"/>
  <c r="AH116" i="8" s="1"/>
  <c r="AI116" i="8" s="1"/>
  <c r="AJ116" i="8" s="1"/>
  <c r="AK116" i="8" s="1"/>
  <c r="AL116" i="8" s="1"/>
  <c r="AM116" i="8" s="1"/>
  <c r="F115" i="23" s="1"/>
  <c r="B116" i="8"/>
  <c r="B117" i="8" s="1"/>
  <c r="G115" i="8"/>
  <c r="D115" i="8" s="1"/>
  <c r="C115" i="8"/>
  <c r="H115" i="8"/>
  <c r="I114" i="23"/>
  <c r="J114" i="23" s="1"/>
  <c r="K114" i="23" s="1"/>
  <c r="L114" i="23" s="1"/>
  <c r="M114" i="23" s="1"/>
  <c r="N114" i="23" s="1"/>
  <c r="O114" i="23" s="1"/>
  <c r="P114" i="23" s="1"/>
  <c r="Q114" i="23" s="1"/>
  <c r="R114" i="23" s="1"/>
  <c r="S114" i="23" s="1"/>
  <c r="T114" i="23" s="1"/>
  <c r="U114" i="23" s="1"/>
  <c r="V114" i="23" s="1"/>
  <c r="W114" i="23" s="1"/>
  <c r="X114" i="23" s="1"/>
  <c r="Y114" i="23" s="1"/>
  <c r="Z114" i="23" s="1"/>
  <c r="AA114" i="23" s="1"/>
  <c r="AB114" i="23" s="1"/>
  <c r="AC114" i="23" s="1"/>
  <c r="AD114" i="23" s="1"/>
  <c r="AE114" i="23" s="1"/>
  <c r="AF114" i="23" s="1"/>
  <c r="AG114" i="23" s="1"/>
  <c r="AH114" i="23" s="1"/>
  <c r="AI114" i="23" s="1"/>
  <c r="AJ114" i="23" s="1"/>
  <c r="AK114" i="23" s="1"/>
  <c r="F113" i="24" s="1"/>
  <c r="D113" i="23"/>
  <c r="I110" i="25"/>
  <c r="J110" i="25" s="1"/>
  <c r="K110" i="25" s="1"/>
  <c r="L110" i="25" s="1"/>
  <c r="M110" i="25" s="1"/>
  <c r="N110" i="25" s="1"/>
  <c r="O110" i="25" s="1"/>
  <c r="P110" i="25" s="1"/>
  <c r="Q110" i="25" s="1"/>
  <c r="R110" i="25" s="1"/>
  <c r="S110" i="25" s="1"/>
  <c r="T110" i="25" s="1"/>
  <c r="U110" i="25" s="1"/>
  <c r="V110" i="25" s="1"/>
  <c r="W110" i="25" s="1"/>
  <c r="X110" i="25" s="1"/>
  <c r="Y110" i="25" s="1"/>
  <c r="Z110" i="25" s="1"/>
  <c r="AA110" i="25" s="1"/>
  <c r="AB110" i="25" s="1"/>
  <c r="AC110" i="25" s="1"/>
  <c r="AD110" i="25" s="1"/>
  <c r="AE110" i="25" s="1"/>
  <c r="AF110" i="25" s="1"/>
  <c r="AG110" i="25" s="1"/>
  <c r="AH110" i="25" s="1"/>
  <c r="AI110" i="25" s="1"/>
  <c r="AJ110" i="25" s="1"/>
  <c r="AK110" i="25" s="1"/>
  <c r="AL110" i="25" s="1"/>
  <c r="F109" i="26" s="1"/>
  <c r="D109" i="25"/>
  <c r="I102" i="29"/>
  <c r="J102" i="29" s="1"/>
  <c r="K102" i="29" s="1"/>
  <c r="L102" i="29" s="1"/>
  <c r="M102" i="29" s="1"/>
  <c r="N102" i="29" s="1"/>
  <c r="O102" i="29" s="1"/>
  <c r="P102" i="29" s="1"/>
  <c r="Q102" i="29" s="1"/>
  <c r="R102" i="29" s="1"/>
  <c r="S102" i="29" s="1"/>
  <c r="T102" i="29" s="1"/>
  <c r="U102" i="29" s="1"/>
  <c r="V102" i="29" s="1"/>
  <c r="W102" i="29" s="1"/>
  <c r="X102" i="29" s="1"/>
  <c r="Y102" i="29" s="1"/>
  <c r="Z102" i="29" s="1"/>
  <c r="AA102" i="29" s="1"/>
  <c r="AB102" i="29" s="1"/>
  <c r="AC102" i="29" s="1"/>
  <c r="AD102" i="29" s="1"/>
  <c r="AE102" i="29" s="1"/>
  <c r="AF102" i="29" s="1"/>
  <c r="AG102" i="29" s="1"/>
  <c r="AH102" i="29" s="1"/>
  <c r="AI102" i="29" s="1"/>
  <c r="AJ102" i="29" s="1"/>
  <c r="AK102" i="29" s="1"/>
  <c r="AL102" i="29" s="1"/>
  <c r="AM102" i="29" s="1"/>
  <c r="F101" i="30" s="1"/>
  <c r="D101" i="29"/>
  <c r="I104" i="28"/>
  <c r="J104" i="28" s="1"/>
  <c r="K104" i="28" s="1"/>
  <c r="L104" i="28" s="1"/>
  <c r="M104" i="28" s="1"/>
  <c r="N104" i="28" s="1"/>
  <c r="O104" i="28" s="1"/>
  <c r="P104" i="28" s="1"/>
  <c r="Q104" i="28" s="1"/>
  <c r="R104" i="28" s="1"/>
  <c r="S104" i="28" s="1"/>
  <c r="T104" i="28" s="1"/>
  <c r="U104" i="28" s="1"/>
  <c r="V104" i="28" s="1"/>
  <c r="W104" i="28" s="1"/>
  <c r="X104" i="28" s="1"/>
  <c r="Y104" i="28" s="1"/>
  <c r="Z104" i="28" s="1"/>
  <c r="AA104" i="28" s="1"/>
  <c r="AB104" i="28" s="1"/>
  <c r="AC104" i="28" s="1"/>
  <c r="AD104" i="28" s="1"/>
  <c r="AE104" i="28" s="1"/>
  <c r="AF104" i="28" s="1"/>
  <c r="AG104" i="28" s="1"/>
  <c r="AH104" i="28" s="1"/>
  <c r="AI104" i="28" s="1"/>
  <c r="AJ104" i="28" s="1"/>
  <c r="AK104" i="28" s="1"/>
  <c r="AL104" i="28" s="1"/>
  <c r="AM104" i="28" s="1"/>
  <c r="F103" i="29" s="1"/>
  <c r="D103" i="28"/>
  <c r="G117" i="33"/>
  <c r="B118" i="33"/>
  <c r="B119" i="33" s="1"/>
  <c r="C117" i="33"/>
  <c r="H117" i="33"/>
  <c r="D93" i="33"/>
  <c r="I94" i="33"/>
  <c r="J94" i="33" s="1"/>
  <c r="K94" i="33" s="1"/>
  <c r="L94" i="33" s="1"/>
  <c r="M94" i="33" s="1"/>
  <c r="N94" i="33" s="1"/>
  <c r="O94" i="33" s="1"/>
  <c r="P94" i="33" s="1"/>
  <c r="Q94" i="33" s="1"/>
  <c r="R94" i="33" s="1"/>
  <c r="S94" i="33" s="1"/>
  <c r="T94" i="33" s="1"/>
  <c r="U94" i="33" s="1"/>
  <c r="V94" i="33" s="1"/>
  <c r="W94" i="33" s="1"/>
  <c r="X94" i="33" s="1"/>
  <c r="Y94" i="33" s="1"/>
  <c r="Z94" i="33" s="1"/>
  <c r="AA94" i="33" s="1"/>
  <c r="AB94" i="33" s="1"/>
  <c r="AC94" i="33" s="1"/>
  <c r="AD94" i="33" s="1"/>
  <c r="AE94" i="33" s="1"/>
  <c r="AF94" i="33" s="1"/>
  <c r="AG94" i="33" s="1"/>
  <c r="AH94" i="33" s="1"/>
  <c r="AI94" i="33" s="1"/>
  <c r="AJ94" i="33" s="1"/>
  <c r="AK94" i="33" s="1"/>
  <c r="AL94" i="33" s="1"/>
  <c r="AM94" i="33" s="1"/>
  <c r="B116" i="32"/>
  <c r="B117" i="32" s="1"/>
  <c r="G115" i="32"/>
  <c r="C115" i="32"/>
  <c r="H115" i="32"/>
  <c r="I100" i="30"/>
  <c r="J100" i="30" s="1"/>
  <c r="K100" i="30" s="1"/>
  <c r="L100" i="30" s="1"/>
  <c r="M100" i="30" s="1"/>
  <c r="N100" i="30" s="1"/>
  <c r="O100" i="30" s="1"/>
  <c r="P100" i="30" s="1"/>
  <c r="Q100" i="30" s="1"/>
  <c r="R100" i="30" s="1"/>
  <c r="S100" i="30" s="1"/>
  <c r="T100" i="30" s="1"/>
  <c r="U100" i="30" s="1"/>
  <c r="V100" i="30" s="1"/>
  <c r="W100" i="30" s="1"/>
  <c r="X100" i="30" s="1"/>
  <c r="Y100" i="30" s="1"/>
  <c r="Z100" i="30" s="1"/>
  <c r="AA100" i="30" s="1"/>
  <c r="AB100" i="30" s="1"/>
  <c r="AC100" i="30" s="1"/>
  <c r="AD100" i="30" s="1"/>
  <c r="AE100" i="30" s="1"/>
  <c r="AF100" i="30" s="1"/>
  <c r="AG100" i="30" s="1"/>
  <c r="AH100" i="30" s="1"/>
  <c r="AI100" i="30" s="1"/>
  <c r="AJ100" i="30" s="1"/>
  <c r="AK100" i="30" s="1"/>
  <c r="AL100" i="30" s="1"/>
  <c r="F99" i="31" s="1"/>
  <c r="D99" i="30"/>
  <c r="I108" i="26"/>
  <c r="J108" i="26" s="1"/>
  <c r="K108" i="26" s="1"/>
  <c r="L108" i="26" s="1"/>
  <c r="M108" i="26" s="1"/>
  <c r="N108" i="26" s="1"/>
  <c r="O108" i="26" s="1"/>
  <c r="P108" i="26" s="1"/>
  <c r="Q108" i="26" s="1"/>
  <c r="R108" i="26" s="1"/>
  <c r="S108" i="26" s="1"/>
  <c r="T108" i="26" s="1"/>
  <c r="U108" i="26" s="1"/>
  <c r="V108" i="26" s="1"/>
  <c r="W108" i="26" s="1"/>
  <c r="X108" i="26" s="1"/>
  <c r="Y108" i="26" s="1"/>
  <c r="Z108" i="26" s="1"/>
  <c r="AA108" i="26" s="1"/>
  <c r="AB108" i="26" s="1"/>
  <c r="AC108" i="26" s="1"/>
  <c r="AD108" i="26" s="1"/>
  <c r="AE108" i="26" s="1"/>
  <c r="AF108" i="26" s="1"/>
  <c r="AG108" i="26" s="1"/>
  <c r="AH108" i="26" s="1"/>
  <c r="AI108" i="26" s="1"/>
  <c r="AJ108" i="26" s="1"/>
  <c r="AK108" i="26" s="1"/>
  <c r="AL108" i="26" s="1"/>
  <c r="AM108" i="26" s="1"/>
  <c r="F107" i="27" s="1"/>
  <c r="D107" i="26"/>
  <c r="I112" i="24"/>
  <c r="J112" i="24" s="1"/>
  <c r="K112" i="24" s="1"/>
  <c r="L112" i="24" s="1"/>
  <c r="M112" i="24" s="1"/>
  <c r="N112" i="24" s="1"/>
  <c r="O112" i="24" s="1"/>
  <c r="P112" i="24" s="1"/>
  <c r="Q112" i="24" s="1"/>
  <c r="R112" i="24" s="1"/>
  <c r="S112" i="24" s="1"/>
  <c r="T112" i="24" s="1"/>
  <c r="U112" i="24" s="1"/>
  <c r="V112" i="24" s="1"/>
  <c r="W112" i="24" s="1"/>
  <c r="X112" i="24" s="1"/>
  <c r="Y112" i="24" s="1"/>
  <c r="Z112" i="24" s="1"/>
  <c r="AA112" i="24" s="1"/>
  <c r="AB112" i="24" s="1"/>
  <c r="AC112" i="24" s="1"/>
  <c r="AD112" i="24" s="1"/>
  <c r="AE112" i="24" s="1"/>
  <c r="AF112" i="24" s="1"/>
  <c r="AG112" i="24" s="1"/>
  <c r="AH112" i="24" s="1"/>
  <c r="AI112" i="24" s="1"/>
  <c r="AJ112" i="24" s="1"/>
  <c r="AK112" i="24" s="1"/>
  <c r="AL112" i="24" s="1"/>
  <c r="AM112" i="24" s="1"/>
  <c r="F111" i="25" s="1"/>
  <c r="D111" i="24"/>
  <c r="I106" i="27"/>
  <c r="J106" i="27" s="1"/>
  <c r="K106" i="27" s="1"/>
  <c r="L106" i="27" s="1"/>
  <c r="M106" i="27" s="1"/>
  <c r="N106" i="27" s="1"/>
  <c r="O106" i="27" s="1"/>
  <c r="P106" i="27" s="1"/>
  <c r="Q106" i="27" s="1"/>
  <c r="R106" i="27" s="1"/>
  <c r="S106" i="27" s="1"/>
  <c r="T106" i="27" s="1"/>
  <c r="U106" i="27" s="1"/>
  <c r="V106" i="27" s="1"/>
  <c r="W106" i="27" s="1"/>
  <c r="X106" i="27" s="1"/>
  <c r="Y106" i="27" s="1"/>
  <c r="Z106" i="27" s="1"/>
  <c r="AA106" i="27" s="1"/>
  <c r="AB106" i="27" s="1"/>
  <c r="AC106" i="27" s="1"/>
  <c r="AD106" i="27" s="1"/>
  <c r="AE106" i="27" s="1"/>
  <c r="AF106" i="27" s="1"/>
  <c r="AG106" i="27" s="1"/>
  <c r="AH106" i="27" s="1"/>
  <c r="AI106" i="27" s="1"/>
  <c r="AJ106" i="27" s="1"/>
  <c r="AK106" i="27" s="1"/>
  <c r="AL106" i="27" s="1"/>
  <c r="F105" i="28" s="1"/>
  <c r="D105" i="27"/>
  <c r="B118" i="26" l="1"/>
  <c r="B119" i="26" s="1"/>
  <c r="H117" i="26"/>
  <c r="C117" i="26"/>
  <c r="G117" i="26"/>
  <c r="B124" i="29"/>
  <c r="B125" i="29" s="1"/>
  <c r="G123" i="29"/>
  <c r="C123" i="29"/>
  <c r="H123" i="29"/>
  <c r="B140" i="28"/>
  <c r="B141" i="28" s="1"/>
  <c r="G139" i="28"/>
  <c r="C139" i="28"/>
  <c r="H139" i="28"/>
  <c r="B134" i="31"/>
  <c r="B135" i="31" s="1"/>
  <c r="G133" i="31"/>
  <c r="H133" i="31"/>
  <c r="C133" i="31"/>
  <c r="B120" i="27"/>
  <c r="B121" i="27" s="1"/>
  <c r="G119" i="27"/>
  <c r="H119" i="27"/>
  <c r="C119" i="27"/>
  <c r="B126" i="25"/>
  <c r="B127" i="25" s="1"/>
  <c r="G125" i="25"/>
  <c r="C125" i="25"/>
  <c r="H125" i="25"/>
  <c r="I104" i="29"/>
  <c r="J104" i="29" s="1"/>
  <c r="K104" i="29" s="1"/>
  <c r="L104" i="29" s="1"/>
  <c r="M104" i="29" s="1"/>
  <c r="N104" i="29" s="1"/>
  <c r="O104" i="29" s="1"/>
  <c r="P104" i="29" s="1"/>
  <c r="Q104" i="29" s="1"/>
  <c r="R104" i="29" s="1"/>
  <c r="S104" i="29" s="1"/>
  <c r="T104" i="29" s="1"/>
  <c r="U104" i="29" s="1"/>
  <c r="V104" i="29" s="1"/>
  <c r="W104" i="29" s="1"/>
  <c r="X104" i="29" s="1"/>
  <c r="Y104" i="29" s="1"/>
  <c r="Z104" i="29" s="1"/>
  <c r="AA104" i="29" s="1"/>
  <c r="AB104" i="29" s="1"/>
  <c r="AC104" i="29" s="1"/>
  <c r="AD104" i="29" s="1"/>
  <c r="AE104" i="29" s="1"/>
  <c r="AF104" i="29" s="1"/>
  <c r="AG104" i="29" s="1"/>
  <c r="AH104" i="29" s="1"/>
  <c r="AI104" i="29" s="1"/>
  <c r="AJ104" i="29" s="1"/>
  <c r="AK104" i="29" s="1"/>
  <c r="AL104" i="29" s="1"/>
  <c r="AM104" i="29" s="1"/>
  <c r="F103" i="30" s="1"/>
  <c r="D103" i="29"/>
  <c r="I102" i="30"/>
  <c r="J102" i="30" s="1"/>
  <c r="K102" i="30" s="1"/>
  <c r="L102" i="30" s="1"/>
  <c r="M102" i="30" s="1"/>
  <c r="N102" i="30" s="1"/>
  <c r="O102" i="30" s="1"/>
  <c r="P102" i="30" s="1"/>
  <c r="Q102" i="30" s="1"/>
  <c r="R102" i="30" s="1"/>
  <c r="S102" i="30" s="1"/>
  <c r="T102" i="30" s="1"/>
  <c r="U102" i="30" s="1"/>
  <c r="V102" i="30" s="1"/>
  <c r="W102" i="30" s="1"/>
  <c r="X102" i="30" s="1"/>
  <c r="Y102" i="30" s="1"/>
  <c r="Z102" i="30" s="1"/>
  <c r="AA102" i="30" s="1"/>
  <c r="AB102" i="30" s="1"/>
  <c r="AC102" i="30" s="1"/>
  <c r="AD102" i="30" s="1"/>
  <c r="AE102" i="30" s="1"/>
  <c r="AF102" i="30" s="1"/>
  <c r="AG102" i="30" s="1"/>
  <c r="AH102" i="30" s="1"/>
  <c r="AI102" i="30" s="1"/>
  <c r="AJ102" i="30" s="1"/>
  <c r="AK102" i="30" s="1"/>
  <c r="AL102" i="30" s="1"/>
  <c r="F101" i="31" s="1"/>
  <c r="D101" i="30"/>
  <c r="G119" i="33"/>
  <c r="B120" i="33"/>
  <c r="B121" i="33" s="1"/>
  <c r="C119" i="33"/>
  <c r="H119" i="33"/>
  <c r="I110" i="26"/>
  <c r="J110" i="26" s="1"/>
  <c r="K110" i="26" s="1"/>
  <c r="L110" i="26" s="1"/>
  <c r="M110" i="26" s="1"/>
  <c r="N110" i="26" s="1"/>
  <c r="O110" i="26" s="1"/>
  <c r="P110" i="26" s="1"/>
  <c r="Q110" i="26" s="1"/>
  <c r="R110" i="26" s="1"/>
  <c r="S110" i="26" s="1"/>
  <c r="T110" i="26" s="1"/>
  <c r="U110" i="26" s="1"/>
  <c r="V110" i="26" s="1"/>
  <c r="W110" i="26" s="1"/>
  <c r="X110" i="26" s="1"/>
  <c r="Y110" i="26" s="1"/>
  <c r="Z110" i="26" s="1"/>
  <c r="AA110" i="26" s="1"/>
  <c r="AB110" i="26" s="1"/>
  <c r="AC110" i="26" s="1"/>
  <c r="AD110" i="26" s="1"/>
  <c r="AE110" i="26" s="1"/>
  <c r="AF110" i="26" s="1"/>
  <c r="AG110" i="26" s="1"/>
  <c r="AH110" i="26" s="1"/>
  <c r="AI110" i="26" s="1"/>
  <c r="AJ110" i="26" s="1"/>
  <c r="AK110" i="26" s="1"/>
  <c r="AL110" i="26" s="1"/>
  <c r="AM110" i="26" s="1"/>
  <c r="F109" i="27" s="1"/>
  <c r="D109" i="26"/>
  <c r="I112" i="25"/>
  <c r="J112" i="25" s="1"/>
  <c r="K112" i="25" s="1"/>
  <c r="L112" i="25" s="1"/>
  <c r="M112" i="25" s="1"/>
  <c r="N112" i="25" s="1"/>
  <c r="O112" i="25" s="1"/>
  <c r="P112" i="25" s="1"/>
  <c r="Q112" i="25" s="1"/>
  <c r="R112" i="25" s="1"/>
  <c r="S112" i="25" s="1"/>
  <c r="T112" i="25" s="1"/>
  <c r="U112" i="25" s="1"/>
  <c r="V112" i="25" s="1"/>
  <c r="W112" i="25" s="1"/>
  <c r="X112" i="25" s="1"/>
  <c r="Y112" i="25" s="1"/>
  <c r="Z112" i="25" s="1"/>
  <c r="AA112" i="25" s="1"/>
  <c r="AB112" i="25" s="1"/>
  <c r="AC112" i="25" s="1"/>
  <c r="AD112" i="25" s="1"/>
  <c r="AE112" i="25" s="1"/>
  <c r="AF112" i="25" s="1"/>
  <c r="AG112" i="25" s="1"/>
  <c r="AH112" i="25" s="1"/>
  <c r="AI112" i="25" s="1"/>
  <c r="AJ112" i="25" s="1"/>
  <c r="AK112" i="25" s="1"/>
  <c r="AL112" i="25" s="1"/>
  <c r="F111" i="26" s="1"/>
  <c r="D111" i="25"/>
  <c r="I114" i="24"/>
  <c r="J114" i="24" s="1"/>
  <c r="K114" i="24" s="1"/>
  <c r="L114" i="24" s="1"/>
  <c r="M114" i="24" s="1"/>
  <c r="N114" i="24" s="1"/>
  <c r="O114" i="24" s="1"/>
  <c r="P114" i="24" s="1"/>
  <c r="Q114" i="24" s="1"/>
  <c r="R114" i="24" s="1"/>
  <c r="S114" i="24" s="1"/>
  <c r="T114" i="24" s="1"/>
  <c r="U114" i="24" s="1"/>
  <c r="V114" i="24" s="1"/>
  <c r="W114" i="24" s="1"/>
  <c r="X114" i="24" s="1"/>
  <c r="Y114" i="24" s="1"/>
  <c r="Z114" i="24" s="1"/>
  <c r="AA114" i="24" s="1"/>
  <c r="AB114" i="24" s="1"/>
  <c r="AC114" i="24" s="1"/>
  <c r="AD114" i="24" s="1"/>
  <c r="AE114" i="24" s="1"/>
  <c r="AF114" i="24" s="1"/>
  <c r="AG114" i="24" s="1"/>
  <c r="AH114" i="24" s="1"/>
  <c r="AI114" i="24" s="1"/>
  <c r="AJ114" i="24" s="1"/>
  <c r="AK114" i="24" s="1"/>
  <c r="AL114" i="24" s="1"/>
  <c r="AM114" i="24" s="1"/>
  <c r="F113" i="25" s="1"/>
  <c r="D113" i="24"/>
  <c r="I100" i="31"/>
  <c r="J100" i="31" s="1"/>
  <c r="K100" i="31" s="1"/>
  <c r="L100" i="31" s="1"/>
  <c r="M100" i="31" s="1"/>
  <c r="N100" i="31" s="1"/>
  <c r="O100" i="31" s="1"/>
  <c r="P100" i="31" s="1"/>
  <c r="Q100" i="31" s="1"/>
  <c r="R100" i="31" s="1"/>
  <c r="S100" i="31" s="1"/>
  <c r="T100" i="31" s="1"/>
  <c r="U100" i="31" s="1"/>
  <c r="V100" i="31" s="1"/>
  <c r="W100" i="31" s="1"/>
  <c r="X100" i="31" s="1"/>
  <c r="Y100" i="31" s="1"/>
  <c r="Z100" i="31" s="1"/>
  <c r="AA100" i="31" s="1"/>
  <c r="AB100" i="31" s="1"/>
  <c r="AC100" i="31" s="1"/>
  <c r="AD100" i="31" s="1"/>
  <c r="AE100" i="31" s="1"/>
  <c r="AF100" i="31" s="1"/>
  <c r="AG100" i="31" s="1"/>
  <c r="AH100" i="31" s="1"/>
  <c r="AI100" i="31" s="1"/>
  <c r="AJ100" i="31" s="1"/>
  <c r="AK100" i="31" s="1"/>
  <c r="AL100" i="31" s="1"/>
  <c r="AM100" i="31" s="1"/>
  <c r="F99" i="32" s="1"/>
  <c r="D99" i="31"/>
  <c r="B118" i="32"/>
  <c r="B119" i="32" s="1"/>
  <c r="G117" i="32"/>
  <c r="C117" i="32"/>
  <c r="H117" i="32"/>
  <c r="I108" i="27"/>
  <c r="J108" i="27" s="1"/>
  <c r="K108" i="27" s="1"/>
  <c r="L108" i="27" s="1"/>
  <c r="M108" i="27" s="1"/>
  <c r="N108" i="27" s="1"/>
  <c r="O108" i="27" s="1"/>
  <c r="P108" i="27" s="1"/>
  <c r="Q108" i="27" s="1"/>
  <c r="R108" i="27" s="1"/>
  <c r="S108" i="27" s="1"/>
  <c r="T108" i="27" s="1"/>
  <c r="U108" i="27" s="1"/>
  <c r="V108" i="27" s="1"/>
  <c r="W108" i="27" s="1"/>
  <c r="X108" i="27" s="1"/>
  <c r="Y108" i="27" s="1"/>
  <c r="Z108" i="27" s="1"/>
  <c r="AA108" i="27" s="1"/>
  <c r="AB108" i="27" s="1"/>
  <c r="AC108" i="27" s="1"/>
  <c r="AD108" i="27" s="1"/>
  <c r="AE108" i="27" s="1"/>
  <c r="AF108" i="27" s="1"/>
  <c r="AG108" i="27" s="1"/>
  <c r="AH108" i="27" s="1"/>
  <c r="AI108" i="27" s="1"/>
  <c r="AJ108" i="27" s="1"/>
  <c r="AK108" i="27" s="1"/>
  <c r="AL108" i="27" s="1"/>
  <c r="F107" i="28" s="1"/>
  <c r="D107" i="27"/>
  <c r="I118" i="8"/>
  <c r="J118" i="8" s="1"/>
  <c r="K118" i="8" s="1"/>
  <c r="L118" i="8" s="1"/>
  <c r="M118" i="8" s="1"/>
  <c r="N118" i="8" s="1"/>
  <c r="O118" i="8" s="1"/>
  <c r="P118" i="8" s="1"/>
  <c r="Q118" i="8" s="1"/>
  <c r="R118" i="8" s="1"/>
  <c r="S118" i="8" s="1"/>
  <c r="T118" i="8" s="1"/>
  <c r="U118" i="8" s="1"/>
  <c r="V118" i="8" s="1"/>
  <c r="W118" i="8" s="1"/>
  <c r="X118" i="8" s="1"/>
  <c r="Y118" i="8" s="1"/>
  <c r="Z118" i="8" s="1"/>
  <c r="AA118" i="8" s="1"/>
  <c r="AB118" i="8" s="1"/>
  <c r="AC118" i="8" s="1"/>
  <c r="AD118" i="8" s="1"/>
  <c r="AE118" i="8" s="1"/>
  <c r="AF118" i="8" s="1"/>
  <c r="AG118" i="8" s="1"/>
  <c r="AH118" i="8" s="1"/>
  <c r="AI118" i="8" s="1"/>
  <c r="AJ118" i="8" s="1"/>
  <c r="AK118" i="8" s="1"/>
  <c r="AL118" i="8" s="1"/>
  <c r="AM118" i="8" s="1"/>
  <c r="F117" i="23" s="1"/>
  <c r="B118" i="8"/>
  <c r="B119" i="8" s="1"/>
  <c r="G117" i="8"/>
  <c r="D117" i="8" s="1"/>
  <c r="C117" i="8"/>
  <c r="H117" i="8"/>
  <c r="I116" i="23"/>
  <c r="J116" i="23" s="1"/>
  <c r="K116" i="23" s="1"/>
  <c r="L116" i="23" s="1"/>
  <c r="M116" i="23" s="1"/>
  <c r="N116" i="23" s="1"/>
  <c r="O116" i="23" s="1"/>
  <c r="P116" i="23" s="1"/>
  <c r="Q116" i="23" s="1"/>
  <c r="R116" i="23" s="1"/>
  <c r="S116" i="23" s="1"/>
  <c r="T116" i="23" s="1"/>
  <c r="U116" i="23" s="1"/>
  <c r="V116" i="23" s="1"/>
  <c r="W116" i="23" s="1"/>
  <c r="X116" i="23" s="1"/>
  <c r="Y116" i="23" s="1"/>
  <c r="Z116" i="23" s="1"/>
  <c r="AA116" i="23" s="1"/>
  <c r="AB116" i="23" s="1"/>
  <c r="AC116" i="23" s="1"/>
  <c r="AD116" i="23" s="1"/>
  <c r="AE116" i="23" s="1"/>
  <c r="AF116" i="23" s="1"/>
  <c r="AG116" i="23" s="1"/>
  <c r="AH116" i="23" s="1"/>
  <c r="AI116" i="23" s="1"/>
  <c r="AJ116" i="23" s="1"/>
  <c r="AK116" i="23" s="1"/>
  <c r="F115" i="24" s="1"/>
  <c r="D115" i="23"/>
  <c r="I106" i="28"/>
  <c r="J106" i="28" s="1"/>
  <c r="K106" i="28" s="1"/>
  <c r="L106" i="28" s="1"/>
  <c r="M106" i="28" s="1"/>
  <c r="N106" i="28" s="1"/>
  <c r="O106" i="28" s="1"/>
  <c r="P106" i="28" s="1"/>
  <c r="Q106" i="28" s="1"/>
  <c r="R106" i="28" s="1"/>
  <c r="S106" i="28" s="1"/>
  <c r="T106" i="28" s="1"/>
  <c r="U106" i="28" s="1"/>
  <c r="V106" i="28" s="1"/>
  <c r="W106" i="28" s="1"/>
  <c r="X106" i="28" s="1"/>
  <c r="Y106" i="28" s="1"/>
  <c r="Z106" i="28" s="1"/>
  <c r="AA106" i="28" s="1"/>
  <c r="AB106" i="28" s="1"/>
  <c r="AC106" i="28" s="1"/>
  <c r="AD106" i="28" s="1"/>
  <c r="AE106" i="28" s="1"/>
  <c r="AF106" i="28" s="1"/>
  <c r="AG106" i="28" s="1"/>
  <c r="AH106" i="28" s="1"/>
  <c r="AI106" i="28" s="1"/>
  <c r="AJ106" i="28" s="1"/>
  <c r="AK106" i="28" s="1"/>
  <c r="AL106" i="28" s="1"/>
  <c r="AM106" i="28" s="1"/>
  <c r="F105" i="29" s="1"/>
  <c r="D105" i="28"/>
  <c r="D97" i="32"/>
  <c r="I98" i="32"/>
  <c r="J98" i="32" s="1"/>
  <c r="K98" i="32" s="1"/>
  <c r="L98" i="32" s="1"/>
  <c r="M98" i="32" s="1"/>
  <c r="N98" i="32" s="1"/>
  <c r="O98" i="32" s="1"/>
  <c r="P98" i="32" s="1"/>
  <c r="Q98" i="32" s="1"/>
  <c r="R98" i="32" s="1"/>
  <c r="S98" i="32" s="1"/>
  <c r="T98" i="32" s="1"/>
  <c r="U98" i="32" s="1"/>
  <c r="V98" i="32" s="1"/>
  <c r="W98" i="32" s="1"/>
  <c r="X98" i="32" s="1"/>
  <c r="Y98" i="32" s="1"/>
  <c r="Z98" i="32" s="1"/>
  <c r="AA98" i="32" s="1"/>
  <c r="AB98" i="32" s="1"/>
  <c r="AC98" i="32" s="1"/>
  <c r="AD98" i="32" s="1"/>
  <c r="AE98" i="32" s="1"/>
  <c r="AF98" i="32" s="1"/>
  <c r="AG98" i="32" s="1"/>
  <c r="AH98" i="32" s="1"/>
  <c r="AI98" i="32" s="1"/>
  <c r="AJ98" i="32" s="1"/>
  <c r="AK98" i="32" s="1"/>
  <c r="AL98" i="32" s="1"/>
  <c r="F97" i="33" s="1"/>
  <c r="D95" i="33"/>
  <c r="I96" i="33"/>
  <c r="J96" i="33" s="1"/>
  <c r="K96" i="33" s="1"/>
  <c r="L96" i="33" s="1"/>
  <c r="M96" i="33" s="1"/>
  <c r="N96" i="33" s="1"/>
  <c r="O96" i="33" s="1"/>
  <c r="P96" i="33" s="1"/>
  <c r="Q96" i="33" s="1"/>
  <c r="R96" i="33" s="1"/>
  <c r="S96" i="33" s="1"/>
  <c r="T96" i="33" s="1"/>
  <c r="U96" i="33" s="1"/>
  <c r="V96" i="33" s="1"/>
  <c r="W96" i="33" s="1"/>
  <c r="X96" i="33" s="1"/>
  <c r="Y96" i="33" s="1"/>
  <c r="Z96" i="33" s="1"/>
  <c r="AA96" i="33" s="1"/>
  <c r="AB96" i="33" s="1"/>
  <c r="AC96" i="33" s="1"/>
  <c r="AD96" i="33" s="1"/>
  <c r="AE96" i="33" s="1"/>
  <c r="AF96" i="33" s="1"/>
  <c r="AG96" i="33" s="1"/>
  <c r="AH96" i="33" s="1"/>
  <c r="AI96" i="33" s="1"/>
  <c r="AJ96" i="33" s="1"/>
  <c r="AK96" i="33" s="1"/>
  <c r="AL96" i="33" s="1"/>
  <c r="AM96" i="33" s="1"/>
  <c r="B136" i="31" l="1"/>
  <c r="B137" i="31" s="1"/>
  <c r="G135" i="31"/>
  <c r="C135" i="31"/>
  <c r="H135" i="31"/>
  <c r="B142" i="28"/>
  <c r="B143" i="28" s="1"/>
  <c r="G141" i="28"/>
  <c r="C141" i="28"/>
  <c r="H141" i="28"/>
  <c r="B128" i="25"/>
  <c r="B129" i="25" s="1"/>
  <c r="G127" i="25"/>
  <c r="H127" i="25"/>
  <c r="C127" i="25"/>
  <c r="B126" i="29"/>
  <c r="B127" i="29" s="1"/>
  <c r="C125" i="29"/>
  <c r="H125" i="29"/>
  <c r="G125" i="29"/>
  <c r="B122" i="27"/>
  <c r="B123" i="27" s="1"/>
  <c r="G121" i="27"/>
  <c r="H121" i="27"/>
  <c r="C121" i="27"/>
  <c r="B120" i="26"/>
  <c r="B121" i="26" s="1"/>
  <c r="C119" i="26"/>
  <c r="H119" i="26"/>
  <c r="G119" i="26"/>
  <c r="D99" i="32"/>
  <c r="I100" i="32"/>
  <c r="J100" i="32" s="1"/>
  <c r="K100" i="32" s="1"/>
  <c r="L100" i="32" s="1"/>
  <c r="M100" i="32" s="1"/>
  <c r="N100" i="32" s="1"/>
  <c r="O100" i="32" s="1"/>
  <c r="P100" i="32" s="1"/>
  <c r="Q100" i="32" s="1"/>
  <c r="R100" i="32" s="1"/>
  <c r="S100" i="32" s="1"/>
  <c r="T100" i="32" s="1"/>
  <c r="U100" i="32" s="1"/>
  <c r="V100" i="32" s="1"/>
  <c r="W100" i="32" s="1"/>
  <c r="X100" i="32" s="1"/>
  <c r="Y100" i="32" s="1"/>
  <c r="Z100" i="32" s="1"/>
  <c r="AA100" i="32" s="1"/>
  <c r="AB100" i="32" s="1"/>
  <c r="AC100" i="32" s="1"/>
  <c r="AD100" i="32" s="1"/>
  <c r="AE100" i="32" s="1"/>
  <c r="AF100" i="32" s="1"/>
  <c r="AG100" i="32" s="1"/>
  <c r="AH100" i="32" s="1"/>
  <c r="AI100" i="32" s="1"/>
  <c r="AJ100" i="32" s="1"/>
  <c r="AK100" i="32" s="1"/>
  <c r="AL100" i="32" s="1"/>
  <c r="F99" i="33" s="1"/>
  <c r="I114" i="25"/>
  <c r="J114" i="25" s="1"/>
  <c r="K114" i="25" s="1"/>
  <c r="L114" i="25" s="1"/>
  <c r="M114" i="25" s="1"/>
  <c r="N114" i="25" s="1"/>
  <c r="O114" i="25" s="1"/>
  <c r="P114" i="25" s="1"/>
  <c r="Q114" i="25" s="1"/>
  <c r="R114" i="25" s="1"/>
  <c r="S114" i="25" s="1"/>
  <c r="T114" i="25" s="1"/>
  <c r="U114" i="25" s="1"/>
  <c r="V114" i="25" s="1"/>
  <c r="W114" i="25" s="1"/>
  <c r="X114" i="25" s="1"/>
  <c r="Y114" i="25" s="1"/>
  <c r="Z114" i="25" s="1"/>
  <c r="AA114" i="25" s="1"/>
  <c r="AB114" i="25" s="1"/>
  <c r="AC114" i="25" s="1"/>
  <c r="AD114" i="25" s="1"/>
  <c r="AE114" i="25" s="1"/>
  <c r="AF114" i="25" s="1"/>
  <c r="AG114" i="25" s="1"/>
  <c r="AH114" i="25" s="1"/>
  <c r="AI114" i="25" s="1"/>
  <c r="AJ114" i="25" s="1"/>
  <c r="AK114" i="25" s="1"/>
  <c r="AL114" i="25" s="1"/>
  <c r="F113" i="26" s="1"/>
  <c r="D113" i="25"/>
  <c r="I112" i="26"/>
  <c r="J112" i="26" s="1"/>
  <c r="K112" i="26" s="1"/>
  <c r="L112" i="26" s="1"/>
  <c r="M112" i="26" s="1"/>
  <c r="N112" i="26" s="1"/>
  <c r="O112" i="26" s="1"/>
  <c r="P112" i="26" s="1"/>
  <c r="Q112" i="26" s="1"/>
  <c r="R112" i="26" s="1"/>
  <c r="S112" i="26" s="1"/>
  <c r="T112" i="26" s="1"/>
  <c r="U112" i="26" s="1"/>
  <c r="V112" i="26" s="1"/>
  <c r="W112" i="26" s="1"/>
  <c r="X112" i="26" s="1"/>
  <c r="Y112" i="26" s="1"/>
  <c r="Z112" i="26" s="1"/>
  <c r="AA112" i="26" s="1"/>
  <c r="AB112" i="26" s="1"/>
  <c r="AC112" i="26" s="1"/>
  <c r="AD112" i="26" s="1"/>
  <c r="AE112" i="26" s="1"/>
  <c r="AF112" i="26" s="1"/>
  <c r="AG112" i="26" s="1"/>
  <c r="AH112" i="26" s="1"/>
  <c r="AI112" i="26" s="1"/>
  <c r="AJ112" i="26" s="1"/>
  <c r="AK112" i="26" s="1"/>
  <c r="AL112" i="26" s="1"/>
  <c r="AM112" i="26" s="1"/>
  <c r="F111" i="27" s="1"/>
  <c r="D111" i="26"/>
  <c r="I106" i="29"/>
  <c r="J106" i="29" s="1"/>
  <c r="K106" i="29" s="1"/>
  <c r="L106" i="29" s="1"/>
  <c r="M106" i="29" s="1"/>
  <c r="N106" i="29" s="1"/>
  <c r="O106" i="29" s="1"/>
  <c r="P106" i="29" s="1"/>
  <c r="Q106" i="29" s="1"/>
  <c r="R106" i="29" s="1"/>
  <c r="S106" i="29" s="1"/>
  <c r="T106" i="29" s="1"/>
  <c r="U106" i="29" s="1"/>
  <c r="V106" i="29" s="1"/>
  <c r="W106" i="29" s="1"/>
  <c r="X106" i="29" s="1"/>
  <c r="Y106" i="29" s="1"/>
  <c r="Z106" i="29" s="1"/>
  <c r="AA106" i="29" s="1"/>
  <c r="AB106" i="29" s="1"/>
  <c r="AC106" i="29" s="1"/>
  <c r="AD106" i="29" s="1"/>
  <c r="AE106" i="29" s="1"/>
  <c r="AF106" i="29" s="1"/>
  <c r="AG106" i="29" s="1"/>
  <c r="AH106" i="29" s="1"/>
  <c r="AI106" i="29" s="1"/>
  <c r="AJ106" i="29" s="1"/>
  <c r="AK106" i="29" s="1"/>
  <c r="AL106" i="29" s="1"/>
  <c r="AM106" i="29" s="1"/>
  <c r="F105" i="30" s="1"/>
  <c r="D105" i="29"/>
  <c r="I110" i="27"/>
  <c r="J110" i="27" s="1"/>
  <c r="K110" i="27" s="1"/>
  <c r="L110" i="27" s="1"/>
  <c r="M110" i="27" s="1"/>
  <c r="N110" i="27" s="1"/>
  <c r="O110" i="27" s="1"/>
  <c r="P110" i="27" s="1"/>
  <c r="Q110" i="27" s="1"/>
  <c r="R110" i="27" s="1"/>
  <c r="S110" i="27" s="1"/>
  <c r="T110" i="27" s="1"/>
  <c r="U110" i="27" s="1"/>
  <c r="V110" i="27" s="1"/>
  <c r="W110" i="27" s="1"/>
  <c r="X110" i="27" s="1"/>
  <c r="Y110" i="27" s="1"/>
  <c r="Z110" i="27" s="1"/>
  <c r="AA110" i="27" s="1"/>
  <c r="AB110" i="27" s="1"/>
  <c r="AC110" i="27" s="1"/>
  <c r="AD110" i="27" s="1"/>
  <c r="AE110" i="27" s="1"/>
  <c r="AF110" i="27" s="1"/>
  <c r="AG110" i="27" s="1"/>
  <c r="AH110" i="27" s="1"/>
  <c r="AI110" i="27" s="1"/>
  <c r="AJ110" i="27" s="1"/>
  <c r="AK110" i="27" s="1"/>
  <c r="AL110" i="27" s="1"/>
  <c r="F109" i="28" s="1"/>
  <c r="D109" i="27"/>
  <c r="D97" i="33"/>
  <c r="I98" i="33"/>
  <c r="J98" i="33" s="1"/>
  <c r="K98" i="33" s="1"/>
  <c r="L98" i="33" s="1"/>
  <c r="M98" i="33" s="1"/>
  <c r="N98" i="33" s="1"/>
  <c r="O98" i="33" s="1"/>
  <c r="P98" i="33" s="1"/>
  <c r="Q98" i="33" s="1"/>
  <c r="R98" i="33" s="1"/>
  <c r="S98" i="33" s="1"/>
  <c r="T98" i="33" s="1"/>
  <c r="U98" i="33" s="1"/>
  <c r="V98" i="33" s="1"/>
  <c r="W98" i="33" s="1"/>
  <c r="X98" i="33" s="1"/>
  <c r="Y98" i="33" s="1"/>
  <c r="Z98" i="33" s="1"/>
  <c r="AA98" i="33" s="1"/>
  <c r="AB98" i="33" s="1"/>
  <c r="AC98" i="33" s="1"/>
  <c r="AD98" i="33" s="1"/>
  <c r="AE98" i="33" s="1"/>
  <c r="AF98" i="33" s="1"/>
  <c r="AG98" i="33" s="1"/>
  <c r="AH98" i="33" s="1"/>
  <c r="AI98" i="33" s="1"/>
  <c r="AJ98" i="33" s="1"/>
  <c r="AK98" i="33" s="1"/>
  <c r="AL98" i="33" s="1"/>
  <c r="AM98" i="33" s="1"/>
  <c r="G119" i="32"/>
  <c r="B120" i="32"/>
  <c r="B121" i="32" s="1"/>
  <c r="C119" i="32"/>
  <c r="H119" i="32"/>
  <c r="I118" i="23"/>
  <c r="J118" i="23" s="1"/>
  <c r="K118" i="23" s="1"/>
  <c r="L118" i="23" s="1"/>
  <c r="M118" i="23" s="1"/>
  <c r="N118" i="23" s="1"/>
  <c r="O118" i="23" s="1"/>
  <c r="P118" i="23" s="1"/>
  <c r="Q118" i="23" s="1"/>
  <c r="R118" i="23" s="1"/>
  <c r="S118" i="23" s="1"/>
  <c r="T118" i="23" s="1"/>
  <c r="U118" i="23" s="1"/>
  <c r="V118" i="23" s="1"/>
  <c r="W118" i="23" s="1"/>
  <c r="X118" i="23" s="1"/>
  <c r="Y118" i="23" s="1"/>
  <c r="Z118" i="23" s="1"/>
  <c r="AA118" i="23" s="1"/>
  <c r="AB118" i="23" s="1"/>
  <c r="AC118" i="23" s="1"/>
  <c r="AD118" i="23" s="1"/>
  <c r="AE118" i="23" s="1"/>
  <c r="AF118" i="23" s="1"/>
  <c r="AG118" i="23" s="1"/>
  <c r="AH118" i="23" s="1"/>
  <c r="AI118" i="23" s="1"/>
  <c r="AJ118" i="23" s="1"/>
  <c r="AK118" i="23" s="1"/>
  <c r="F117" i="24" s="1"/>
  <c r="D117" i="23"/>
  <c r="G121" i="33"/>
  <c r="B122" i="33"/>
  <c r="B123" i="33" s="1"/>
  <c r="C121" i="33"/>
  <c r="H121" i="33"/>
  <c r="I108" i="28"/>
  <c r="J108" i="28" s="1"/>
  <c r="K108" i="28" s="1"/>
  <c r="L108" i="28" s="1"/>
  <c r="M108" i="28" s="1"/>
  <c r="N108" i="28" s="1"/>
  <c r="O108" i="28" s="1"/>
  <c r="P108" i="28" s="1"/>
  <c r="Q108" i="28" s="1"/>
  <c r="R108" i="28" s="1"/>
  <c r="S108" i="28" s="1"/>
  <c r="T108" i="28" s="1"/>
  <c r="U108" i="28" s="1"/>
  <c r="V108" i="28" s="1"/>
  <c r="W108" i="28" s="1"/>
  <c r="X108" i="28" s="1"/>
  <c r="Y108" i="28" s="1"/>
  <c r="Z108" i="28" s="1"/>
  <c r="AA108" i="28" s="1"/>
  <c r="AB108" i="28" s="1"/>
  <c r="AC108" i="28" s="1"/>
  <c r="AD108" i="28" s="1"/>
  <c r="AE108" i="28" s="1"/>
  <c r="AF108" i="28" s="1"/>
  <c r="AG108" i="28" s="1"/>
  <c r="AH108" i="28" s="1"/>
  <c r="AI108" i="28" s="1"/>
  <c r="AJ108" i="28" s="1"/>
  <c r="AK108" i="28" s="1"/>
  <c r="AL108" i="28" s="1"/>
  <c r="AM108" i="28" s="1"/>
  <c r="F107" i="29" s="1"/>
  <c r="D107" i="28"/>
  <c r="I116" i="24"/>
  <c r="J116" i="24" s="1"/>
  <c r="K116" i="24" s="1"/>
  <c r="L116" i="24" s="1"/>
  <c r="M116" i="24" s="1"/>
  <c r="N116" i="24" s="1"/>
  <c r="O116" i="24" s="1"/>
  <c r="P116" i="24" s="1"/>
  <c r="Q116" i="24" s="1"/>
  <c r="R116" i="24" s="1"/>
  <c r="S116" i="24" s="1"/>
  <c r="T116" i="24" s="1"/>
  <c r="U116" i="24" s="1"/>
  <c r="V116" i="24" s="1"/>
  <c r="W116" i="24" s="1"/>
  <c r="X116" i="24" s="1"/>
  <c r="Y116" i="24" s="1"/>
  <c r="Z116" i="24" s="1"/>
  <c r="AA116" i="24" s="1"/>
  <c r="AB116" i="24" s="1"/>
  <c r="AC116" i="24" s="1"/>
  <c r="AD116" i="24" s="1"/>
  <c r="AE116" i="24" s="1"/>
  <c r="AF116" i="24" s="1"/>
  <c r="AG116" i="24" s="1"/>
  <c r="AH116" i="24" s="1"/>
  <c r="AI116" i="24" s="1"/>
  <c r="AJ116" i="24" s="1"/>
  <c r="AK116" i="24" s="1"/>
  <c r="AL116" i="24" s="1"/>
  <c r="AM116" i="24" s="1"/>
  <c r="F115" i="25" s="1"/>
  <c r="D115" i="24"/>
  <c r="B120" i="8"/>
  <c r="B121" i="8" s="1"/>
  <c r="I120" i="8"/>
  <c r="J120" i="8" s="1"/>
  <c r="K120" i="8" s="1"/>
  <c r="L120" i="8" s="1"/>
  <c r="M120" i="8" s="1"/>
  <c r="N120" i="8" s="1"/>
  <c r="O120" i="8" s="1"/>
  <c r="P120" i="8" s="1"/>
  <c r="Q120" i="8" s="1"/>
  <c r="R120" i="8" s="1"/>
  <c r="S120" i="8" s="1"/>
  <c r="T120" i="8" s="1"/>
  <c r="U120" i="8" s="1"/>
  <c r="V120" i="8" s="1"/>
  <c r="W120" i="8" s="1"/>
  <c r="X120" i="8" s="1"/>
  <c r="Y120" i="8" s="1"/>
  <c r="Z120" i="8" s="1"/>
  <c r="AA120" i="8" s="1"/>
  <c r="AB120" i="8" s="1"/>
  <c r="AC120" i="8" s="1"/>
  <c r="AD120" i="8" s="1"/>
  <c r="AE120" i="8" s="1"/>
  <c r="AF120" i="8" s="1"/>
  <c r="AG120" i="8" s="1"/>
  <c r="AH120" i="8" s="1"/>
  <c r="AI120" i="8" s="1"/>
  <c r="AJ120" i="8" s="1"/>
  <c r="AK120" i="8" s="1"/>
  <c r="AL120" i="8" s="1"/>
  <c r="AM120" i="8" s="1"/>
  <c r="F119" i="23" s="1"/>
  <c r="G119" i="8"/>
  <c r="D119" i="8" s="1"/>
  <c r="C119" i="8"/>
  <c r="H119" i="8"/>
  <c r="I102" i="31"/>
  <c r="J102" i="31" s="1"/>
  <c r="K102" i="31" s="1"/>
  <c r="L102" i="31" s="1"/>
  <c r="M102" i="31" s="1"/>
  <c r="N102" i="31" s="1"/>
  <c r="O102" i="31" s="1"/>
  <c r="P102" i="31" s="1"/>
  <c r="Q102" i="31" s="1"/>
  <c r="R102" i="31" s="1"/>
  <c r="S102" i="31" s="1"/>
  <c r="T102" i="31" s="1"/>
  <c r="U102" i="31" s="1"/>
  <c r="V102" i="31" s="1"/>
  <c r="W102" i="31" s="1"/>
  <c r="X102" i="31" s="1"/>
  <c r="Y102" i="31" s="1"/>
  <c r="Z102" i="31" s="1"/>
  <c r="AA102" i="31" s="1"/>
  <c r="AB102" i="31" s="1"/>
  <c r="AC102" i="31" s="1"/>
  <c r="AD102" i="31" s="1"/>
  <c r="AE102" i="31" s="1"/>
  <c r="AF102" i="31" s="1"/>
  <c r="AG102" i="31" s="1"/>
  <c r="AH102" i="31" s="1"/>
  <c r="AI102" i="31" s="1"/>
  <c r="AJ102" i="31" s="1"/>
  <c r="AK102" i="31" s="1"/>
  <c r="AL102" i="31" s="1"/>
  <c r="AM102" i="31" s="1"/>
  <c r="F101" i="32" s="1"/>
  <c r="D101" i="31"/>
  <c r="I104" i="30"/>
  <c r="J104" i="30" s="1"/>
  <c r="K104" i="30" s="1"/>
  <c r="L104" i="30" s="1"/>
  <c r="M104" i="30" s="1"/>
  <c r="N104" i="30" s="1"/>
  <c r="O104" i="30" s="1"/>
  <c r="P104" i="30" s="1"/>
  <c r="Q104" i="30" s="1"/>
  <c r="R104" i="30" s="1"/>
  <c r="S104" i="30" s="1"/>
  <c r="T104" i="30" s="1"/>
  <c r="U104" i="30" s="1"/>
  <c r="V104" i="30" s="1"/>
  <c r="W104" i="30" s="1"/>
  <c r="X104" i="30" s="1"/>
  <c r="Y104" i="30" s="1"/>
  <c r="Z104" i="30" s="1"/>
  <c r="AA104" i="30" s="1"/>
  <c r="AB104" i="30" s="1"/>
  <c r="AC104" i="30" s="1"/>
  <c r="AD104" i="30" s="1"/>
  <c r="AE104" i="30" s="1"/>
  <c r="AF104" i="30" s="1"/>
  <c r="AG104" i="30" s="1"/>
  <c r="AH104" i="30" s="1"/>
  <c r="AI104" i="30" s="1"/>
  <c r="AJ104" i="30" s="1"/>
  <c r="AK104" i="30" s="1"/>
  <c r="AL104" i="30" s="1"/>
  <c r="F103" i="31" s="1"/>
  <c r="D103" i="30"/>
  <c r="B128" i="29" l="1"/>
  <c r="B129" i="29" s="1"/>
  <c r="G127" i="29"/>
  <c r="H127" i="29"/>
  <c r="C127" i="29"/>
  <c r="B130" i="25"/>
  <c r="B131" i="25" s="1"/>
  <c r="H129" i="25"/>
  <c r="C129" i="25"/>
  <c r="G129" i="25"/>
  <c r="B122" i="26"/>
  <c r="B123" i="26" s="1"/>
  <c r="H121" i="26"/>
  <c r="C121" i="26"/>
  <c r="G121" i="26"/>
  <c r="B144" i="28"/>
  <c r="B145" i="28" s="1"/>
  <c r="G143" i="28"/>
  <c r="C143" i="28"/>
  <c r="H143" i="28"/>
  <c r="B124" i="27"/>
  <c r="B125" i="27" s="1"/>
  <c r="G123" i="27"/>
  <c r="C123" i="27"/>
  <c r="H123" i="27"/>
  <c r="B138" i="31"/>
  <c r="B139" i="31" s="1"/>
  <c r="G137" i="31"/>
  <c r="C137" i="31"/>
  <c r="H137" i="31"/>
  <c r="I104" i="31"/>
  <c r="J104" i="31" s="1"/>
  <c r="K104" i="31" s="1"/>
  <c r="L104" i="31" s="1"/>
  <c r="M104" i="31" s="1"/>
  <c r="N104" i="31" s="1"/>
  <c r="O104" i="31" s="1"/>
  <c r="P104" i="31" s="1"/>
  <c r="Q104" i="31" s="1"/>
  <c r="R104" i="31" s="1"/>
  <c r="S104" i="31" s="1"/>
  <c r="T104" i="31" s="1"/>
  <c r="U104" i="31" s="1"/>
  <c r="V104" i="31" s="1"/>
  <c r="W104" i="31" s="1"/>
  <c r="X104" i="31" s="1"/>
  <c r="Y104" i="31" s="1"/>
  <c r="Z104" i="31" s="1"/>
  <c r="AA104" i="31" s="1"/>
  <c r="AB104" i="31" s="1"/>
  <c r="AC104" i="31" s="1"/>
  <c r="AD104" i="31" s="1"/>
  <c r="AE104" i="31" s="1"/>
  <c r="AF104" i="31" s="1"/>
  <c r="AG104" i="31" s="1"/>
  <c r="AH104" i="31" s="1"/>
  <c r="AI104" i="31" s="1"/>
  <c r="AJ104" i="31" s="1"/>
  <c r="AK104" i="31" s="1"/>
  <c r="AL104" i="31" s="1"/>
  <c r="AM104" i="31" s="1"/>
  <c r="F103" i="32" s="1"/>
  <c r="D103" i="31"/>
  <c r="D101" i="32"/>
  <c r="I102" i="32"/>
  <c r="J102" i="32" s="1"/>
  <c r="K102" i="32" s="1"/>
  <c r="L102" i="32" s="1"/>
  <c r="M102" i="32" s="1"/>
  <c r="N102" i="32" s="1"/>
  <c r="O102" i="32" s="1"/>
  <c r="P102" i="32" s="1"/>
  <c r="Q102" i="32" s="1"/>
  <c r="R102" i="32" s="1"/>
  <c r="S102" i="32" s="1"/>
  <c r="T102" i="32" s="1"/>
  <c r="U102" i="32" s="1"/>
  <c r="V102" i="32" s="1"/>
  <c r="W102" i="32" s="1"/>
  <c r="X102" i="32" s="1"/>
  <c r="Y102" i="32" s="1"/>
  <c r="Z102" i="32" s="1"/>
  <c r="AA102" i="32" s="1"/>
  <c r="AB102" i="32" s="1"/>
  <c r="AC102" i="32" s="1"/>
  <c r="AD102" i="32" s="1"/>
  <c r="AE102" i="32" s="1"/>
  <c r="AF102" i="32" s="1"/>
  <c r="AG102" i="32" s="1"/>
  <c r="AH102" i="32" s="1"/>
  <c r="AI102" i="32" s="1"/>
  <c r="AJ102" i="32" s="1"/>
  <c r="AK102" i="32" s="1"/>
  <c r="AL102" i="32" s="1"/>
  <c r="F101" i="33" s="1"/>
  <c r="G121" i="32"/>
  <c r="B122" i="32"/>
  <c r="B123" i="32" s="1"/>
  <c r="C121" i="32"/>
  <c r="H121" i="32"/>
  <c r="I120" i="23"/>
  <c r="J120" i="23" s="1"/>
  <c r="K120" i="23" s="1"/>
  <c r="L120" i="23" s="1"/>
  <c r="M120" i="23" s="1"/>
  <c r="N120" i="23" s="1"/>
  <c r="O120" i="23" s="1"/>
  <c r="P120" i="23" s="1"/>
  <c r="Q120" i="23" s="1"/>
  <c r="R120" i="23" s="1"/>
  <c r="S120" i="23" s="1"/>
  <c r="T120" i="23" s="1"/>
  <c r="U120" i="23" s="1"/>
  <c r="V120" i="23" s="1"/>
  <c r="W120" i="23" s="1"/>
  <c r="X120" i="23" s="1"/>
  <c r="Y120" i="23" s="1"/>
  <c r="Z120" i="23" s="1"/>
  <c r="AA120" i="23" s="1"/>
  <c r="AB120" i="23" s="1"/>
  <c r="AC120" i="23" s="1"/>
  <c r="AD120" i="23" s="1"/>
  <c r="AE120" i="23" s="1"/>
  <c r="AF120" i="23" s="1"/>
  <c r="AG120" i="23" s="1"/>
  <c r="AH120" i="23" s="1"/>
  <c r="AI120" i="23" s="1"/>
  <c r="AJ120" i="23" s="1"/>
  <c r="AK120" i="23" s="1"/>
  <c r="F119" i="24" s="1"/>
  <c r="D119" i="23"/>
  <c r="B122" i="8"/>
  <c r="B123" i="8" s="1"/>
  <c r="I122" i="8"/>
  <c r="J122" i="8" s="1"/>
  <c r="K122" i="8" s="1"/>
  <c r="L122" i="8" s="1"/>
  <c r="M122" i="8" s="1"/>
  <c r="N122" i="8" s="1"/>
  <c r="O122" i="8" s="1"/>
  <c r="P122" i="8" s="1"/>
  <c r="Q122" i="8" s="1"/>
  <c r="R122" i="8" s="1"/>
  <c r="S122" i="8" s="1"/>
  <c r="T122" i="8" s="1"/>
  <c r="U122" i="8" s="1"/>
  <c r="V122" i="8" s="1"/>
  <c r="W122" i="8" s="1"/>
  <c r="X122" i="8" s="1"/>
  <c r="Y122" i="8" s="1"/>
  <c r="Z122" i="8" s="1"/>
  <c r="AA122" i="8" s="1"/>
  <c r="AB122" i="8" s="1"/>
  <c r="AC122" i="8" s="1"/>
  <c r="AD122" i="8" s="1"/>
  <c r="AE122" i="8" s="1"/>
  <c r="AF122" i="8" s="1"/>
  <c r="AG122" i="8" s="1"/>
  <c r="AH122" i="8" s="1"/>
  <c r="AI122" i="8" s="1"/>
  <c r="AJ122" i="8" s="1"/>
  <c r="AK122" i="8" s="1"/>
  <c r="AL122" i="8" s="1"/>
  <c r="AM122" i="8" s="1"/>
  <c r="F121" i="23" s="1"/>
  <c r="G121" i="8"/>
  <c r="D121" i="8" s="1"/>
  <c r="C121" i="8"/>
  <c r="H121" i="8"/>
  <c r="I110" i="28"/>
  <c r="J110" i="28" s="1"/>
  <c r="K110" i="28" s="1"/>
  <c r="L110" i="28" s="1"/>
  <c r="M110" i="28" s="1"/>
  <c r="N110" i="28" s="1"/>
  <c r="O110" i="28" s="1"/>
  <c r="P110" i="28" s="1"/>
  <c r="Q110" i="28" s="1"/>
  <c r="R110" i="28" s="1"/>
  <c r="S110" i="28" s="1"/>
  <c r="T110" i="28" s="1"/>
  <c r="U110" i="28" s="1"/>
  <c r="V110" i="28" s="1"/>
  <c r="W110" i="28" s="1"/>
  <c r="X110" i="28" s="1"/>
  <c r="Y110" i="28" s="1"/>
  <c r="Z110" i="28" s="1"/>
  <c r="AA110" i="28" s="1"/>
  <c r="AB110" i="28" s="1"/>
  <c r="AC110" i="28" s="1"/>
  <c r="AD110" i="28" s="1"/>
  <c r="AE110" i="28" s="1"/>
  <c r="AF110" i="28" s="1"/>
  <c r="AG110" i="28" s="1"/>
  <c r="AH110" i="28" s="1"/>
  <c r="AI110" i="28" s="1"/>
  <c r="AJ110" i="28" s="1"/>
  <c r="AK110" i="28" s="1"/>
  <c r="AL110" i="28" s="1"/>
  <c r="AM110" i="28" s="1"/>
  <c r="F109" i="29" s="1"/>
  <c r="D109" i="28"/>
  <c r="I116" i="25"/>
  <c r="J116" i="25" s="1"/>
  <c r="K116" i="25" s="1"/>
  <c r="L116" i="25" s="1"/>
  <c r="M116" i="25" s="1"/>
  <c r="N116" i="25" s="1"/>
  <c r="O116" i="25" s="1"/>
  <c r="P116" i="25" s="1"/>
  <c r="Q116" i="25" s="1"/>
  <c r="R116" i="25" s="1"/>
  <c r="S116" i="25" s="1"/>
  <c r="T116" i="25" s="1"/>
  <c r="U116" i="25" s="1"/>
  <c r="V116" i="25" s="1"/>
  <c r="W116" i="25" s="1"/>
  <c r="X116" i="25" s="1"/>
  <c r="Y116" i="25" s="1"/>
  <c r="Z116" i="25" s="1"/>
  <c r="AA116" i="25" s="1"/>
  <c r="AB116" i="25" s="1"/>
  <c r="AC116" i="25" s="1"/>
  <c r="AD116" i="25" s="1"/>
  <c r="AE116" i="25" s="1"/>
  <c r="AF116" i="25" s="1"/>
  <c r="AG116" i="25" s="1"/>
  <c r="AH116" i="25" s="1"/>
  <c r="AI116" i="25" s="1"/>
  <c r="AJ116" i="25" s="1"/>
  <c r="AK116" i="25" s="1"/>
  <c r="AL116" i="25" s="1"/>
  <c r="F115" i="26" s="1"/>
  <c r="D115" i="25"/>
  <c r="I106" i="30"/>
  <c r="J106" i="30" s="1"/>
  <c r="K106" i="30" s="1"/>
  <c r="L106" i="30" s="1"/>
  <c r="M106" i="30" s="1"/>
  <c r="N106" i="30" s="1"/>
  <c r="O106" i="30" s="1"/>
  <c r="P106" i="30" s="1"/>
  <c r="Q106" i="30" s="1"/>
  <c r="R106" i="30" s="1"/>
  <c r="S106" i="30" s="1"/>
  <c r="T106" i="30" s="1"/>
  <c r="U106" i="30" s="1"/>
  <c r="V106" i="30" s="1"/>
  <c r="W106" i="30" s="1"/>
  <c r="X106" i="30" s="1"/>
  <c r="Y106" i="30" s="1"/>
  <c r="Z106" i="30" s="1"/>
  <c r="AA106" i="30" s="1"/>
  <c r="AB106" i="30" s="1"/>
  <c r="AC106" i="30" s="1"/>
  <c r="AD106" i="30" s="1"/>
  <c r="AE106" i="30" s="1"/>
  <c r="AF106" i="30" s="1"/>
  <c r="AG106" i="30" s="1"/>
  <c r="AH106" i="30" s="1"/>
  <c r="AI106" i="30" s="1"/>
  <c r="AJ106" i="30" s="1"/>
  <c r="AK106" i="30" s="1"/>
  <c r="AL106" i="30" s="1"/>
  <c r="F105" i="31" s="1"/>
  <c r="D105" i="30"/>
  <c r="I112" i="27"/>
  <c r="J112" i="27" s="1"/>
  <c r="K112" i="27" s="1"/>
  <c r="L112" i="27" s="1"/>
  <c r="M112" i="27" s="1"/>
  <c r="N112" i="27" s="1"/>
  <c r="O112" i="27" s="1"/>
  <c r="P112" i="27" s="1"/>
  <c r="Q112" i="27" s="1"/>
  <c r="R112" i="27" s="1"/>
  <c r="S112" i="27" s="1"/>
  <c r="T112" i="27" s="1"/>
  <c r="U112" i="27" s="1"/>
  <c r="V112" i="27" s="1"/>
  <c r="W112" i="27" s="1"/>
  <c r="X112" i="27" s="1"/>
  <c r="Y112" i="27" s="1"/>
  <c r="Z112" i="27" s="1"/>
  <c r="AA112" i="27" s="1"/>
  <c r="AB112" i="27" s="1"/>
  <c r="AC112" i="27" s="1"/>
  <c r="AD112" i="27" s="1"/>
  <c r="AE112" i="27" s="1"/>
  <c r="AF112" i="27" s="1"/>
  <c r="AG112" i="27" s="1"/>
  <c r="AH112" i="27" s="1"/>
  <c r="AI112" i="27" s="1"/>
  <c r="AJ112" i="27" s="1"/>
  <c r="AK112" i="27" s="1"/>
  <c r="AL112" i="27" s="1"/>
  <c r="F111" i="28" s="1"/>
  <c r="D111" i="27"/>
  <c r="I108" i="29"/>
  <c r="J108" i="29" s="1"/>
  <c r="K108" i="29" s="1"/>
  <c r="L108" i="29" s="1"/>
  <c r="M108" i="29" s="1"/>
  <c r="N108" i="29" s="1"/>
  <c r="O108" i="29" s="1"/>
  <c r="P108" i="29" s="1"/>
  <c r="Q108" i="29" s="1"/>
  <c r="R108" i="29" s="1"/>
  <c r="S108" i="29" s="1"/>
  <c r="T108" i="29" s="1"/>
  <c r="U108" i="29" s="1"/>
  <c r="V108" i="29" s="1"/>
  <c r="W108" i="29" s="1"/>
  <c r="X108" i="29" s="1"/>
  <c r="Y108" i="29" s="1"/>
  <c r="Z108" i="29" s="1"/>
  <c r="AA108" i="29" s="1"/>
  <c r="AB108" i="29" s="1"/>
  <c r="AC108" i="29" s="1"/>
  <c r="AD108" i="29" s="1"/>
  <c r="AE108" i="29" s="1"/>
  <c r="AF108" i="29" s="1"/>
  <c r="AG108" i="29" s="1"/>
  <c r="AH108" i="29" s="1"/>
  <c r="AI108" i="29" s="1"/>
  <c r="AJ108" i="29" s="1"/>
  <c r="AK108" i="29" s="1"/>
  <c r="AL108" i="29" s="1"/>
  <c r="AM108" i="29" s="1"/>
  <c r="F107" i="30" s="1"/>
  <c r="D107" i="29"/>
  <c r="G123" i="33"/>
  <c r="B124" i="33"/>
  <c r="B125" i="33" s="1"/>
  <c r="C123" i="33"/>
  <c r="H123" i="33"/>
  <c r="I114" i="26"/>
  <c r="J114" i="26" s="1"/>
  <c r="K114" i="26" s="1"/>
  <c r="L114" i="26" s="1"/>
  <c r="M114" i="26" s="1"/>
  <c r="N114" i="26" s="1"/>
  <c r="O114" i="26" s="1"/>
  <c r="P114" i="26" s="1"/>
  <c r="Q114" i="26" s="1"/>
  <c r="R114" i="26" s="1"/>
  <c r="S114" i="26" s="1"/>
  <c r="T114" i="26" s="1"/>
  <c r="U114" i="26" s="1"/>
  <c r="V114" i="26" s="1"/>
  <c r="W114" i="26" s="1"/>
  <c r="X114" i="26" s="1"/>
  <c r="Y114" i="26" s="1"/>
  <c r="Z114" i="26" s="1"/>
  <c r="AA114" i="26" s="1"/>
  <c r="AB114" i="26" s="1"/>
  <c r="AC114" i="26" s="1"/>
  <c r="AD114" i="26" s="1"/>
  <c r="AE114" i="26" s="1"/>
  <c r="AF114" i="26" s="1"/>
  <c r="AG114" i="26" s="1"/>
  <c r="AH114" i="26" s="1"/>
  <c r="AI114" i="26" s="1"/>
  <c r="AJ114" i="26" s="1"/>
  <c r="AK114" i="26" s="1"/>
  <c r="AL114" i="26" s="1"/>
  <c r="AM114" i="26" s="1"/>
  <c r="F113" i="27" s="1"/>
  <c r="D113" i="26"/>
  <c r="D99" i="33"/>
  <c r="I100" i="33"/>
  <c r="J100" i="33" s="1"/>
  <c r="K100" i="33" s="1"/>
  <c r="L100" i="33" s="1"/>
  <c r="M100" i="33" s="1"/>
  <c r="N100" i="33" s="1"/>
  <c r="O100" i="33" s="1"/>
  <c r="P100" i="33" s="1"/>
  <c r="Q100" i="33" s="1"/>
  <c r="R100" i="33" s="1"/>
  <c r="S100" i="33" s="1"/>
  <c r="T100" i="33" s="1"/>
  <c r="U100" i="33" s="1"/>
  <c r="V100" i="33" s="1"/>
  <c r="W100" i="33" s="1"/>
  <c r="X100" i="33" s="1"/>
  <c r="Y100" i="33" s="1"/>
  <c r="Z100" i="33" s="1"/>
  <c r="AA100" i="33" s="1"/>
  <c r="AB100" i="33" s="1"/>
  <c r="AC100" i="33" s="1"/>
  <c r="AD100" i="33" s="1"/>
  <c r="AE100" i="33" s="1"/>
  <c r="AF100" i="33" s="1"/>
  <c r="AG100" i="33" s="1"/>
  <c r="AH100" i="33" s="1"/>
  <c r="AI100" i="33" s="1"/>
  <c r="AJ100" i="33" s="1"/>
  <c r="AK100" i="33" s="1"/>
  <c r="AL100" i="33" s="1"/>
  <c r="AM100" i="33" s="1"/>
  <c r="I118" i="24"/>
  <c r="J118" i="24" s="1"/>
  <c r="K118" i="24" s="1"/>
  <c r="L118" i="24" s="1"/>
  <c r="M118" i="24" s="1"/>
  <c r="N118" i="24" s="1"/>
  <c r="O118" i="24" s="1"/>
  <c r="P118" i="24" s="1"/>
  <c r="Q118" i="24" s="1"/>
  <c r="R118" i="24" s="1"/>
  <c r="S118" i="24" s="1"/>
  <c r="T118" i="24" s="1"/>
  <c r="U118" i="24" s="1"/>
  <c r="V118" i="24" s="1"/>
  <c r="W118" i="24" s="1"/>
  <c r="X118" i="24" s="1"/>
  <c r="Y118" i="24" s="1"/>
  <c r="Z118" i="24" s="1"/>
  <c r="AA118" i="24" s="1"/>
  <c r="AB118" i="24" s="1"/>
  <c r="AC118" i="24" s="1"/>
  <c r="AD118" i="24" s="1"/>
  <c r="AE118" i="24" s="1"/>
  <c r="AF118" i="24" s="1"/>
  <c r="AG118" i="24" s="1"/>
  <c r="AH118" i="24" s="1"/>
  <c r="AI118" i="24" s="1"/>
  <c r="AJ118" i="24" s="1"/>
  <c r="AK118" i="24" s="1"/>
  <c r="AL118" i="24" s="1"/>
  <c r="AM118" i="24" s="1"/>
  <c r="F117" i="25" s="1"/>
  <c r="D117" i="24"/>
  <c r="B146" i="28" l="1"/>
  <c r="B147" i="28" s="1"/>
  <c r="G145" i="28"/>
  <c r="H145" i="28"/>
  <c r="C145" i="28"/>
  <c r="B124" i="26"/>
  <c r="B125" i="26" s="1"/>
  <c r="H123" i="26"/>
  <c r="C123" i="26"/>
  <c r="G123" i="26"/>
  <c r="B140" i="31"/>
  <c r="B141" i="31" s="1"/>
  <c r="G139" i="31"/>
  <c r="H139" i="31"/>
  <c r="C139" i="31"/>
  <c r="B132" i="25"/>
  <c r="B133" i="25" s="1"/>
  <c r="H131" i="25"/>
  <c r="C131" i="25"/>
  <c r="G131" i="25"/>
  <c r="B126" i="27"/>
  <c r="B127" i="27" s="1"/>
  <c r="G125" i="27"/>
  <c r="C125" i="27"/>
  <c r="H125" i="27"/>
  <c r="B130" i="29"/>
  <c r="B131" i="29" s="1"/>
  <c r="H129" i="29"/>
  <c r="C129" i="29"/>
  <c r="G129" i="29"/>
  <c r="I110" i="29"/>
  <c r="J110" i="29" s="1"/>
  <c r="K110" i="29" s="1"/>
  <c r="L110" i="29" s="1"/>
  <c r="M110" i="29" s="1"/>
  <c r="N110" i="29" s="1"/>
  <c r="O110" i="29" s="1"/>
  <c r="P110" i="29" s="1"/>
  <c r="Q110" i="29" s="1"/>
  <c r="R110" i="29" s="1"/>
  <c r="S110" i="29" s="1"/>
  <c r="T110" i="29" s="1"/>
  <c r="U110" i="29" s="1"/>
  <c r="V110" i="29" s="1"/>
  <c r="W110" i="29" s="1"/>
  <c r="X110" i="29" s="1"/>
  <c r="Y110" i="29" s="1"/>
  <c r="Z110" i="29" s="1"/>
  <c r="AA110" i="29" s="1"/>
  <c r="AB110" i="29" s="1"/>
  <c r="AC110" i="29" s="1"/>
  <c r="AD110" i="29" s="1"/>
  <c r="AE110" i="29" s="1"/>
  <c r="AF110" i="29" s="1"/>
  <c r="AG110" i="29" s="1"/>
  <c r="AH110" i="29" s="1"/>
  <c r="AI110" i="29" s="1"/>
  <c r="AJ110" i="29" s="1"/>
  <c r="AK110" i="29" s="1"/>
  <c r="AL110" i="29" s="1"/>
  <c r="AM110" i="29" s="1"/>
  <c r="F109" i="30" s="1"/>
  <c r="D109" i="29"/>
  <c r="I118" i="25"/>
  <c r="J118" i="25" s="1"/>
  <c r="K118" i="25" s="1"/>
  <c r="L118" i="25" s="1"/>
  <c r="M118" i="25" s="1"/>
  <c r="N118" i="25" s="1"/>
  <c r="O118" i="25" s="1"/>
  <c r="P118" i="25" s="1"/>
  <c r="Q118" i="25" s="1"/>
  <c r="R118" i="25" s="1"/>
  <c r="S118" i="25" s="1"/>
  <c r="T118" i="25" s="1"/>
  <c r="U118" i="25" s="1"/>
  <c r="V118" i="25" s="1"/>
  <c r="W118" i="25" s="1"/>
  <c r="X118" i="25" s="1"/>
  <c r="Y118" i="25" s="1"/>
  <c r="Z118" i="25" s="1"/>
  <c r="AA118" i="25" s="1"/>
  <c r="AB118" i="25" s="1"/>
  <c r="AC118" i="25" s="1"/>
  <c r="AD118" i="25" s="1"/>
  <c r="AE118" i="25" s="1"/>
  <c r="AF118" i="25" s="1"/>
  <c r="AG118" i="25" s="1"/>
  <c r="AH118" i="25" s="1"/>
  <c r="AI118" i="25" s="1"/>
  <c r="AJ118" i="25" s="1"/>
  <c r="AK118" i="25" s="1"/>
  <c r="AL118" i="25" s="1"/>
  <c r="F117" i="26" s="1"/>
  <c r="D117" i="25"/>
  <c r="I114" i="27"/>
  <c r="J114" i="27" s="1"/>
  <c r="K114" i="27" s="1"/>
  <c r="L114" i="27" s="1"/>
  <c r="M114" i="27" s="1"/>
  <c r="N114" i="27" s="1"/>
  <c r="O114" i="27" s="1"/>
  <c r="P114" i="27" s="1"/>
  <c r="Q114" i="27" s="1"/>
  <c r="R114" i="27" s="1"/>
  <c r="S114" i="27" s="1"/>
  <c r="T114" i="27" s="1"/>
  <c r="U114" i="27" s="1"/>
  <c r="V114" i="27" s="1"/>
  <c r="W114" i="27" s="1"/>
  <c r="X114" i="27" s="1"/>
  <c r="Y114" i="27" s="1"/>
  <c r="Z114" i="27" s="1"/>
  <c r="AA114" i="27" s="1"/>
  <c r="AB114" i="27" s="1"/>
  <c r="AC114" i="27" s="1"/>
  <c r="AD114" i="27" s="1"/>
  <c r="AE114" i="27" s="1"/>
  <c r="AF114" i="27" s="1"/>
  <c r="AG114" i="27" s="1"/>
  <c r="AH114" i="27" s="1"/>
  <c r="AI114" i="27" s="1"/>
  <c r="AJ114" i="27" s="1"/>
  <c r="AK114" i="27" s="1"/>
  <c r="AL114" i="27" s="1"/>
  <c r="F113" i="28" s="1"/>
  <c r="D113" i="27"/>
  <c r="I122" i="23"/>
  <c r="J122" i="23" s="1"/>
  <c r="K122" i="23" s="1"/>
  <c r="L122" i="23" s="1"/>
  <c r="M122" i="23" s="1"/>
  <c r="N122" i="23" s="1"/>
  <c r="O122" i="23" s="1"/>
  <c r="P122" i="23" s="1"/>
  <c r="Q122" i="23" s="1"/>
  <c r="R122" i="23" s="1"/>
  <c r="S122" i="23" s="1"/>
  <c r="T122" i="23" s="1"/>
  <c r="U122" i="23" s="1"/>
  <c r="V122" i="23" s="1"/>
  <c r="W122" i="23" s="1"/>
  <c r="X122" i="23" s="1"/>
  <c r="Y122" i="23" s="1"/>
  <c r="Z122" i="23" s="1"/>
  <c r="AA122" i="23" s="1"/>
  <c r="AB122" i="23" s="1"/>
  <c r="AC122" i="23" s="1"/>
  <c r="AD122" i="23" s="1"/>
  <c r="AE122" i="23" s="1"/>
  <c r="AF122" i="23" s="1"/>
  <c r="AG122" i="23" s="1"/>
  <c r="AH122" i="23" s="1"/>
  <c r="AI122" i="23" s="1"/>
  <c r="AJ122" i="23" s="1"/>
  <c r="AK122" i="23" s="1"/>
  <c r="F121" i="24" s="1"/>
  <c r="D121" i="23"/>
  <c r="B126" i="33"/>
  <c r="B127" i="33" s="1"/>
  <c r="G125" i="33"/>
  <c r="C125" i="33"/>
  <c r="H125" i="33"/>
  <c r="B124" i="8"/>
  <c r="B125" i="8" s="1"/>
  <c r="I124" i="8"/>
  <c r="J124" i="8" s="1"/>
  <c r="K124" i="8" s="1"/>
  <c r="L124" i="8" s="1"/>
  <c r="M124" i="8" s="1"/>
  <c r="N124" i="8" s="1"/>
  <c r="O124" i="8" s="1"/>
  <c r="P124" i="8" s="1"/>
  <c r="Q124" i="8" s="1"/>
  <c r="R124" i="8" s="1"/>
  <c r="S124" i="8" s="1"/>
  <c r="T124" i="8" s="1"/>
  <c r="U124" i="8" s="1"/>
  <c r="V124" i="8" s="1"/>
  <c r="W124" i="8" s="1"/>
  <c r="X124" i="8" s="1"/>
  <c r="Y124" i="8" s="1"/>
  <c r="Z124" i="8" s="1"/>
  <c r="AA124" i="8" s="1"/>
  <c r="AB124" i="8" s="1"/>
  <c r="AC124" i="8" s="1"/>
  <c r="AD124" i="8" s="1"/>
  <c r="AE124" i="8" s="1"/>
  <c r="AF124" i="8" s="1"/>
  <c r="AG124" i="8" s="1"/>
  <c r="AH124" i="8" s="1"/>
  <c r="AI124" i="8" s="1"/>
  <c r="AJ124" i="8" s="1"/>
  <c r="AK124" i="8" s="1"/>
  <c r="AL124" i="8" s="1"/>
  <c r="AM124" i="8" s="1"/>
  <c r="F123" i="23" s="1"/>
  <c r="G123" i="8"/>
  <c r="D123" i="8" s="1"/>
  <c r="H123" i="8"/>
  <c r="C123" i="8"/>
  <c r="I120" i="24"/>
  <c r="J120" i="24" s="1"/>
  <c r="K120" i="24" s="1"/>
  <c r="L120" i="24" s="1"/>
  <c r="M120" i="24" s="1"/>
  <c r="N120" i="24" s="1"/>
  <c r="O120" i="24" s="1"/>
  <c r="P120" i="24" s="1"/>
  <c r="Q120" i="24" s="1"/>
  <c r="R120" i="24" s="1"/>
  <c r="S120" i="24" s="1"/>
  <c r="T120" i="24" s="1"/>
  <c r="U120" i="24" s="1"/>
  <c r="V120" i="24" s="1"/>
  <c r="W120" i="24" s="1"/>
  <c r="X120" i="24" s="1"/>
  <c r="Y120" i="24" s="1"/>
  <c r="Z120" i="24" s="1"/>
  <c r="AA120" i="24" s="1"/>
  <c r="AB120" i="24" s="1"/>
  <c r="AC120" i="24" s="1"/>
  <c r="AD120" i="24" s="1"/>
  <c r="AE120" i="24" s="1"/>
  <c r="AF120" i="24" s="1"/>
  <c r="AG120" i="24" s="1"/>
  <c r="AH120" i="24" s="1"/>
  <c r="AI120" i="24" s="1"/>
  <c r="AJ120" i="24" s="1"/>
  <c r="AK120" i="24" s="1"/>
  <c r="AL120" i="24" s="1"/>
  <c r="AM120" i="24" s="1"/>
  <c r="F119" i="25" s="1"/>
  <c r="D119" i="24"/>
  <c r="I108" i="30"/>
  <c r="J108" i="30" s="1"/>
  <c r="K108" i="30" s="1"/>
  <c r="L108" i="30" s="1"/>
  <c r="M108" i="30" s="1"/>
  <c r="N108" i="30" s="1"/>
  <c r="O108" i="30" s="1"/>
  <c r="P108" i="30" s="1"/>
  <c r="Q108" i="30" s="1"/>
  <c r="R108" i="30" s="1"/>
  <c r="S108" i="30" s="1"/>
  <c r="T108" i="30" s="1"/>
  <c r="U108" i="30" s="1"/>
  <c r="V108" i="30" s="1"/>
  <c r="W108" i="30" s="1"/>
  <c r="X108" i="30" s="1"/>
  <c r="Y108" i="30" s="1"/>
  <c r="Z108" i="30" s="1"/>
  <c r="AA108" i="30" s="1"/>
  <c r="AB108" i="30" s="1"/>
  <c r="AC108" i="30" s="1"/>
  <c r="AD108" i="30" s="1"/>
  <c r="AE108" i="30" s="1"/>
  <c r="AF108" i="30" s="1"/>
  <c r="AG108" i="30" s="1"/>
  <c r="AH108" i="30" s="1"/>
  <c r="AI108" i="30" s="1"/>
  <c r="AJ108" i="30" s="1"/>
  <c r="AK108" i="30" s="1"/>
  <c r="AL108" i="30" s="1"/>
  <c r="F107" i="31" s="1"/>
  <c r="D107" i="30"/>
  <c r="I112" i="28"/>
  <c r="J112" i="28" s="1"/>
  <c r="K112" i="28" s="1"/>
  <c r="L112" i="28" s="1"/>
  <c r="M112" i="28" s="1"/>
  <c r="N112" i="28" s="1"/>
  <c r="O112" i="28" s="1"/>
  <c r="P112" i="28" s="1"/>
  <c r="Q112" i="28" s="1"/>
  <c r="R112" i="28" s="1"/>
  <c r="S112" i="28" s="1"/>
  <c r="T112" i="28" s="1"/>
  <c r="U112" i="28" s="1"/>
  <c r="V112" i="28" s="1"/>
  <c r="W112" i="28" s="1"/>
  <c r="X112" i="28" s="1"/>
  <c r="Y112" i="28" s="1"/>
  <c r="Z112" i="28" s="1"/>
  <c r="AA112" i="28" s="1"/>
  <c r="AB112" i="28" s="1"/>
  <c r="AC112" i="28" s="1"/>
  <c r="AD112" i="28" s="1"/>
  <c r="AE112" i="28" s="1"/>
  <c r="AF112" i="28" s="1"/>
  <c r="AG112" i="28" s="1"/>
  <c r="AH112" i="28" s="1"/>
  <c r="AI112" i="28" s="1"/>
  <c r="AJ112" i="28" s="1"/>
  <c r="AK112" i="28" s="1"/>
  <c r="AL112" i="28" s="1"/>
  <c r="AM112" i="28" s="1"/>
  <c r="F111" i="29" s="1"/>
  <c r="D111" i="28"/>
  <c r="G123" i="32"/>
  <c r="B124" i="32"/>
  <c r="B125" i="32" s="1"/>
  <c r="C123" i="32"/>
  <c r="H123" i="32"/>
  <c r="I106" i="31"/>
  <c r="J106" i="31" s="1"/>
  <c r="K106" i="31" s="1"/>
  <c r="L106" i="31" s="1"/>
  <c r="M106" i="31" s="1"/>
  <c r="N106" i="31" s="1"/>
  <c r="O106" i="31" s="1"/>
  <c r="P106" i="31" s="1"/>
  <c r="Q106" i="31" s="1"/>
  <c r="R106" i="31" s="1"/>
  <c r="S106" i="31" s="1"/>
  <c r="T106" i="31" s="1"/>
  <c r="U106" i="31" s="1"/>
  <c r="V106" i="31" s="1"/>
  <c r="W106" i="31" s="1"/>
  <c r="X106" i="31" s="1"/>
  <c r="Y106" i="31" s="1"/>
  <c r="Z106" i="31" s="1"/>
  <c r="AA106" i="31" s="1"/>
  <c r="AB106" i="31" s="1"/>
  <c r="AC106" i="31" s="1"/>
  <c r="AD106" i="31" s="1"/>
  <c r="AE106" i="31" s="1"/>
  <c r="AF106" i="31" s="1"/>
  <c r="AG106" i="31" s="1"/>
  <c r="AH106" i="31" s="1"/>
  <c r="AI106" i="31" s="1"/>
  <c r="AJ106" i="31" s="1"/>
  <c r="AK106" i="31" s="1"/>
  <c r="AL106" i="31" s="1"/>
  <c r="AM106" i="31" s="1"/>
  <c r="F105" i="32" s="1"/>
  <c r="D105" i="31"/>
  <c r="D101" i="33"/>
  <c r="I102" i="33"/>
  <c r="J102" i="33" s="1"/>
  <c r="K102" i="33" s="1"/>
  <c r="L102" i="33" s="1"/>
  <c r="M102" i="33" s="1"/>
  <c r="N102" i="33" s="1"/>
  <c r="O102" i="33" s="1"/>
  <c r="P102" i="33" s="1"/>
  <c r="Q102" i="33" s="1"/>
  <c r="R102" i="33" s="1"/>
  <c r="S102" i="33" s="1"/>
  <c r="T102" i="33" s="1"/>
  <c r="U102" i="33" s="1"/>
  <c r="V102" i="33" s="1"/>
  <c r="W102" i="33" s="1"/>
  <c r="X102" i="33" s="1"/>
  <c r="Y102" i="33" s="1"/>
  <c r="Z102" i="33" s="1"/>
  <c r="AA102" i="33" s="1"/>
  <c r="AB102" i="33" s="1"/>
  <c r="AC102" i="33" s="1"/>
  <c r="AD102" i="33" s="1"/>
  <c r="AE102" i="33" s="1"/>
  <c r="AF102" i="33" s="1"/>
  <c r="AG102" i="33" s="1"/>
  <c r="AH102" i="33" s="1"/>
  <c r="AI102" i="33" s="1"/>
  <c r="AJ102" i="33" s="1"/>
  <c r="AK102" i="33" s="1"/>
  <c r="AL102" i="33" s="1"/>
  <c r="AM102" i="33" s="1"/>
  <c r="I116" i="26"/>
  <c r="J116" i="26" s="1"/>
  <c r="K116" i="26" s="1"/>
  <c r="L116" i="26" s="1"/>
  <c r="M116" i="26" s="1"/>
  <c r="N116" i="26" s="1"/>
  <c r="O116" i="26" s="1"/>
  <c r="P116" i="26" s="1"/>
  <c r="Q116" i="26" s="1"/>
  <c r="R116" i="26" s="1"/>
  <c r="S116" i="26" s="1"/>
  <c r="T116" i="26" s="1"/>
  <c r="U116" i="26" s="1"/>
  <c r="V116" i="26" s="1"/>
  <c r="W116" i="26" s="1"/>
  <c r="X116" i="26" s="1"/>
  <c r="Y116" i="26" s="1"/>
  <c r="Z116" i="26" s="1"/>
  <c r="AA116" i="26" s="1"/>
  <c r="AB116" i="26" s="1"/>
  <c r="AC116" i="26" s="1"/>
  <c r="AD116" i="26" s="1"/>
  <c r="AE116" i="26" s="1"/>
  <c r="AF116" i="26" s="1"/>
  <c r="AG116" i="26" s="1"/>
  <c r="AH116" i="26" s="1"/>
  <c r="AI116" i="26" s="1"/>
  <c r="AJ116" i="26" s="1"/>
  <c r="AK116" i="26" s="1"/>
  <c r="AL116" i="26" s="1"/>
  <c r="AM116" i="26" s="1"/>
  <c r="F115" i="27" s="1"/>
  <c r="D115" i="26"/>
  <c r="D103" i="32"/>
  <c r="I104" i="32"/>
  <c r="J104" i="32" s="1"/>
  <c r="K104" i="32" s="1"/>
  <c r="L104" i="32" s="1"/>
  <c r="M104" i="32" s="1"/>
  <c r="N104" i="32" s="1"/>
  <c r="O104" i="32" s="1"/>
  <c r="P104" i="32" s="1"/>
  <c r="Q104" i="32" s="1"/>
  <c r="R104" i="32" s="1"/>
  <c r="S104" i="32" s="1"/>
  <c r="T104" i="32" s="1"/>
  <c r="U104" i="32" s="1"/>
  <c r="V104" i="32" s="1"/>
  <c r="W104" i="32" s="1"/>
  <c r="X104" i="32" s="1"/>
  <c r="Y104" i="32" s="1"/>
  <c r="Z104" i="32" s="1"/>
  <c r="AA104" i="32" s="1"/>
  <c r="AB104" i="32" s="1"/>
  <c r="AC104" i="32" s="1"/>
  <c r="AD104" i="32" s="1"/>
  <c r="AE104" i="32" s="1"/>
  <c r="AF104" i="32" s="1"/>
  <c r="AG104" i="32" s="1"/>
  <c r="AH104" i="32" s="1"/>
  <c r="AI104" i="32" s="1"/>
  <c r="AJ104" i="32" s="1"/>
  <c r="AK104" i="32" s="1"/>
  <c r="AL104" i="32" s="1"/>
  <c r="F103" i="33" s="1"/>
  <c r="B134" i="25" l="1"/>
  <c r="B135" i="25" s="1"/>
  <c r="H133" i="25"/>
  <c r="C133" i="25"/>
  <c r="G133" i="25"/>
  <c r="B132" i="29"/>
  <c r="B133" i="29" s="1"/>
  <c r="H131" i="29"/>
  <c r="C131" i="29"/>
  <c r="G131" i="29"/>
  <c r="B126" i="26"/>
  <c r="B127" i="26" s="1"/>
  <c r="C125" i="26"/>
  <c r="H125" i="26"/>
  <c r="G125" i="26"/>
  <c r="B142" i="31"/>
  <c r="B143" i="31" s="1"/>
  <c r="G141" i="31"/>
  <c r="C141" i="31"/>
  <c r="H141" i="31"/>
  <c r="B128" i="27"/>
  <c r="B129" i="27" s="1"/>
  <c r="C127" i="27"/>
  <c r="H127" i="27"/>
  <c r="G127" i="27"/>
  <c r="B148" i="28"/>
  <c r="B149" i="28" s="1"/>
  <c r="G147" i="28"/>
  <c r="H147" i="28"/>
  <c r="C147" i="28"/>
  <c r="I124" i="23"/>
  <c r="J124" i="23" s="1"/>
  <c r="K124" i="23" s="1"/>
  <c r="L124" i="23" s="1"/>
  <c r="M124" i="23" s="1"/>
  <c r="N124" i="23" s="1"/>
  <c r="O124" i="23" s="1"/>
  <c r="P124" i="23" s="1"/>
  <c r="Q124" i="23" s="1"/>
  <c r="R124" i="23" s="1"/>
  <c r="S124" i="23" s="1"/>
  <c r="T124" i="23" s="1"/>
  <c r="U124" i="23" s="1"/>
  <c r="V124" i="23" s="1"/>
  <c r="W124" i="23" s="1"/>
  <c r="X124" i="23" s="1"/>
  <c r="Y124" i="23" s="1"/>
  <c r="Z124" i="23" s="1"/>
  <c r="AA124" i="23" s="1"/>
  <c r="AB124" i="23" s="1"/>
  <c r="AC124" i="23" s="1"/>
  <c r="AD124" i="23" s="1"/>
  <c r="AE124" i="23" s="1"/>
  <c r="AF124" i="23" s="1"/>
  <c r="AG124" i="23" s="1"/>
  <c r="AH124" i="23" s="1"/>
  <c r="AI124" i="23" s="1"/>
  <c r="AJ124" i="23" s="1"/>
  <c r="AK124" i="23" s="1"/>
  <c r="F123" i="24" s="1"/>
  <c r="D123" i="23"/>
  <c r="D103" i="33"/>
  <c r="I104" i="33"/>
  <c r="J104" i="33" s="1"/>
  <c r="K104" i="33" s="1"/>
  <c r="L104" i="33" s="1"/>
  <c r="M104" i="33" s="1"/>
  <c r="N104" i="33" s="1"/>
  <c r="O104" i="33" s="1"/>
  <c r="P104" i="33" s="1"/>
  <c r="Q104" i="33" s="1"/>
  <c r="R104" i="33" s="1"/>
  <c r="S104" i="33" s="1"/>
  <c r="T104" i="33" s="1"/>
  <c r="U104" i="33" s="1"/>
  <c r="V104" i="33" s="1"/>
  <c r="W104" i="33" s="1"/>
  <c r="X104" i="33" s="1"/>
  <c r="Y104" i="33" s="1"/>
  <c r="Z104" i="33" s="1"/>
  <c r="AA104" i="33" s="1"/>
  <c r="AB104" i="33" s="1"/>
  <c r="AC104" i="33" s="1"/>
  <c r="AD104" i="33" s="1"/>
  <c r="AE104" i="33" s="1"/>
  <c r="AF104" i="33" s="1"/>
  <c r="AG104" i="33" s="1"/>
  <c r="AH104" i="33" s="1"/>
  <c r="AI104" i="33" s="1"/>
  <c r="AJ104" i="33" s="1"/>
  <c r="AK104" i="33" s="1"/>
  <c r="AL104" i="33" s="1"/>
  <c r="AM104" i="33" s="1"/>
  <c r="I126" i="8"/>
  <c r="J126" i="8" s="1"/>
  <c r="K126" i="8" s="1"/>
  <c r="L126" i="8" s="1"/>
  <c r="M126" i="8" s="1"/>
  <c r="N126" i="8" s="1"/>
  <c r="O126" i="8" s="1"/>
  <c r="P126" i="8" s="1"/>
  <c r="Q126" i="8" s="1"/>
  <c r="R126" i="8" s="1"/>
  <c r="S126" i="8" s="1"/>
  <c r="T126" i="8" s="1"/>
  <c r="U126" i="8" s="1"/>
  <c r="V126" i="8" s="1"/>
  <c r="W126" i="8" s="1"/>
  <c r="X126" i="8" s="1"/>
  <c r="Y126" i="8" s="1"/>
  <c r="Z126" i="8" s="1"/>
  <c r="AA126" i="8" s="1"/>
  <c r="AB126" i="8" s="1"/>
  <c r="AC126" i="8" s="1"/>
  <c r="AD126" i="8" s="1"/>
  <c r="AE126" i="8" s="1"/>
  <c r="AF126" i="8" s="1"/>
  <c r="AG126" i="8" s="1"/>
  <c r="AH126" i="8" s="1"/>
  <c r="AI126" i="8" s="1"/>
  <c r="AJ126" i="8" s="1"/>
  <c r="AK126" i="8" s="1"/>
  <c r="AL126" i="8" s="1"/>
  <c r="AM126" i="8" s="1"/>
  <c r="F125" i="23" s="1"/>
  <c r="B126" i="8"/>
  <c r="B127" i="8" s="1"/>
  <c r="G125" i="8"/>
  <c r="D125" i="8" s="1"/>
  <c r="H125" i="8"/>
  <c r="C125" i="8"/>
  <c r="I116" i="27"/>
  <c r="J116" i="27" s="1"/>
  <c r="K116" i="27" s="1"/>
  <c r="L116" i="27" s="1"/>
  <c r="M116" i="27" s="1"/>
  <c r="N116" i="27" s="1"/>
  <c r="O116" i="27" s="1"/>
  <c r="P116" i="27" s="1"/>
  <c r="Q116" i="27" s="1"/>
  <c r="R116" i="27" s="1"/>
  <c r="S116" i="27" s="1"/>
  <c r="T116" i="27" s="1"/>
  <c r="U116" i="27" s="1"/>
  <c r="V116" i="27" s="1"/>
  <c r="W116" i="27" s="1"/>
  <c r="X116" i="27" s="1"/>
  <c r="Y116" i="27" s="1"/>
  <c r="Z116" i="27" s="1"/>
  <c r="AA116" i="27" s="1"/>
  <c r="AB116" i="27" s="1"/>
  <c r="AC116" i="27" s="1"/>
  <c r="AD116" i="27" s="1"/>
  <c r="AE116" i="27" s="1"/>
  <c r="AF116" i="27" s="1"/>
  <c r="AG116" i="27" s="1"/>
  <c r="AH116" i="27" s="1"/>
  <c r="AI116" i="27" s="1"/>
  <c r="AJ116" i="27" s="1"/>
  <c r="AK116" i="27" s="1"/>
  <c r="AL116" i="27" s="1"/>
  <c r="F115" i="28" s="1"/>
  <c r="D115" i="27"/>
  <c r="D105" i="32"/>
  <c r="I106" i="32"/>
  <c r="J106" i="32" s="1"/>
  <c r="K106" i="32" s="1"/>
  <c r="L106" i="32" s="1"/>
  <c r="M106" i="32" s="1"/>
  <c r="N106" i="32" s="1"/>
  <c r="O106" i="32" s="1"/>
  <c r="P106" i="32" s="1"/>
  <c r="Q106" i="32" s="1"/>
  <c r="R106" i="32" s="1"/>
  <c r="S106" i="32" s="1"/>
  <c r="T106" i="32" s="1"/>
  <c r="U106" i="32" s="1"/>
  <c r="V106" i="32" s="1"/>
  <c r="W106" i="32" s="1"/>
  <c r="X106" i="32" s="1"/>
  <c r="Y106" i="32" s="1"/>
  <c r="Z106" i="32" s="1"/>
  <c r="AA106" i="32" s="1"/>
  <c r="AB106" i="32" s="1"/>
  <c r="AC106" i="32" s="1"/>
  <c r="AD106" i="32" s="1"/>
  <c r="AE106" i="32" s="1"/>
  <c r="AF106" i="32" s="1"/>
  <c r="AG106" i="32" s="1"/>
  <c r="AH106" i="32" s="1"/>
  <c r="AI106" i="32" s="1"/>
  <c r="AJ106" i="32" s="1"/>
  <c r="AK106" i="32" s="1"/>
  <c r="AL106" i="32" s="1"/>
  <c r="F105" i="33" s="1"/>
  <c r="B126" i="32"/>
  <c r="B127" i="32" s="1"/>
  <c r="G125" i="32"/>
  <c r="C125" i="32"/>
  <c r="H125" i="32"/>
  <c r="G127" i="33"/>
  <c r="B128" i="33"/>
  <c r="B129" i="33" s="1"/>
  <c r="C127" i="33"/>
  <c r="H127" i="33"/>
  <c r="I122" i="24"/>
  <c r="J122" i="24" s="1"/>
  <c r="K122" i="24" s="1"/>
  <c r="L122" i="24" s="1"/>
  <c r="M122" i="24" s="1"/>
  <c r="N122" i="24" s="1"/>
  <c r="O122" i="24" s="1"/>
  <c r="P122" i="24" s="1"/>
  <c r="Q122" i="24" s="1"/>
  <c r="R122" i="24" s="1"/>
  <c r="S122" i="24" s="1"/>
  <c r="T122" i="24" s="1"/>
  <c r="U122" i="24" s="1"/>
  <c r="V122" i="24" s="1"/>
  <c r="W122" i="24" s="1"/>
  <c r="X122" i="24" s="1"/>
  <c r="Y122" i="24" s="1"/>
  <c r="Z122" i="24" s="1"/>
  <c r="AA122" i="24" s="1"/>
  <c r="AB122" i="24" s="1"/>
  <c r="AC122" i="24" s="1"/>
  <c r="AD122" i="24" s="1"/>
  <c r="AE122" i="24" s="1"/>
  <c r="AF122" i="24" s="1"/>
  <c r="AG122" i="24" s="1"/>
  <c r="AH122" i="24" s="1"/>
  <c r="AI122" i="24" s="1"/>
  <c r="AJ122" i="24" s="1"/>
  <c r="AK122" i="24" s="1"/>
  <c r="AL122" i="24" s="1"/>
  <c r="AM122" i="24" s="1"/>
  <c r="F121" i="25" s="1"/>
  <c r="D121" i="24"/>
  <c r="I112" i="29"/>
  <c r="J112" i="29" s="1"/>
  <c r="K112" i="29" s="1"/>
  <c r="L112" i="29" s="1"/>
  <c r="M112" i="29" s="1"/>
  <c r="N112" i="29" s="1"/>
  <c r="O112" i="29" s="1"/>
  <c r="P112" i="29" s="1"/>
  <c r="Q112" i="29" s="1"/>
  <c r="R112" i="29" s="1"/>
  <c r="S112" i="29" s="1"/>
  <c r="T112" i="29" s="1"/>
  <c r="U112" i="29" s="1"/>
  <c r="V112" i="29" s="1"/>
  <c r="W112" i="29" s="1"/>
  <c r="X112" i="29" s="1"/>
  <c r="Y112" i="29" s="1"/>
  <c r="Z112" i="29" s="1"/>
  <c r="AA112" i="29" s="1"/>
  <c r="AB112" i="29" s="1"/>
  <c r="AC112" i="29" s="1"/>
  <c r="AD112" i="29" s="1"/>
  <c r="AE112" i="29" s="1"/>
  <c r="AF112" i="29" s="1"/>
  <c r="AG112" i="29" s="1"/>
  <c r="AH112" i="29" s="1"/>
  <c r="AI112" i="29" s="1"/>
  <c r="AJ112" i="29" s="1"/>
  <c r="AK112" i="29" s="1"/>
  <c r="AL112" i="29" s="1"/>
  <c r="AM112" i="29" s="1"/>
  <c r="F111" i="30" s="1"/>
  <c r="D111" i="29"/>
  <c r="I114" i="28"/>
  <c r="J114" i="28" s="1"/>
  <c r="K114" i="28" s="1"/>
  <c r="L114" i="28" s="1"/>
  <c r="M114" i="28" s="1"/>
  <c r="N114" i="28" s="1"/>
  <c r="O114" i="28" s="1"/>
  <c r="P114" i="28" s="1"/>
  <c r="Q114" i="28" s="1"/>
  <c r="R114" i="28" s="1"/>
  <c r="S114" i="28" s="1"/>
  <c r="T114" i="28" s="1"/>
  <c r="U114" i="28" s="1"/>
  <c r="V114" i="28" s="1"/>
  <c r="W114" i="28" s="1"/>
  <c r="X114" i="28" s="1"/>
  <c r="Y114" i="28" s="1"/>
  <c r="Z114" i="28" s="1"/>
  <c r="AA114" i="28" s="1"/>
  <c r="AB114" i="28" s="1"/>
  <c r="AC114" i="28" s="1"/>
  <c r="AD114" i="28" s="1"/>
  <c r="AE114" i="28" s="1"/>
  <c r="AF114" i="28" s="1"/>
  <c r="AG114" i="28" s="1"/>
  <c r="AH114" i="28" s="1"/>
  <c r="AI114" i="28" s="1"/>
  <c r="AJ114" i="28" s="1"/>
  <c r="AK114" i="28" s="1"/>
  <c r="AL114" i="28" s="1"/>
  <c r="AM114" i="28" s="1"/>
  <c r="F113" i="29" s="1"/>
  <c r="D113" i="28"/>
  <c r="I108" i="31"/>
  <c r="J108" i="31" s="1"/>
  <c r="K108" i="31" s="1"/>
  <c r="L108" i="31" s="1"/>
  <c r="M108" i="31" s="1"/>
  <c r="N108" i="31" s="1"/>
  <c r="O108" i="31" s="1"/>
  <c r="P108" i="31" s="1"/>
  <c r="Q108" i="31" s="1"/>
  <c r="R108" i="31" s="1"/>
  <c r="S108" i="31" s="1"/>
  <c r="T108" i="31" s="1"/>
  <c r="U108" i="31" s="1"/>
  <c r="V108" i="31" s="1"/>
  <c r="W108" i="31" s="1"/>
  <c r="X108" i="31" s="1"/>
  <c r="Y108" i="31" s="1"/>
  <c r="Z108" i="31" s="1"/>
  <c r="AA108" i="31" s="1"/>
  <c r="AB108" i="31" s="1"/>
  <c r="AC108" i="31" s="1"/>
  <c r="AD108" i="31" s="1"/>
  <c r="AE108" i="31" s="1"/>
  <c r="AF108" i="31" s="1"/>
  <c r="AG108" i="31" s="1"/>
  <c r="AH108" i="31" s="1"/>
  <c r="AI108" i="31" s="1"/>
  <c r="AJ108" i="31" s="1"/>
  <c r="AK108" i="31" s="1"/>
  <c r="AL108" i="31" s="1"/>
  <c r="AM108" i="31" s="1"/>
  <c r="F107" i="32" s="1"/>
  <c r="D107" i="31"/>
  <c r="I118" i="26"/>
  <c r="J118" i="26" s="1"/>
  <c r="K118" i="26" s="1"/>
  <c r="L118" i="26" s="1"/>
  <c r="M118" i="26" s="1"/>
  <c r="N118" i="26" s="1"/>
  <c r="O118" i="26" s="1"/>
  <c r="P118" i="26" s="1"/>
  <c r="Q118" i="26" s="1"/>
  <c r="R118" i="26" s="1"/>
  <c r="S118" i="26" s="1"/>
  <c r="T118" i="26" s="1"/>
  <c r="U118" i="26" s="1"/>
  <c r="V118" i="26" s="1"/>
  <c r="W118" i="26" s="1"/>
  <c r="X118" i="26" s="1"/>
  <c r="Y118" i="26" s="1"/>
  <c r="Z118" i="26" s="1"/>
  <c r="AA118" i="26" s="1"/>
  <c r="AB118" i="26" s="1"/>
  <c r="AC118" i="26" s="1"/>
  <c r="AD118" i="26" s="1"/>
  <c r="AE118" i="26" s="1"/>
  <c r="AF118" i="26" s="1"/>
  <c r="AG118" i="26" s="1"/>
  <c r="AH118" i="26" s="1"/>
  <c r="AI118" i="26" s="1"/>
  <c r="AJ118" i="26" s="1"/>
  <c r="AK118" i="26" s="1"/>
  <c r="AL118" i="26" s="1"/>
  <c r="AM118" i="26" s="1"/>
  <c r="F117" i="27" s="1"/>
  <c r="D117" i="26"/>
  <c r="I120" i="25"/>
  <c r="J120" i="25" s="1"/>
  <c r="K120" i="25" s="1"/>
  <c r="L120" i="25" s="1"/>
  <c r="M120" i="25" s="1"/>
  <c r="N120" i="25" s="1"/>
  <c r="O120" i="25" s="1"/>
  <c r="P120" i="25" s="1"/>
  <c r="Q120" i="25" s="1"/>
  <c r="R120" i="25" s="1"/>
  <c r="S120" i="25" s="1"/>
  <c r="T120" i="25" s="1"/>
  <c r="U120" i="25" s="1"/>
  <c r="V120" i="25" s="1"/>
  <c r="W120" i="25" s="1"/>
  <c r="X120" i="25" s="1"/>
  <c r="Y120" i="25" s="1"/>
  <c r="Z120" i="25" s="1"/>
  <c r="AA120" i="25" s="1"/>
  <c r="AB120" i="25" s="1"/>
  <c r="AC120" i="25" s="1"/>
  <c r="AD120" i="25" s="1"/>
  <c r="AE120" i="25" s="1"/>
  <c r="AF120" i="25" s="1"/>
  <c r="AG120" i="25" s="1"/>
  <c r="AH120" i="25" s="1"/>
  <c r="AI120" i="25" s="1"/>
  <c r="AJ120" i="25" s="1"/>
  <c r="AK120" i="25" s="1"/>
  <c r="AL120" i="25" s="1"/>
  <c r="F119" i="26" s="1"/>
  <c r="D119" i="25"/>
  <c r="I110" i="30"/>
  <c r="J110" i="30" s="1"/>
  <c r="K110" i="30" s="1"/>
  <c r="L110" i="30" s="1"/>
  <c r="M110" i="30" s="1"/>
  <c r="N110" i="30" s="1"/>
  <c r="O110" i="30" s="1"/>
  <c r="P110" i="30" s="1"/>
  <c r="Q110" i="30" s="1"/>
  <c r="R110" i="30" s="1"/>
  <c r="S110" i="30" s="1"/>
  <c r="T110" i="30" s="1"/>
  <c r="U110" i="30" s="1"/>
  <c r="V110" i="30" s="1"/>
  <c r="W110" i="30" s="1"/>
  <c r="X110" i="30" s="1"/>
  <c r="Y110" i="30" s="1"/>
  <c r="Z110" i="30" s="1"/>
  <c r="AA110" i="30" s="1"/>
  <c r="AB110" i="30" s="1"/>
  <c r="AC110" i="30" s="1"/>
  <c r="AD110" i="30" s="1"/>
  <c r="AE110" i="30" s="1"/>
  <c r="AF110" i="30" s="1"/>
  <c r="AG110" i="30" s="1"/>
  <c r="AH110" i="30" s="1"/>
  <c r="AI110" i="30" s="1"/>
  <c r="AJ110" i="30" s="1"/>
  <c r="AK110" i="30" s="1"/>
  <c r="AL110" i="30" s="1"/>
  <c r="F109" i="31" s="1"/>
  <c r="D109" i="30"/>
  <c r="B144" i="31" l="1"/>
  <c r="B145" i="31" s="1"/>
  <c r="G143" i="31"/>
  <c r="H143" i="31"/>
  <c r="C143" i="31"/>
  <c r="B128" i="26"/>
  <c r="B129" i="26" s="1"/>
  <c r="G127" i="26"/>
  <c r="C127" i="26"/>
  <c r="H127" i="26"/>
  <c r="B150" i="28"/>
  <c r="B151" i="28" s="1"/>
  <c r="G149" i="28"/>
  <c r="H149" i="28"/>
  <c r="C149" i="28"/>
  <c r="B134" i="29"/>
  <c r="B135" i="29" s="1"/>
  <c r="G133" i="29"/>
  <c r="C133" i="29"/>
  <c r="H133" i="29"/>
  <c r="B130" i="27"/>
  <c r="B131" i="27" s="1"/>
  <c r="C129" i="27"/>
  <c r="H129" i="27"/>
  <c r="G129" i="27"/>
  <c r="B136" i="25"/>
  <c r="B137" i="25" s="1"/>
  <c r="C135" i="25"/>
  <c r="H135" i="25"/>
  <c r="G135" i="25"/>
  <c r="I120" i="26"/>
  <c r="J120" i="26" s="1"/>
  <c r="K120" i="26" s="1"/>
  <c r="L120" i="26" s="1"/>
  <c r="M120" i="26" s="1"/>
  <c r="N120" i="26" s="1"/>
  <c r="O120" i="26" s="1"/>
  <c r="P120" i="26" s="1"/>
  <c r="Q120" i="26" s="1"/>
  <c r="R120" i="26" s="1"/>
  <c r="S120" i="26" s="1"/>
  <c r="T120" i="26" s="1"/>
  <c r="U120" i="26" s="1"/>
  <c r="V120" i="26" s="1"/>
  <c r="W120" i="26" s="1"/>
  <c r="X120" i="26" s="1"/>
  <c r="Y120" i="26" s="1"/>
  <c r="Z120" i="26" s="1"/>
  <c r="AA120" i="26" s="1"/>
  <c r="AB120" i="26" s="1"/>
  <c r="AC120" i="26" s="1"/>
  <c r="AD120" i="26" s="1"/>
  <c r="AE120" i="26" s="1"/>
  <c r="AF120" i="26" s="1"/>
  <c r="AG120" i="26" s="1"/>
  <c r="AH120" i="26" s="1"/>
  <c r="AI120" i="26" s="1"/>
  <c r="AJ120" i="26" s="1"/>
  <c r="AK120" i="26" s="1"/>
  <c r="AL120" i="26" s="1"/>
  <c r="AM120" i="26" s="1"/>
  <c r="F119" i="27" s="1"/>
  <c r="D119" i="26"/>
  <c r="I118" i="27"/>
  <c r="J118" i="27" s="1"/>
  <c r="K118" i="27" s="1"/>
  <c r="L118" i="27" s="1"/>
  <c r="M118" i="27" s="1"/>
  <c r="N118" i="27" s="1"/>
  <c r="O118" i="27" s="1"/>
  <c r="P118" i="27" s="1"/>
  <c r="Q118" i="27" s="1"/>
  <c r="R118" i="27" s="1"/>
  <c r="S118" i="27" s="1"/>
  <c r="T118" i="27" s="1"/>
  <c r="U118" i="27" s="1"/>
  <c r="V118" i="27" s="1"/>
  <c r="W118" i="27" s="1"/>
  <c r="X118" i="27" s="1"/>
  <c r="Y118" i="27" s="1"/>
  <c r="Z118" i="27" s="1"/>
  <c r="AA118" i="27" s="1"/>
  <c r="AB118" i="27" s="1"/>
  <c r="AC118" i="27" s="1"/>
  <c r="AD118" i="27" s="1"/>
  <c r="AE118" i="27" s="1"/>
  <c r="AF118" i="27" s="1"/>
  <c r="AG118" i="27" s="1"/>
  <c r="AH118" i="27" s="1"/>
  <c r="AI118" i="27" s="1"/>
  <c r="AJ118" i="27" s="1"/>
  <c r="AK118" i="27" s="1"/>
  <c r="AL118" i="27" s="1"/>
  <c r="F117" i="28" s="1"/>
  <c r="D117" i="27"/>
  <c r="B128" i="32"/>
  <c r="B129" i="32" s="1"/>
  <c r="G127" i="32"/>
  <c r="C127" i="32"/>
  <c r="H127" i="32"/>
  <c r="D105" i="33"/>
  <c r="I106" i="33"/>
  <c r="J106" i="33" s="1"/>
  <c r="K106" i="33" s="1"/>
  <c r="L106" i="33" s="1"/>
  <c r="M106" i="33" s="1"/>
  <c r="N106" i="33" s="1"/>
  <c r="O106" i="33" s="1"/>
  <c r="P106" i="33" s="1"/>
  <c r="Q106" i="33" s="1"/>
  <c r="R106" i="33" s="1"/>
  <c r="S106" i="33" s="1"/>
  <c r="T106" i="33" s="1"/>
  <c r="U106" i="33" s="1"/>
  <c r="V106" i="33" s="1"/>
  <c r="W106" i="33" s="1"/>
  <c r="X106" i="33" s="1"/>
  <c r="Y106" i="33" s="1"/>
  <c r="Z106" i="33" s="1"/>
  <c r="AA106" i="33" s="1"/>
  <c r="AB106" i="33" s="1"/>
  <c r="AC106" i="33" s="1"/>
  <c r="AD106" i="33" s="1"/>
  <c r="AE106" i="33" s="1"/>
  <c r="AF106" i="33" s="1"/>
  <c r="AG106" i="33" s="1"/>
  <c r="AH106" i="33" s="1"/>
  <c r="AI106" i="33" s="1"/>
  <c r="AJ106" i="33" s="1"/>
  <c r="AK106" i="33" s="1"/>
  <c r="AL106" i="33" s="1"/>
  <c r="AM106" i="33" s="1"/>
  <c r="D107" i="32"/>
  <c r="I108" i="32"/>
  <c r="J108" i="32" s="1"/>
  <c r="K108" i="32" s="1"/>
  <c r="L108" i="32" s="1"/>
  <c r="M108" i="32" s="1"/>
  <c r="N108" i="32" s="1"/>
  <c r="O108" i="32" s="1"/>
  <c r="P108" i="32" s="1"/>
  <c r="Q108" i="32" s="1"/>
  <c r="R108" i="32" s="1"/>
  <c r="S108" i="32" s="1"/>
  <c r="T108" i="32" s="1"/>
  <c r="U108" i="32" s="1"/>
  <c r="V108" i="32" s="1"/>
  <c r="W108" i="32" s="1"/>
  <c r="X108" i="32" s="1"/>
  <c r="Y108" i="32" s="1"/>
  <c r="Z108" i="32" s="1"/>
  <c r="AA108" i="32" s="1"/>
  <c r="AB108" i="32" s="1"/>
  <c r="AC108" i="32" s="1"/>
  <c r="AD108" i="32" s="1"/>
  <c r="AE108" i="32" s="1"/>
  <c r="AF108" i="32" s="1"/>
  <c r="AG108" i="32" s="1"/>
  <c r="AH108" i="32" s="1"/>
  <c r="AI108" i="32" s="1"/>
  <c r="AJ108" i="32" s="1"/>
  <c r="AK108" i="32" s="1"/>
  <c r="AL108" i="32" s="1"/>
  <c r="F107" i="33" s="1"/>
  <c r="I116" i="28"/>
  <c r="J116" i="28" s="1"/>
  <c r="K116" i="28" s="1"/>
  <c r="L116" i="28" s="1"/>
  <c r="M116" i="28" s="1"/>
  <c r="N116" i="28" s="1"/>
  <c r="O116" i="28" s="1"/>
  <c r="P116" i="28" s="1"/>
  <c r="Q116" i="28" s="1"/>
  <c r="R116" i="28" s="1"/>
  <c r="S116" i="28" s="1"/>
  <c r="T116" i="28" s="1"/>
  <c r="U116" i="28" s="1"/>
  <c r="V116" i="28" s="1"/>
  <c r="W116" i="28" s="1"/>
  <c r="X116" i="28" s="1"/>
  <c r="Y116" i="28" s="1"/>
  <c r="Z116" i="28" s="1"/>
  <c r="AA116" i="28" s="1"/>
  <c r="AB116" i="28" s="1"/>
  <c r="AC116" i="28" s="1"/>
  <c r="AD116" i="28" s="1"/>
  <c r="AE116" i="28" s="1"/>
  <c r="AF116" i="28" s="1"/>
  <c r="AG116" i="28" s="1"/>
  <c r="AH116" i="28" s="1"/>
  <c r="AI116" i="28" s="1"/>
  <c r="AJ116" i="28" s="1"/>
  <c r="AK116" i="28" s="1"/>
  <c r="AL116" i="28" s="1"/>
  <c r="AM116" i="28" s="1"/>
  <c r="F115" i="29" s="1"/>
  <c r="D115" i="28"/>
  <c r="I112" i="30"/>
  <c r="J112" i="30" s="1"/>
  <c r="K112" i="30" s="1"/>
  <c r="L112" i="30" s="1"/>
  <c r="M112" i="30" s="1"/>
  <c r="N112" i="30" s="1"/>
  <c r="O112" i="30" s="1"/>
  <c r="P112" i="30" s="1"/>
  <c r="Q112" i="30" s="1"/>
  <c r="R112" i="30" s="1"/>
  <c r="S112" i="30" s="1"/>
  <c r="T112" i="30" s="1"/>
  <c r="U112" i="30" s="1"/>
  <c r="V112" i="30" s="1"/>
  <c r="W112" i="30" s="1"/>
  <c r="X112" i="30" s="1"/>
  <c r="Y112" i="30" s="1"/>
  <c r="Z112" i="30" s="1"/>
  <c r="AA112" i="30" s="1"/>
  <c r="AB112" i="30" s="1"/>
  <c r="AC112" i="30" s="1"/>
  <c r="AD112" i="30" s="1"/>
  <c r="AE112" i="30" s="1"/>
  <c r="AF112" i="30" s="1"/>
  <c r="AG112" i="30" s="1"/>
  <c r="AH112" i="30" s="1"/>
  <c r="AI112" i="30" s="1"/>
  <c r="AJ112" i="30" s="1"/>
  <c r="AK112" i="30" s="1"/>
  <c r="AL112" i="30" s="1"/>
  <c r="F111" i="31" s="1"/>
  <c r="D111" i="30"/>
  <c r="I122" i="25"/>
  <c r="J122" i="25" s="1"/>
  <c r="K122" i="25" s="1"/>
  <c r="L122" i="25" s="1"/>
  <c r="M122" i="25" s="1"/>
  <c r="N122" i="25" s="1"/>
  <c r="O122" i="25" s="1"/>
  <c r="P122" i="25" s="1"/>
  <c r="Q122" i="25" s="1"/>
  <c r="R122" i="25" s="1"/>
  <c r="S122" i="25" s="1"/>
  <c r="T122" i="25" s="1"/>
  <c r="U122" i="25" s="1"/>
  <c r="V122" i="25" s="1"/>
  <c r="W122" i="25" s="1"/>
  <c r="X122" i="25" s="1"/>
  <c r="Y122" i="25" s="1"/>
  <c r="Z122" i="25" s="1"/>
  <c r="AA122" i="25" s="1"/>
  <c r="AB122" i="25" s="1"/>
  <c r="AC122" i="25" s="1"/>
  <c r="AD122" i="25" s="1"/>
  <c r="AE122" i="25" s="1"/>
  <c r="AF122" i="25" s="1"/>
  <c r="AG122" i="25" s="1"/>
  <c r="AH122" i="25" s="1"/>
  <c r="AI122" i="25" s="1"/>
  <c r="AJ122" i="25" s="1"/>
  <c r="AK122" i="25" s="1"/>
  <c r="AL122" i="25" s="1"/>
  <c r="F121" i="26" s="1"/>
  <c r="D121" i="25"/>
  <c r="I128" i="8"/>
  <c r="J128" i="8" s="1"/>
  <c r="K128" i="8" s="1"/>
  <c r="L128" i="8" s="1"/>
  <c r="M128" i="8" s="1"/>
  <c r="N128" i="8" s="1"/>
  <c r="O128" i="8" s="1"/>
  <c r="P128" i="8" s="1"/>
  <c r="Q128" i="8" s="1"/>
  <c r="R128" i="8" s="1"/>
  <c r="S128" i="8" s="1"/>
  <c r="T128" i="8" s="1"/>
  <c r="U128" i="8" s="1"/>
  <c r="V128" i="8" s="1"/>
  <c r="W128" i="8" s="1"/>
  <c r="X128" i="8" s="1"/>
  <c r="Y128" i="8" s="1"/>
  <c r="Z128" i="8" s="1"/>
  <c r="AA128" i="8" s="1"/>
  <c r="AB128" i="8" s="1"/>
  <c r="AC128" i="8" s="1"/>
  <c r="AD128" i="8" s="1"/>
  <c r="AE128" i="8" s="1"/>
  <c r="AF128" i="8" s="1"/>
  <c r="AG128" i="8" s="1"/>
  <c r="AH128" i="8" s="1"/>
  <c r="AI128" i="8" s="1"/>
  <c r="AJ128" i="8" s="1"/>
  <c r="AK128" i="8" s="1"/>
  <c r="AL128" i="8" s="1"/>
  <c r="AM128" i="8" s="1"/>
  <c r="F127" i="23" s="1"/>
  <c r="B128" i="8"/>
  <c r="B129" i="8" s="1"/>
  <c r="G127" i="8"/>
  <c r="D127" i="8" s="1"/>
  <c r="H127" i="8"/>
  <c r="C127" i="8"/>
  <c r="I126" i="23"/>
  <c r="J126" i="23" s="1"/>
  <c r="K126" i="23" s="1"/>
  <c r="L126" i="23" s="1"/>
  <c r="M126" i="23" s="1"/>
  <c r="N126" i="23" s="1"/>
  <c r="O126" i="23" s="1"/>
  <c r="P126" i="23" s="1"/>
  <c r="Q126" i="23" s="1"/>
  <c r="R126" i="23" s="1"/>
  <c r="S126" i="23" s="1"/>
  <c r="T126" i="23" s="1"/>
  <c r="U126" i="23" s="1"/>
  <c r="V126" i="23" s="1"/>
  <c r="W126" i="23" s="1"/>
  <c r="X126" i="23" s="1"/>
  <c r="Y126" i="23" s="1"/>
  <c r="Z126" i="23" s="1"/>
  <c r="AA126" i="23" s="1"/>
  <c r="AB126" i="23" s="1"/>
  <c r="AC126" i="23" s="1"/>
  <c r="AD126" i="23" s="1"/>
  <c r="AE126" i="23" s="1"/>
  <c r="AF126" i="23" s="1"/>
  <c r="AG126" i="23" s="1"/>
  <c r="AH126" i="23" s="1"/>
  <c r="AI126" i="23" s="1"/>
  <c r="AJ126" i="23" s="1"/>
  <c r="AK126" i="23" s="1"/>
  <c r="F125" i="24" s="1"/>
  <c r="D125" i="23"/>
  <c r="I114" i="29"/>
  <c r="J114" i="29" s="1"/>
  <c r="K114" i="29" s="1"/>
  <c r="L114" i="29" s="1"/>
  <c r="M114" i="29" s="1"/>
  <c r="N114" i="29" s="1"/>
  <c r="O114" i="29" s="1"/>
  <c r="P114" i="29" s="1"/>
  <c r="Q114" i="29" s="1"/>
  <c r="R114" i="29" s="1"/>
  <c r="S114" i="29" s="1"/>
  <c r="T114" i="29" s="1"/>
  <c r="U114" i="29" s="1"/>
  <c r="V114" i="29" s="1"/>
  <c r="W114" i="29" s="1"/>
  <c r="X114" i="29" s="1"/>
  <c r="Y114" i="29" s="1"/>
  <c r="Z114" i="29" s="1"/>
  <c r="AA114" i="29" s="1"/>
  <c r="AB114" i="29" s="1"/>
  <c r="AC114" i="29" s="1"/>
  <c r="AD114" i="29" s="1"/>
  <c r="AE114" i="29" s="1"/>
  <c r="AF114" i="29" s="1"/>
  <c r="AG114" i="29" s="1"/>
  <c r="AH114" i="29" s="1"/>
  <c r="AI114" i="29" s="1"/>
  <c r="AJ114" i="29" s="1"/>
  <c r="AK114" i="29" s="1"/>
  <c r="AL114" i="29" s="1"/>
  <c r="AM114" i="29" s="1"/>
  <c r="F113" i="30" s="1"/>
  <c r="D113" i="29"/>
  <c r="G129" i="33"/>
  <c r="B130" i="33"/>
  <c r="B131" i="33" s="1"/>
  <c r="C129" i="33"/>
  <c r="H129" i="33"/>
  <c r="I110" i="31"/>
  <c r="J110" i="31" s="1"/>
  <c r="K110" i="31" s="1"/>
  <c r="L110" i="31" s="1"/>
  <c r="M110" i="31" s="1"/>
  <c r="N110" i="31" s="1"/>
  <c r="O110" i="31" s="1"/>
  <c r="P110" i="31" s="1"/>
  <c r="Q110" i="31" s="1"/>
  <c r="R110" i="31" s="1"/>
  <c r="S110" i="31" s="1"/>
  <c r="T110" i="31" s="1"/>
  <c r="U110" i="31" s="1"/>
  <c r="V110" i="31" s="1"/>
  <c r="W110" i="31" s="1"/>
  <c r="X110" i="31" s="1"/>
  <c r="Y110" i="31" s="1"/>
  <c r="Z110" i="31" s="1"/>
  <c r="AA110" i="31" s="1"/>
  <c r="AB110" i="31" s="1"/>
  <c r="AC110" i="31" s="1"/>
  <c r="AD110" i="31" s="1"/>
  <c r="AE110" i="31" s="1"/>
  <c r="AF110" i="31" s="1"/>
  <c r="AG110" i="31" s="1"/>
  <c r="AH110" i="31" s="1"/>
  <c r="AI110" i="31" s="1"/>
  <c r="AJ110" i="31" s="1"/>
  <c r="AK110" i="31" s="1"/>
  <c r="AL110" i="31" s="1"/>
  <c r="AM110" i="31" s="1"/>
  <c r="F109" i="32" s="1"/>
  <c r="D109" i="31"/>
  <c r="I124" i="24"/>
  <c r="J124" i="24" s="1"/>
  <c r="K124" i="24" s="1"/>
  <c r="L124" i="24" s="1"/>
  <c r="M124" i="24" s="1"/>
  <c r="N124" i="24" s="1"/>
  <c r="O124" i="24" s="1"/>
  <c r="P124" i="24" s="1"/>
  <c r="Q124" i="24" s="1"/>
  <c r="R124" i="24" s="1"/>
  <c r="S124" i="24" s="1"/>
  <c r="T124" i="24" s="1"/>
  <c r="U124" i="24" s="1"/>
  <c r="V124" i="24" s="1"/>
  <c r="W124" i="24" s="1"/>
  <c r="X124" i="24" s="1"/>
  <c r="Y124" i="24" s="1"/>
  <c r="Z124" i="24" s="1"/>
  <c r="AA124" i="24" s="1"/>
  <c r="AB124" i="24" s="1"/>
  <c r="AC124" i="24" s="1"/>
  <c r="AD124" i="24" s="1"/>
  <c r="AE124" i="24" s="1"/>
  <c r="AF124" i="24" s="1"/>
  <c r="AG124" i="24" s="1"/>
  <c r="AH124" i="24" s="1"/>
  <c r="AI124" i="24" s="1"/>
  <c r="AJ124" i="24" s="1"/>
  <c r="AK124" i="24" s="1"/>
  <c r="AL124" i="24" s="1"/>
  <c r="AM124" i="24" s="1"/>
  <c r="F123" i="25" s="1"/>
  <c r="D123" i="24"/>
  <c r="B136" i="29" l="1"/>
  <c r="B137" i="29" s="1"/>
  <c r="G135" i="29"/>
  <c r="C135" i="29"/>
  <c r="H135" i="29"/>
  <c r="B152" i="28"/>
  <c r="B153" i="28" s="1"/>
  <c r="G151" i="28"/>
  <c r="H151" i="28"/>
  <c r="C151" i="28"/>
  <c r="B138" i="25"/>
  <c r="B139" i="25" s="1"/>
  <c r="G137" i="25"/>
  <c r="H137" i="25"/>
  <c r="C137" i="25"/>
  <c r="B130" i="26"/>
  <c r="B131" i="26" s="1"/>
  <c r="C129" i="26"/>
  <c r="H129" i="26"/>
  <c r="G129" i="26"/>
  <c r="B132" i="27"/>
  <c r="B133" i="27" s="1"/>
  <c r="G131" i="27"/>
  <c r="H131" i="27"/>
  <c r="C131" i="27"/>
  <c r="B146" i="31"/>
  <c r="B147" i="31" s="1"/>
  <c r="C145" i="31"/>
  <c r="H145" i="31"/>
  <c r="G145" i="31"/>
  <c r="I122" i="26"/>
  <c r="J122" i="26" s="1"/>
  <c r="K122" i="26" s="1"/>
  <c r="L122" i="26" s="1"/>
  <c r="M122" i="26" s="1"/>
  <c r="N122" i="26" s="1"/>
  <c r="O122" i="26" s="1"/>
  <c r="P122" i="26" s="1"/>
  <c r="Q122" i="26" s="1"/>
  <c r="R122" i="26" s="1"/>
  <c r="S122" i="26" s="1"/>
  <c r="T122" i="26" s="1"/>
  <c r="U122" i="26" s="1"/>
  <c r="V122" i="26" s="1"/>
  <c r="W122" i="26" s="1"/>
  <c r="X122" i="26" s="1"/>
  <c r="Y122" i="26" s="1"/>
  <c r="Z122" i="26" s="1"/>
  <c r="AA122" i="26" s="1"/>
  <c r="AB122" i="26" s="1"/>
  <c r="AC122" i="26" s="1"/>
  <c r="AD122" i="26" s="1"/>
  <c r="AE122" i="26" s="1"/>
  <c r="AF122" i="26" s="1"/>
  <c r="AG122" i="26" s="1"/>
  <c r="AH122" i="26" s="1"/>
  <c r="AI122" i="26" s="1"/>
  <c r="AJ122" i="26" s="1"/>
  <c r="AK122" i="26" s="1"/>
  <c r="AL122" i="26" s="1"/>
  <c r="AM122" i="26" s="1"/>
  <c r="F121" i="27" s="1"/>
  <c r="D121" i="26"/>
  <c r="I112" i="31"/>
  <c r="J112" i="31" s="1"/>
  <c r="K112" i="31" s="1"/>
  <c r="L112" i="31" s="1"/>
  <c r="M112" i="31" s="1"/>
  <c r="N112" i="31" s="1"/>
  <c r="O112" i="31" s="1"/>
  <c r="P112" i="31" s="1"/>
  <c r="Q112" i="31" s="1"/>
  <c r="R112" i="31" s="1"/>
  <c r="S112" i="31" s="1"/>
  <c r="T112" i="31" s="1"/>
  <c r="U112" i="31" s="1"/>
  <c r="V112" i="31" s="1"/>
  <c r="W112" i="31" s="1"/>
  <c r="X112" i="31" s="1"/>
  <c r="Y112" i="31" s="1"/>
  <c r="Z112" i="31" s="1"/>
  <c r="AA112" i="31" s="1"/>
  <c r="AB112" i="31" s="1"/>
  <c r="AC112" i="31" s="1"/>
  <c r="AD112" i="31" s="1"/>
  <c r="AE112" i="31" s="1"/>
  <c r="AF112" i="31" s="1"/>
  <c r="AG112" i="31" s="1"/>
  <c r="AH112" i="31" s="1"/>
  <c r="AI112" i="31" s="1"/>
  <c r="AJ112" i="31" s="1"/>
  <c r="AK112" i="31" s="1"/>
  <c r="AL112" i="31" s="1"/>
  <c r="AM112" i="31" s="1"/>
  <c r="F111" i="32" s="1"/>
  <c r="D111" i="31"/>
  <c r="I116" i="29"/>
  <c r="J116" i="29" s="1"/>
  <c r="K116" i="29" s="1"/>
  <c r="L116" i="29" s="1"/>
  <c r="M116" i="29" s="1"/>
  <c r="N116" i="29" s="1"/>
  <c r="O116" i="29" s="1"/>
  <c r="P116" i="29" s="1"/>
  <c r="Q116" i="29" s="1"/>
  <c r="R116" i="29" s="1"/>
  <c r="S116" i="29" s="1"/>
  <c r="T116" i="29" s="1"/>
  <c r="U116" i="29" s="1"/>
  <c r="V116" i="29" s="1"/>
  <c r="W116" i="29" s="1"/>
  <c r="X116" i="29" s="1"/>
  <c r="Y116" i="29" s="1"/>
  <c r="Z116" i="29" s="1"/>
  <c r="AA116" i="29" s="1"/>
  <c r="AB116" i="29" s="1"/>
  <c r="AC116" i="29" s="1"/>
  <c r="AD116" i="29" s="1"/>
  <c r="AE116" i="29" s="1"/>
  <c r="AF116" i="29" s="1"/>
  <c r="AG116" i="29" s="1"/>
  <c r="AH116" i="29" s="1"/>
  <c r="AI116" i="29" s="1"/>
  <c r="AJ116" i="29" s="1"/>
  <c r="AK116" i="29" s="1"/>
  <c r="AL116" i="29" s="1"/>
  <c r="AM116" i="29" s="1"/>
  <c r="F115" i="30" s="1"/>
  <c r="D115" i="29"/>
  <c r="D107" i="33"/>
  <c r="I108" i="33"/>
  <c r="J108" i="33" s="1"/>
  <c r="K108" i="33" s="1"/>
  <c r="L108" i="33" s="1"/>
  <c r="M108" i="33" s="1"/>
  <c r="N108" i="33" s="1"/>
  <c r="O108" i="33" s="1"/>
  <c r="P108" i="33" s="1"/>
  <c r="Q108" i="33" s="1"/>
  <c r="R108" i="33" s="1"/>
  <c r="S108" i="33" s="1"/>
  <c r="T108" i="33" s="1"/>
  <c r="U108" i="33" s="1"/>
  <c r="V108" i="33" s="1"/>
  <c r="W108" i="33" s="1"/>
  <c r="X108" i="33" s="1"/>
  <c r="Y108" i="33" s="1"/>
  <c r="Z108" i="33" s="1"/>
  <c r="AA108" i="33" s="1"/>
  <c r="AB108" i="33" s="1"/>
  <c r="AC108" i="33" s="1"/>
  <c r="AD108" i="33" s="1"/>
  <c r="AE108" i="33" s="1"/>
  <c r="AF108" i="33" s="1"/>
  <c r="AG108" i="33" s="1"/>
  <c r="AH108" i="33" s="1"/>
  <c r="AI108" i="33" s="1"/>
  <c r="AJ108" i="33" s="1"/>
  <c r="AK108" i="33" s="1"/>
  <c r="AL108" i="33" s="1"/>
  <c r="AM108" i="33" s="1"/>
  <c r="I126" i="24"/>
  <c r="J126" i="24" s="1"/>
  <c r="K126" i="24" s="1"/>
  <c r="L126" i="24" s="1"/>
  <c r="M126" i="24" s="1"/>
  <c r="N126" i="24" s="1"/>
  <c r="O126" i="24" s="1"/>
  <c r="P126" i="24" s="1"/>
  <c r="Q126" i="24" s="1"/>
  <c r="R126" i="24" s="1"/>
  <c r="S126" i="24" s="1"/>
  <c r="T126" i="24" s="1"/>
  <c r="U126" i="24" s="1"/>
  <c r="V126" i="24" s="1"/>
  <c r="W126" i="24" s="1"/>
  <c r="X126" i="24" s="1"/>
  <c r="Y126" i="24" s="1"/>
  <c r="Z126" i="24" s="1"/>
  <c r="AA126" i="24" s="1"/>
  <c r="AB126" i="24" s="1"/>
  <c r="AC126" i="24" s="1"/>
  <c r="AD126" i="24" s="1"/>
  <c r="AE126" i="24" s="1"/>
  <c r="AF126" i="24" s="1"/>
  <c r="AG126" i="24" s="1"/>
  <c r="AH126" i="24" s="1"/>
  <c r="AI126" i="24" s="1"/>
  <c r="AJ126" i="24" s="1"/>
  <c r="AK126" i="24" s="1"/>
  <c r="AL126" i="24" s="1"/>
  <c r="AM126" i="24" s="1"/>
  <c r="F125" i="25" s="1"/>
  <c r="D125" i="24"/>
  <c r="I128" i="23"/>
  <c r="J128" i="23" s="1"/>
  <c r="K128" i="23" s="1"/>
  <c r="L128" i="23" s="1"/>
  <c r="M128" i="23" s="1"/>
  <c r="N128" i="23" s="1"/>
  <c r="O128" i="23" s="1"/>
  <c r="P128" i="23" s="1"/>
  <c r="Q128" i="23" s="1"/>
  <c r="R128" i="23" s="1"/>
  <c r="S128" i="23" s="1"/>
  <c r="T128" i="23" s="1"/>
  <c r="U128" i="23" s="1"/>
  <c r="V128" i="23" s="1"/>
  <c r="W128" i="23" s="1"/>
  <c r="X128" i="23" s="1"/>
  <c r="Y128" i="23" s="1"/>
  <c r="Z128" i="23" s="1"/>
  <c r="AA128" i="23" s="1"/>
  <c r="AB128" i="23" s="1"/>
  <c r="AC128" i="23" s="1"/>
  <c r="AD128" i="23" s="1"/>
  <c r="AE128" i="23" s="1"/>
  <c r="AF128" i="23" s="1"/>
  <c r="AG128" i="23" s="1"/>
  <c r="AH128" i="23" s="1"/>
  <c r="AI128" i="23" s="1"/>
  <c r="AJ128" i="23" s="1"/>
  <c r="AK128" i="23" s="1"/>
  <c r="F127" i="24" s="1"/>
  <c r="D127" i="23"/>
  <c r="I114" i="30"/>
  <c r="J114" i="30" s="1"/>
  <c r="K114" i="30" s="1"/>
  <c r="L114" i="30" s="1"/>
  <c r="M114" i="30" s="1"/>
  <c r="N114" i="30" s="1"/>
  <c r="O114" i="30" s="1"/>
  <c r="P114" i="30" s="1"/>
  <c r="Q114" i="30" s="1"/>
  <c r="R114" i="30" s="1"/>
  <c r="S114" i="30" s="1"/>
  <c r="T114" i="30" s="1"/>
  <c r="U114" i="30" s="1"/>
  <c r="V114" i="30" s="1"/>
  <c r="W114" i="30" s="1"/>
  <c r="X114" i="30" s="1"/>
  <c r="Y114" i="30" s="1"/>
  <c r="Z114" i="30" s="1"/>
  <c r="AA114" i="30" s="1"/>
  <c r="AB114" i="30" s="1"/>
  <c r="AC114" i="30" s="1"/>
  <c r="AD114" i="30" s="1"/>
  <c r="AE114" i="30" s="1"/>
  <c r="AF114" i="30" s="1"/>
  <c r="AG114" i="30" s="1"/>
  <c r="AH114" i="30" s="1"/>
  <c r="AI114" i="30" s="1"/>
  <c r="AJ114" i="30" s="1"/>
  <c r="AK114" i="30" s="1"/>
  <c r="AL114" i="30" s="1"/>
  <c r="F113" i="31" s="1"/>
  <c r="D113" i="30"/>
  <c r="D109" i="32"/>
  <c r="I110" i="32"/>
  <c r="J110" i="32" s="1"/>
  <c r="K110" i="32" s="1"/>
  <c r="L110" i="32" s="1"/>
  <c r="M110" i="32" s="1"/>
  <c r="N110" i="32" s="1"/>
  <c r="O110" i="32" s="1"/>
  <c r="P110" i="32" s="1"/>
  <c r="Q110" i="32" s="1"/>
  <c r="R110" i="32" s="1"/>
  <c r="S110" i="32" s="1"/>
  <c r="T110" i="32" s="1"/>
  <c r="U110" i="32" s="1"/>
  <c r="V110" i="32" s="1"/>
  <c r="W110" i="32" s="1"/>
  <c r="X110" i="32" s="1"/>
  <c r="Y110" i="32" s="1"/>
  <c r="Z110" i="32" s="1"/>
  <c r="AA110" i="32" s="1"/>
  <c r="AB110" i="32" s="1"/>
  <c r="AC110" i="32" s="1"/>
  <c r="AD110" i="32" s="1"/>
  <c r="AE110" i="32" s="1"/>
  <c r="AF110" i="32" s="1"/>
  <c r="AG110" i="32" s="1"/>
  <c r="AH110" i="32" s="1"/>
  <c r="AI110" i="32" s="1"/>
  <c r="AJ110" i="32" s="1"/>
  <c r="AK110" i="32" s="1"/>
  <c r="AL110" i="32" s="1"/>
  <c r="F109" i="33" s="1"/>
  <c r="B132" i="33"/>
  <c r="B133" i="33" s="1"/>
  <c r="G131" i="33"/>
  <c r="C131" i="33"/>
  <c r="H131" i="33"/>
  <c r="G129" i="32"/>
  <c r="B130" i="32"/>
  <c r="B131" i="32" s="1"/>
  <c r="C129" i="32"/>
  <c r="H129" i="32"/>
  <c r="B130" i="8"/>
  <c r="B131" i="8" s="1"/>
  <c r="I130" i="8"/>
  <c r="J130" i="8" s="1"/>
  <c r="K130" i="8" s="1"/>
  <c r="L130" i="8" s="1"/>
  <c r="M130" i="8" s="1"/>
  <c r="N130" i="8" s="1"/>
  <c r="O130" i="8" s="1"/>
  <c r="P130" i="8" s="1"/>
  <c r="Q130" i="8" s="1"/>
  <c r="R130" i="8" s="1"/>
  <c r="S130" i="8" s="1"/>
  <c r="T130" i="8" s="1"/>
  <c r="U130" i="8" s="1"/>
  <c r="V130" i="8" s="1"/>
  <c r="W130" i="8" s="1"/>
  <c r="X130" i="8" s="1"/>
  <c r="Y130" i="8" s="1"/>
  <c r="Z130" i="8" s="1"/>
  <c r="AA130" i="8" s="1"/>
  <c r="AB130" i="8" s="1"/>
  <c r="AC130" i="8" s="1"/>
  <c r="AD130" i="8" s="1"/>
  <c r="AE130" i="8" s="1"/>
  <c r="AF130" i="8" s="1"/>
  <c r="AG130" i="8" s="1"/>
  <c r="AH130" i="8" s="1"/>
  <c r="AI130" i="8" s="1"/>
  <c r="AJ130" i="8" s="1"/>
  <c r="AK130" i="8" s="1"/>
  <c r="AL130" i="8" s="1"/>
  <c r="AM130" i="8" s="1"/>
  <c r="F129" i="23" s="1"/>
  <c r="G129" i="8"/>
  <c r="D129" i="8" s="1"/>
  <c r="H129" i="8"/>
  <c r="C129" i="8"/>
  <c r="I118" i="28"/>
  <c r="J118" i="28" s="1"/>
  <c r="K118" i="28" s="1"/>
  <c r="L118" i="28" s="1"/>
  <c r="M118" i="28" s="1"/>
  <c r="N118" i="28" s="1"/>
  <c r="O118" i="28" s="1"/>
  <c r="P118" i="28" s="1"/>
  <c r="Q118" i="28" s="1"/>
  <c r="R118" i="28" s="1"/>
  <c r="S118" i="28" s="1"/>
  <c r="T118" i="28" s="1"/>
  <c r="U118" i="28" s="1"/>
  <c r="V118" i="28" s="1"/>
  <c r="W118" i="28" s="1"/>
  <c r="X118" i="28" s="1"/>
  <c r="Y118" i="28" s="1"/>
  <c r="Z118" i="28" s="1"/>
  <c r="AA118" i="28" s="1"/>
  <c r="AB118" i="28" s="1"/>
  <c r="AC118" i="28" s="1"/>
  <c r="AD118" i="28" s="1"/>
  <c r="AE118" i="28" s="1"/>
  <c r="AF118" i="28" s="1"/>
  <c r="AG118" i="28" s="1"/>
  <c r="AH118" i="28" s="1"/>
  <c r="AI118" i="28" s="1"/>
  <c r="AJ118" i="28" s="1"/>
  <c r="AK118" i="28" s="1"/>
  <c r="AL118" i="28" s="1"/>
  <c r="AM118" i="28" s="1"/>
  <c r="F117" i="29" s="1"/>
  <c r="D117" i="28"/>
  <c r="I124" i="25"/>
  <c r="J124" i="25" s="1"/>
  <c r="K124" i="25" s="1"/>
  <c r="L124" i="25" s="1"/>
  <c r="M124" i="25" s="1"/>
  <c r="N124" i="25" s="1"/>
  <c r="O124" i="25" s="1"/>
  <c r="P124" i="25" s="1"/>
  <c r="Q124" i="25" s="1"/>
  <c r="R124" i="25" s="1"/>
  <c r="S124" i="25" s="1"/>
  <c r="T124" i="25" s="1"/>
  <c r="U124" i="25" s="1"/>
  <c r="V124" i="25" s="1"/>
  <c r="W124" i="25" s="1"/>
  <c r="X124" i="25" s="1"/>
  <c r="Y124" i="25" s="1"/>
  <c r="Z124" i="25" s="1"/>
  <c r="AA124" i="25" s="1"/>
  <c r="AB124" i="25" s="1"/>
  <c r="AC124" i="25" s="1"/>
  <c r="AD124" i="25" s="1"/>
  <c r="AE124" i="25" s="1"/>
  <c r="AF124" i="25" s="1"/>
  <c r="AG124" i="25" s="1"/>
  <c r="AH124" i="25" s="1"/>
  <c r="AI124" i="25" s="1"/>
  <c r="AJ124" i="25" s="1"/>
  <c r="AK124" i="25" s="1"/>
  <c r="AL124" i="25" s="1"/>
  <c r="F123" i="26" s="1"/>
  <c r="D123" i="25"/>
  <c r="I120" i="27"/>
  <c r="J120" i="27" s="1"/>
  <c r="K120" i="27" s="1"/>
  <c r="L120" i="27" s="1"/>
  <c r="M120" i="27" s="1"/>
  <c r="N120" i="27" s="1"/>
  <c r="O120" i="27" s="1"/>
  <c r="P120" i="27" s="1"/>
  <c r="Q120" i="27" s="1"/>
  <c r="R120" i="27" s="1"/>
  <c r="S120" i="27" s="1"/>
  <c r="T120" i="27" s="1"/>
  <c r="U120" i="27" s="1"/>
  <c r="V120" i="27" s="1"/>
  <c r="W120" i="27" s="1"/>
  <c r="X120" i="27" s="1"/>
  <c r="Y120" i="27" s="1"/>
  <c r="Z120" i="27" s="1"/>
  <c r="AA120" i="27" s="1"/>
  <c r="AB120" i="27" s="1"/>
  <c r="AC120" i="27" s="1"/>
  <c r="AD120" i="27" s="1"/>
  <c r="AE120" i="27" s="1"/>
  <c r="AF120" i="27" s="1"/>
  <c r="AG120" i="27" s="1"/>
  <c r="AH120" i="27" s="1"/>
  <c r="AI120" i="27" s="1"/>
  <c r="AJ120" i="27" s="1"/>
  <c r="AK120" i="27" s="1"/>
  <c r="AL120" i="27" s="1"/>
  <c r="F119" i="28" s="1"/>
  <c r="D119" i="27"/>
  <c r="B132" i="26" l="1"/>
  <c r="B133" i="26" s="1"/>
  <c r="G131" i="26"/>
  <c r="C131" i="26"/>
  <c r="H131" i="26"/>
  <c r="B140" i="25"/>
  <c r="B141" i="25" s="1"/>
  <c r="G139" i="25"/>
  <c r="C139" i="25"/>
  <c r="H139" i="25"/>
  <c r="B148" i="31"/>
  <c r="B149" i="31" s="1"/>
  <c r="G147" i="31"/>
  <c r="H147" i="31"/>
  <c r="C147" i="31"/>
  <c r="B154" i="28"/>
  <c r="B155" i="28" s="1"/>
  <c r="G153" i="28"/>
  <c r="H153" i="28"/>
  <c r="C153" i="28"/>
  <c r="B134" i="27"/>
  <c r="B135" i="27" s="1"/>
  <c r="C133" i="27"/>
  <c r="H133" i="27"/>
  <c r="G133" i="27"/>
  <c r="B138" i="29"/>
  <c r="B139" i="29" s="1"/>
  <c r="C137" i="29"/>
  <c r="H137" i="29"/>
  <c r="G137" i="29"/>
  <c r="D109" i="33"/>
  <c r="I110" i="33"/>
  <c r="J110" i="33" s="1"/>
  <c r="K110" i="33" s="1"/>
  <c r="L110" i="33" s="1"/>
  <c r="M110" i="33" s="1"/>
  <c r="N110" i="33" s="1"/>
  <c r="O110" i="33" s="1"/>
  <c r="P110" i="33" s="1"/>
  <c r="Q110" i="33" s="1"/>
  <c r="R110" i="33" s="1"/>
  <c r="S110" i="33" s="1"/>
  <c r="T110" i="33" s="1"/>
  <c r="U110" i="33" s="1"/>
  <c r="V110" i="33" s="1"/>
  <c r="W110" i="33" s="1"/>
  <c r="X110" i="33" s="1"/>
  <c r="Y110" i="33" s="1"/>
  <c r="Z110" i="33" s="1"/>
  <c r="AA110" i="33" s="1"/>
  <c r="AB110" i="33" s="1"/>
  <c r="AC110" i="33" s="1"/>
  <c r="AD110" i="33" s="1"/>
  <c r="AE110" i="33" s="1"/>
  <c r="AF110" i="33" s="1"/>
  <c r="AG110" i="33" s="1"/>
  <c r="AH110" i="33" s="1"/>
  <c r="AI110" i="33" s="1"/>
  <c r="AJ110" i="33" s="1"/>
  <c r="AK110" i="33" s="1"/>
  <c r="AL110" i="33" s="1"/>
  <c r="AM110" i="33" s="1"/>
  <c r="I114" i="31"/>
  <c r="J114" i="31" s="1"/>
  <c r="K114" i="31" s="1"/>
  <c r="L114" i="31" s="1"/>
  <c r="M114" i="31" s="1"/>
  <c r="N114" i="31" s="1"/>
  <c r="O114" i="31" s="1"/>
  <c r="P114" i="31" s="1"/>
  <c r="Q114" i="31" s="1"/>
  <c r="R114" i="31" s="1"/>
  <c r="S114" i="31" s="1"/>
  <c r="T114" i="31" s="1"/>
  <c r="U114" i="31" s="1"/>
  <c r="V114" i="31" s="1"/>
  <c r="W114" i="31" s="1"/>
  <c r="X114" i="31" s="1"/>
  <c r="Y114" i="31" s="1"/>
  <c r="Z114" i="31" s="1"/>
  <c r="AA114" i="31" s="1"/>
  <c r="AB114" i="31" s="1"/>
  <c r="AC114" i="31" s="1"/>
  <c r="AD114" i="31" s="1"/>
  <c r="AE114" i="31" s="1"/>
  <c r="AF114" i="31" s="1"/>
  <c r="AG114" i="31" s="1"/>
  <c r="AH114" i="31" s="1"/>
  <c r="AI114" i="31" s="1"/>
  <c r="AJ114" i="31" s="1"/>
  <c r="AK114" i="31" s="1"/>
  <c r="AL114" i="31" s="1"/>
  <c r="AM114" i="31" s="1"/>
  <c r="F113" i="32" s="1"/>
  <c r="D113" i="31"/>
  <c r="I124" i="26"/>
  <c r="J124" i="26" s="1"/>
  <c r="K124" i="26" s="1"/>
  <c r="L124" i="26" s="1"/>
  <c r="M124" i="26" s="1"/>
  <c r="N124" i="26" s="1"/>
  <c r="O124" i="26" s="1"/>
  <c r="P124" i="26" s="1"/>
  <c r="Q124" i="26" s="1"/>
  <c r="R124" i="26" s="1"/>
  <c r="S124" i="26" s="1"/>
  <c r="T124" i="26" s="1"/>
  <c r="U124" i="26" s="1"/>
  <c r="V124" i="26" s="1"/>
  <c r="W124" i="26" s="1"/>
  <c r="X124" i="26" s="1"/>
  <c r="Y124" i="26" s="1"/>
  <c r="Z124" i="26" s="1"/>
  <c r="AA124" i="26" s="1"/>
  <c r="AB124" i="26" s="1"/>
  <c r="AC124" i="26" s="1"/>
  <c r="AD124" i="26" s="1"/>
  <c r="AE124" i="26" s="1"/>
  <c r="AF124" i="26" s="1"/>
  <c r="AG124" i="26" s="1"/>
  <c r="AH124" i="26" s="1"/>
  <c r="AI124" i="26" s="1"/>
  <c r="AJ124" i="26" s="1"/>
  <c r="AK124" i="26" s="1"/>
  <c r="AL124" i="26" s="1"/>
  <c r="AM124" i="26" s="1"/>
  <c r="F123" i="27" s="1"/>
  <c r="D123" i="26"/>
  <c r="I128" i="24"/>
  <c r="J128" i="24" s="1"/>
  <c r="K128" i="24" s="1"/>
  <c r="L128" i="24" s="1"/>
  <c r="M128" i="24" s="1"/>
  <c r="N128" i="24" s="1"/>
  <c r="O128" i="24" s="1"/>
  <c r="P128" i="24" s="1"/>
  <c r="Q128" i="24" s="1"/>
  <c r="R128" i="24" s="1"/>
  <c r="S128" i="24" s="1"/>
  <c r="T128" i="24" s="1"/>
  <c r="U128" i="24" s="1"/>
  <c r="V128" i="24" s="1"/>
  <c r="W128" i="24" s="1"/>
  <c r="X128" i="24" s="1"/>
  <c r="Y128" i="24" s="1"/>
  <c r="Z128" i="24" s="1"/>
  <c r="AA128" i="24" s="1"/>
  <c r="AB128" i="24" s="1"/>
  <c r="AC128" i="24" s="1"/>
  <c r="AD128" i="24" s="1"/>
  <c r="AE128" i="24" s="1"/>
  <c r="AF128" i="24" s="1"/>
  <c r="AG128" i="24" s="1"/>
  <c r="AH128" i="24" s="1"/>
  <c r="AI128" i="24" s="1"/>
  <c r="AJ128" i="24" s="1"/>
  <c r="AK128" i="24" s="1"/>
  <c r="AL128" i="24" s="1"/>
  <c r="AM128" i="24" s="1"/>
  <c r="F127" i="25" s="1"/>
  <c r="D127" i="24"/>
  <c r="I126" i="25"/>
  <c r="J126" i="25" s="1"/>
  <c r="K126" i="25" s="1"/>
  <c r="L126" i="25" s="1"/>
  <c r="M126" i="25" s="1"/>
  <c r="N126" i="25" s="1"/>
  <c r="O126" i="25" s="1"/>
  <c r="P126" i="25" s="1"/>
  <c r="Q126" i="25" s="1"/>
  <c r="R126" i="25" s="1"/>
  <c r="S126" i="25" s="1"/>
  <c r="T126" i="25" s="1"/>
  <c r="U126" i="25" s="1"/>
  <c r="V126" i="25" s="1"/>
  <c r="W126" i="25" s="1"/>
  <c r="X126" i="25" s="1"/>
  <c r="Y126" i="25" s="1"/>
  <c r="Z126" i="25" s="1"/>
  <c r="AA126" i="25" s="1"/>
  <c r="AB126" i="25" s="1"/>
  <c r="AC126" i="25" s="1"/>
  <c r="AD126" i="25" s="1"/>
  <c r="AE126" i="25" s="1"/>
  <c r="AF126" i="25" s="1"/>
  <c r="AG126" i="25" s="1"/>
  <c r="AH126" i="25" s="1"/>
  <c r="AI126" i="25" s="1"/>
  <c r="AJ126" i="25" s="1"/>
  <c r="AK126" i="25" s="1"/>
  <c r="AL126" i="25" s="1"/>
  <c r="F125" i="26" s="1"/>
  <c r="D125" i="25"/>
  <c r="G133" i="33"/>
  <c r="B134" i="33"/>
  <c r="B135" i="33" s="1"/>
  <c r="C133" i="33"/>
  <c r="H133" i="33"/>
  <c r="B132" i="8"/>
  <c r="B133" i="8" s="1"/>
  <c r="I132" i="8"/>
  <c r="J132" i="8" s="1"/>
  <c r="K132" i="8" s="1"/>
  <c r="L132" i="8" s="1"/>
  <c r="M132" i="8" s="1"/>
  <c r="N132" i="8" s="1"/>
  <c r="O132" i="8" s="1"/>
  <c r="P132" i="8" s="1"/>
  <c r="Q132" i="8" s="1"/>
  <c r="R132" i="8" s="1"/>
  <c r="S132" i="8" s="1"/>
  <c r="T132" i="8" s="1"/>
  <c r="U132" i="8" s="1"/>
  <c r="V132" i="8" s="1"/>
  <c r="W132" i="8" s="1"/>
  <c r="X132" i="8" s="1"/>
  <c r="Y132" i="8" s="1"/>
  <c r="Z132" i="8" s="1"/>
  <c r="AA132" i="8" s="1"/>
  <c r="AB132" i="8" s="1"/>
  <c r="AC132" i="8" s="1"/>
  <c r="AD132" i="8" s="1"/>
  <c r="AE132" i="8" s="1"/>
  <c r="AF132" i="8" s="1"/>
  <c r="AG132" i="8" s="1"/>
  <c r="AH132" i="8" s="1"/>
  <c r="AI132" i="8" s="1"/>
  <c r="AJ132" i="8" s="1"/>
  <c r="AK132" i="8" s="1"/>
  <c r="AL132" i="8" s="1"/>
  <c r="AM132" i="8" s="1"/>
  <c r="F131" i="23" s="1"/>
  <c r="G131" i="8"/>
  <c r="D131" i="8" s="1"/>
  <c r="H131" i="8"/>
  <c r="C131" i="8"/>
  <c r="I118" i="29"/>
  <c r="J118" i="29" s="1"/>
  <c r="K118" i="29" s="1"/>
  <c r="L118" i="29" s="1"/>
  <c r="M118" i="29" s="1"/>
  <c r="N118" i="29" s="1"/>
  <c r="O118" i="29" s="1"/>
  <c r="P118" i="29" s="1"/>
  <c r="Q118" i="29" s="1"/>
  <c r="R118" i="29" s="1"/>
  <c r="S118" i="29" s="1"/>
  <c r="T118" i="29" s="1"/>
  <c r="U118" i="29" s="1"/>
  <c r="V118" i="29" s="1"/>
  <c r="W118" i="29" s="1"/>
  <c r="X118" i="29" s="1"/>
  <c r="Y118" i="29" s="1"/>
  <c r="Z118" i="29" s="1"/>
  <c r="AA118" i="29" s="1"/>
  <c r="AB118" i="29" s="1"/>
  <c r="AC118" i="29" s="1"/>
  <c r="AD118" i="29" s="1"/>
  <c r="AE118" i="29" s="1"/>
  <c r="AF118" i="29" s="1"/>
  <c r="AG118" i="29" s="1"/>
  <c r="AH118" i="29" s="1"/>
  <c r="AI118" i="29" s="1"/>
  <c r="AJ118" i="29" s="1"/>
  <c r="AK118" i="29" s="1"/>
  <c r="AL118" i="29" s="1"/>
  <c r="AM118" i="29" s="1"/>
  <c r="F117" i="30" s="1"/>
  <c r="D117" i="29"/>
  <c r="G131" i="32"/>
  <c r="B132" i="32"/>
  <c r="B133" i="32" s="1"/>
  <c r="C131" i="32"/>
  <c r="H131" i="32"/>
  <c r="I116" i="30"/>
  <c r="J116" i="30" s="1"/>
  <c r="K116" i="30" s="1"/>
  <c r="L116" i="30" s="1"/>
  <c r="M116" i="30" s="1"/>
  <c r="N116" i="30" s="1"/>
  <c r="O116" i="30" s="1"/>
  <c r="P116" i="30" s="1"/>
  <c r="Q116" i="30" s="1"/>
  <c r="R116" i="30" s="1"/>
  <c r="S116" i="30" s="1"/>
  <c r="T116" i="30" s="1"/>
  <c r="U116" i="30" s="1"/>
  <c r="V116" i="30" s="1"/>
  <c r="W116" i="30" s="1"/>
  <c r="X116" i="30" s="1"/>
  <c r="Y116" i="30" s="1"/>
  <c r="Z116" i="30" s="1"/>
  <c r="AA116" i="30" s="1"/>
  <c r="AB116" i="30" s="1"/>
  <c r="AC116" i="30" s="1"/>
  <c r="AD116" i="30" s="1"/>
  <c r="AE116" i="30" s="1"/>
  <c r="AF116" i="30" s="1"/>
  <c r="AG116" i="30" s="1"/>
  <c r="AH116" i="30" s="1"/>
  <c r="AI116" i="30" s="1"/>
  <c r="AJ116" i="30" s="1"/>
  <c r="AK116" i="30" s="1"/>
  <c r="AL116" i="30" s="1"/>
  <c r="F115" i="31" s="1"/>
  <c r="D115" i="30"/>
  <c r="I130" i="23"/>
  <c r="J130" i="23" s="1"/>
  <c r="K130" i="23" s="1"/>
  <c r="L130" i="23" s="1"/>
  <c r="M130" i="23" s="1"/>
  <c r="N130" i="23" s="1"/>
  <c r="O130" i="23" s="1"/>
  <c r="P130" i="23" s="1"/>
  <c r="Q130" i="23" s="1"/>
  <c r="R130" i="23" s="1"/>
  <c r="S130" i="23" s="1"/>
  <c r="T130" i="23" s="1"/>
  <c r="U130" i="23" s="1"/>
  <c r="V130" i="23" s="1"/>
  <c r="W130" i="23" s="1"/>
  <c r="X130" i="23" s="1"/>
  <c r="Y130" i="23" s="1"/>
  <c r="Z130" i="23" s="1"/>
  <c r="AA130" i="23" s="1"/>
  <c r="AB130" i="23" s="1"/>
  <c r="AC130" i="23" s="1"/>
  <c r="AD130" i="23" s="1"/>
  <c r="AE130" i="23" s="1"/>
  <c r="AF130" i="23" s="1"/>
  <c r="AG130" i="23" s="1"/>
  <c r="AH130" i="23" s="1"/>
  <c r="AI130" i="23" s="1"/>
  <c r="AJ130" i="23" s="1"/>
  <c r="AK130" i="23" s="1"/>
  <c r="F129" i="24" s="1"/>
  <c r="D129" i="23"/>
  <c r="D111" i="32"/>
  <c r="I112" i="32"/>
  <c r="J112" i="32" s="1"/>
  <c r="K112" i="32" s="1"/>
  <c r="L112" i="32" s="1"/>
  <c r="M112" i="32" s="1"/>
  <c r="N112" i="32" s="1"/>
  <c r="O112" i="32" s="1"/>
  <c r="P112" i="32" s="1"/>
  <c r="Q112" i="32" s="1"/>
  <c r="R112" i="32" s="1"/>
  <c r="S112" i="32" s="1"/>
  <c r="T112" i="32" s="1"/>
  <c r="U112" i="32" s="1"/>
  <c r="V112" i="32" s="1"/>
  <c r="W112" i="32" s="1"/>
  <c r="X112" i="32" s="1"/>
  <c r="Y112" i="32" s="1"/>
  <c r="Z112" i="32" s="1"/>
  <c r="AA112" i="32" s="1"/>
  <c r="AB112" i="32" s="1"/>
  <c r="AC112" i="32" s="1"/>
  <c r="AD112" i="32" s="1"/>
  <c r="AE112" i="32" s="1"/>
  <c r="AF112" i="32" s="1"/>
  <c r="AG112" i="32" s="1"/>
  <c r="AH112" i="32" s="1"/>
  <c r="AI112" i="32" s="1"/>
  <c r="AJ112" i="32" s="1"/>
  <c r="AK112" i="32" s="1"/>
  <c r="AL112" i="32" s="1"/>
  <c r="F111" i="33" s="1"/>
  <c r="I120" i="28"/>
  <c r="J120" i="28" s="1"/>
  <c r="K120" i="28" s="1"/>
  <c r="L120" i="28" s="1"/>
  <c r="M120" i="28" s="1"/>
  <c r="N120" i="28" s="1"/>
  <c r="O120" i="28" s="1"/>
  <c r="P120" i="28" s="1"/>
  <c r="Q120" i="28" s="1"/>
  <c r="R120" i="28" s="1"/>
  <c r="S120" i="28" s="1"/>
  <c r="T120" i="28" s="1"/>
  <c r="U120" i="28" s="1"/>
  <c r="V120" i="28" s="1"/>
  <c r="W120" i="28" s="1"/>
  <c r="X120" i="28" s="1"/>
  <c r="Y120" i="28" s="1"/>
  <c r="Z120" i="28" s="1"/>
  <c r="AA120" i="28" s="1"/>
  <c r="AB120" i="28" s="1"/>
  <c r="AC120" i="28" s="1"/>
  <c r="AD120" i="28" s="1"/>
  <c r="AE120" i="28" s="1"/>
  <c r="AF120" i="28" s="1"/>
  <c r="AG120" i="28" s="1"/>
  <c r="AH120" i="28" s="1"/>
  <c r="AI120" i="28" s="1"/>
  <c r="AJ120" i="28" s="1"/>
  <c r="AK120" i="28" s="1"/>
  <c r="AL120" i="28" s="1"/>
  <c r="AM120" i="28" s="1"/>
  <c r="F119" i="29" s="1"/>
  <c r="D119" i="28"/>
  <c r="I122" i="27"/>
  <c r="J122" i="27" s="1"/>
  <c r="K122" i="27" s="1"/>
  <c r="L122" i="27" s="1"/>
  <c r="M122" i="27" s="1"/>
  <c r="N122" i="27" s="1"/>
  <c r="O122" i="27" s="1"/>
  <c r="P122" i="27" s="1"/>
  <c r="Q122" i="27" s="1"/>
  <c r="R122" i="27" s="1"/>
  <c r="S122" i="27" s="1"/>
  <c r="T122" i="27" s="1"/>
  <c r="U122" i="27" s="1"/>
  <c r="V122" i="27" s="1"/>
  <c r="W122" i="27" s="1"/>
  <c r="X122" i="27" s="1"/>
  <c r="Y122" i="27" s="1"/>
  <c r="Z122" i="27" s="1"/>
  <c r="AA122" i="27" s="1"/>
  <c r="AB122" i="27" s="1"/>
  <c r="AC122" i="27" s="1"/>
  <c r="AD122" i="27" s="1"/>
  <c r="AE122" i="27" s="1"/>
  <c r="AF122" i="27" s="1"/>
  <c r="AG122" i="27" s="1"/>
  <c r="AH122" i="27" s="1"/>
  <c r="AI122" i="27" s="1"/>
  <c r="AJ122" i="27" s="1"/>
  <c r="AK122" i="27" s="1"/>
  <c r="AL122" i="27" s="1"/>
  <c r="F121" i="28" s="1"/>
  <c r="D121" i="27"/>
  <c r="B156" i="28" l="1"/>
  <c r="B157" i="28" s="1"/>
  <c r="G155" i="28"/>
  <c r="C155" i="28"/>
  <c r="H155" i="28"/>
  <c r="B150" i="31"/>
  <c r="B151" i="31" s="1"/>
  <c r="G149" i="31"/>
  <c r="H149" i="31"/>
  <c r="C149" i="31"/>
  <c r="G139" i="29"/>
  <c r="B140" i="29"/>
  <c r="B141" i="29" s="1"/>
  <c r="C139" i="29"/>
  <c r="H139" i="29"/>
  <c r="B142" i="25"/>
  <c r="B143" i="25" s="1"/>
  <c r="G141" i="25"/>
  <c r="C141" i="25"/>
  <c r="H141" i="25"/>
  <c r="B136" i="27"/>
  <c r="B137" i="27" s="1"/>
  <c r="H135" i="27"/>
  <c r="C135" i="27"/>
  <c r="G135" i="27"/>
  <c r="B134" i="26"/>
  <c r="B135" i="26" s="1"/>
  <c r="H133" i="26"/>
  <c r="C133" i="26"/>
  <c r="G133" i="26"/>
  <c r="I132" i="23"/>
  <c r="J132" i="23" s="1"/>
  <c r="K132" i="23" s="1"/>
  <c r="L132" i="23" s="1"/>
  <c r="M132" i="23" s="1"/>
  <c r="N132" i="23" s="1"/>
  <c r="O132" i="23" s="1"/>
  <c r="P132" i="23" s="1"/>
  <c r="Q132" i="23" s="1"/>
  <c r="R132" i="23" s="1"/>
  <c r="S132" i="23" s="1"/>
  <c r="T132" i="23" s="1"/>
  <c r="U132" i="23" s="1"/>
  <c r="V132" i="23" s="1"/>
  <c r="W132" i="23" s="1"/>
  <c r="X132" i="23" s="1"/>
  <c r="Y132" i="23" s="1"/>
  <c r="Z132" i="23" s="1"/>
  <c r="AA132" i="23" s="1"/>
  <c r="AB132" i="23" s="1"/>
  <c r="AC132" i="23" s="1"/>
  <c r="AD132" i="23" s="1"/>
  <c r="AE132" i="23" s="1"/>
  <c r="AF132" i="23" s="1"/>
  <c r="AG132" i="23" s="1"/>
  <c r="AH132" i="23" s="1"/>
  <c r="AI132" i="23" s="1"/>
  <c r="AJ132" i="23" s="1"/>
  <c r="AK132" i="23" s="1"/>
  <c r="F131" i="24" s="1"/>
  <c r="D131" i="23"/>
  <c r="D111" i="33"/>
  <c r="I112" i="33"/>
  <c r="J112" i="33" s="1"/>
  <c r="K112" i="33" s="1"/>
  <c r="L112" i="33" s="1"/>
  <c r="M112" i="33" s="1"/>
  <c r="N112" i="33" s="1"/>
  <c r="O112" i="33" s="1"/>
  <c r="P112" i="33" s="1"/>
  <c r="Q112" i="33" s="1"/>
  <c r="R112" i="33" s="1"/>
  <c r="S112" i="33" s="1"/>
  <c r="T112" i="33" s="1"/>
  <c r="U112" i="33" s="1"/>
  <c r="V112" i="33" s="1"/>
  <c r="W112" i="33" s="1"/>
  <c r="X112" i="33" s="1"/>
  <c r="Y112" i="33" s="1"/>
  <c r="Z112" i="33" s="1"/>
  <c r="AA112" i="33" s="1"/>
  <c r="AB112" i="33" s="1"/>
  <c r="AC112" i="33" s="1"/>
  <c r="AD112" i="33" s="1"/>
  <c r="AE112" i="33" s="1"/>
  <c r="AF112" i="33" s="1"/>
  <c r="AG112" i="33" s="1"/>
  <c r="AH112" i="33" s="1"/>
  <c r="AI112" i="33" s="1"/>
  <c r="AJ112" i="33" s="1"/>
  <c r="AK112" i="33" s="1"/>
  <c r="AL112" i="33" s="1"/>
  <c r="AM112" i="33" s="1"/>
  <c r="B134" i="8"/>
  <c r="B135" i="8" s="1"/>
  <c r="I134" i="8"/>
  <c r="J134" i="8" s="1"/>
  <c r="K134" i="8" s="1"/>
  <c r="L134" i="8" s="1"/>
  <c r="M134" i="8" s="1"/>
  <c r="N134" i="8" s="1"/>
  <c r="O134" i="8" s="1"/>
  <c r="P134" i="8" s="1"/>
  <c r="Q134" i="8" s="1"/>
  <c r="R134" i="8" s="1"/>
  <c r="S134" i="8" s="1"/>
  <c r="T134" i="8" s="1"/>
  <c r="U134" i="8" s="1"/>
  <c r="V134" i="8" s="1"/>
  <c r="W134" i="8" s="1"/>
  <c r="X134" i="8" s="1"/>
  <c r="Y134" i="8" s="1"/>
  <c r="Z134" i="8" s="1"/>
  <c r="AA134" i="8" s="1"/>
  <c r="AB134" i="8" s="1"/>
  <c r="AC134" i="8" s="1"/>
  <c r="AD134" i="8" s="1"/>
  <c r="AE134" i="8" s="1"/>
  <c r="AF134" i="8" s="1"/>
  <c r="AG134" i="8" s="1"/>
  <c r="AH134" i="8" s="1"/>
  <c r="AI134" i="8" s="1"/>
  <c r="AJ134" i="8" s="1"/>
  <c r="AK134" i="8" s="1"/>
  <c r="AL134" i="8" s="1"/>
  <c r="AM134" i="8" s="1"/>
  <c r="F133" i="23" s="1"/>
  <c r="G133" i="8"/>
  <c r="D133" i="8" s="1"/>
  <c r="H133" i="8"/>
  <c r="C133" i="8"/>
  <c r="I130" i="24"/>
  <c r="J130" i="24" s="1"/>
  <c r="K130" i="24" s="1"/>
  <c r="L130" i="24" s="1"/>
  <c r="M130" i="24" s="1"/>
  <c r="N130" i="24" s="1"/>
  <c r="O130" i="24" s="1"/>
  <c r="P130" i="24" s="1"/>
  <c r="Q130" i="24" s="1"/>
  <c r="R130" i="24" s="1"/>
  <c r="S130" i="24" s="1"/>
  <c r="T130" i="24" s="1"/>
  <c r="U130" i="24" s="1"/>
  <c r="V130" i="24" s="1"/>
  <c r="W130" i="24" s="1"/>
  <c r="X130" i="24" s="1"/>
  <c r="Y130" i="24" s="1"/>
  <c r="Z130" i="24" s="1"/>
  <c r="AA130" i="24" s="1"/>
  <c r="AB130" i="24" s="1"/>
  <c r="AC130" i="24" s="1"/>
  <c r="AD130" i="24" s="1"/>
  <c r="AE130" i="24" s="1"/>
  <c r="AF130" i="24" s="1"/>
  <c r="AG130" i="24" s="1"/>
  <c r="AH130" i="24" s="1"/>
  <c r="AI130" i="24" s="1"/>
  <c r="AJ130" i="24" s="1"/>
  <c r="AK130" i="24" s="1"/>
  <c r="AL130" i="24" s="1"/>
  <c r="AM130" i="24" s="1"/>
  <c r="F129" i="25" s="1"/>
  <c r="D129" i="24"/>
  <c r="G135" i="33"/>
  <c r="B136" i="33"/>
  <c r="B137" i="33" s="1"/>
  <c r="C135" i="33"/>
  <c r="H135" i="33"/>
  <c r="I120" i="29"/>
  <c r="J120" i="29" s="1"/>
  <c r="K120" i="29" s="1"/>
  <c r="L120" i="29" s="1"/>
  <c r="M120" i="29" s="1"/>
  <c r="N120" i="29" s="1"/>
  <c r="O120" i="29" s="1"/>
  <c r="P120" i="29" s="1"/>
  <c r="Q120" i="29" s="1"/>
  <c r="R120" i="29" s="1"/>
  <c r="S120" i="29" s="1"/>
  <c r="T120" i="29" s="1"/>
  <c r="U120" i="29" s="1"/>
  <c r="V120" i="29" s="1"/>
  <c r="W120" i="29" s="1"/>
  <c r="X120" i="29" s="1"/>
  <c r="Y120" i="29" s="1"/>
  <c r="Z120" i="29" s="1"/>
  <c r="AA120" i="29" s="1"/>
  <c r="AB120" i="29" s="1"/>
  <c r="AC120" i="29" s="1"/>
  <c r="AD120" i="29" s="1"/>
  <c r="AE120" i="29" s="1"/>
  <c r="AF120" i="29" s="1"/>
  <c r="AG120" i="29" s="1"/>
  <c r="AH120" i="29" s="1"/>
  <c r="AI120" i="29" s="1"/>
  <c r="AJ120" i="29" s="1"/>
  <c r="AK120" i="29" s="1"/>
  <c r="AL120" i="29" s="1"/>
  <c r="AM120" i="29" s="1"/>
  <c r="F119" i="30" s="1"/>
  <c r="D119" i="29"/>
  <c r="I126" i="26"/>
  <c r="J126" i="26" s="1"/>
  <c r="K126" i="26" s="1"/>
  <c r="L126" i="26" s="1"/>
  <c r="M126" i="26" s="1"/>
  <c r="N126" i="26" s="1"/>
  <c r="O126" i="26" s="1"/>
  <c r="P126" i="26" s="1"/>
  <c r="Q126" i="26" s="1"/>
  <c r="R126" i="26" s="1"/>
  <c r="S126" i="26" s="1"/>
  <c r="T126" i="26" s="1"/>
  <c r="U126" i="26" s="1"/>
  <c r="V126" i="26" s="1"/>
  <c r="W126" i="26" s="1"/>
  <c r="X126" i="26" s="1"/>
  <c r="Y126" i="26" s="1"/>
  <c r="Z126" i="26" s="1"/>
  <c r="AA126" i="26" s="1"/>
  <c r="AB126" i="26" s="1"/>
  <c r="AC126" i="26" s="1"/>
  <c r="AD126" i="26" s="1"/>
  <c r="AE126" i="26" s="1"/>
  <c r="AF126" i="26" s="1"/>
  <c r="AG126" i="26" s="1"/>
  <c r="AH126" i="26" s="1"/>
  <c r="AI126" i="26" s="1"/>
  <c r="AJ126" i="26" s="1"/>
  <c r="AK126" i="26" s="1"/>
  <c r="AL126" i="26" s="1"/>
  <c r="AM126" i="26" s="1"/>
  <c r="F125" i="27" s="1"/>
  <c r="D125" i="26"/>
  <c r="I128" i="25"/>
  <c r="J128" i="25" s="1"/>
  <c r="K128" i="25" s="1"/>
  <c r="L128" i="25" s="1"/>
  <c r="M128" i="25" s="1"/>
  <c r="N128" i="25" s="1"/>
  <c r="O128" i="25" s="1"/>
  <c r="P128" i="25" s="1"/>
  <c r="Q128" i="25" s="1"/>
  <c r="R128" i="25" s="1"/>
  <c r="S128" i="25" s="1"/>
  <c r="T128" i="25" s="1"/>
  <c r="U128" i="25" s="1"/>
  <c r="V128" i="25" s="1"/>
  <c r="W128" i="25" s="1"/>
  <c r="X128" i="25" s="1"/>
  <c r="Y128" i="25" s="1"/>
  <c r="Z128" i="25" s="1"/>
  <c r="AA128" i="25" s="1"/>
  <c r="AB128" i="25" s="1"/>
  <c r="AC128" i="25" s="1"/>
  <c r="AD128" i="25" s="1"/>
  <c r="AE128" i="25" s="1"/>
  <c r="AF128" i="25" s="1"/>
  <c r="AG128" i="25" s="1"/>
  <c r="AH128" i="25" s="1"/>
  <c r="AI128" i="25" s="1"/>
  <c r="AJ128" i="25" s="1"/>
  <c r="AK128" i="25" s="1"/>
  <c r="AL128" i="25" s="1"/>
  <c r="F127" i="26" s="1"/>
  <c r="D127" i="25"/>
  <c r="I116" i="31"/>
  <c r="J116" i="31" s="1"/>
  <c r="K116" i="31" s="1"/>
  <c r="L116" i="31" s="1"/>
  <c r="M116" i="31" s="1"/>
  <c r="N116" i="31" s="1"/>
  <c r="O116" i="31" s="1"/>
  <c r="P116" i="31" s="1"/>
  <c r="Q116" i="31" s="1"/>
  <c r="R116" i="31" s="1"/>
  <c r="S116" i="31" s="1"/>
  <c r="T116" i="31" s="1"/>
  <c r="U116" i="31" s="1"/>
  <c r="V116" i="31" s="1"/>
  <c r="W116" i="31" s="1"/>
  <c r="X116" i="31" s="1"/>
  <c r="Y116" i="31" s="1"/>
  <c r="Z116" i="31" s="1"/>
  <c r="AA116" i="31" s="1"/>
  <c r="AB116" i="31" s="1"/>
  <c r="AC116" i="31" s="1"/>
  <c r="AD116" i="31" s="1"/>
  <c r="AE116" i="31" s="1"/>
  <c r="AF116" i="31" s="1"/>
  <c r="AG116" i="31" s="1"/>
  <c r="AH116" i="31" s="1"/>
  <c r="AI116" i="31" s="1"/>
  <c r="AJ116" i="31" s="1"/>
  <c r="AK116" i="31" s="1"/>
  <c r="AL116" i="31" s="1"/>
  <c r="AM116" i="31" s="1"/>
  <c r="F115" i="32" s="1"/>
  <c r="D115" i="31"/>
  <c r="B134" i="32"/>
  <c r="B135" i="32" s="1"/>
  <c r="G133" i="32"/>
  <c r="C133" i="32"/>
  <c r="H133" i="32"/>
  <c r="I124" i="27"/>
  <c r="J124" i="27" s="1"/>
  <c r="K124" i="27" s="1"/>
  <c r="L124" i="27" s="1"/>
  <c r="M124" i="27" s="1"/>
  <c r="N124" i="27" s="1"/>
  <c r="O124" i="27" s="1"/>
  <c r="P124" i="27" s="1"/>
  <c r="Q124" i="27" s="1"/>
  <c r="R124" i="27" s="1"/>
  <c r="S124" i="27" s="1"/>
  <c r="T124" i="27" s="1"/>
  <c r="U124" i="27" s="1"/>
  <c r="V124" i="27" s="1"/>
  <c r="W124" i="27" s="1"/>
  <c r="X124" i="27" s="1"/>
  <c r="Y124" i="27" s="1"/>
  <c r="Z124" i="27" s="1"/>
  <c r="AA124" i="27" s="1"/>
  <c r="AB124" i="27" s="1"/>
  <c r="AC124" i="27" s="1"/>
  <c r="AD124" i="27" s="1"/>
  <c r="AE124" i="27" s="1"/>
  <c r="AF124" i="27" s="1"/>
  <c r="AG124" i="27" s="1"/>
  <c r="AH124" i="27" s="1"/>
  <c r="AI124" i="27" s="1"/>
  <c r="AJ124" i="27" s="1"/>
  <c r="AK124" i="27" s="1"/>
  <c r="AL124" i="27" s="1"/>
  <c r="F123" i="28" s="1"/>
  <c r="D123" i="27"/>
  <c r="I118" i="30"/>
  <c r="J118" i="30" s="1"/>
  <c r="K118" i="30" s="1"/>
  <c r="L118" i="30" s="1"/>
  <c r="M118" i="30" s="1"/>
  <c r="N118" i="30" s="1"/>
  <c r="O118" i="30" s="1"/>
  <c r="P118" i="30" s="1"/>
  <c r="Q118" i="30" s="1"/>
  <c r="R118" i="30" s="1"/>
  <c r="S118" i="30" s="1"/>
  <c r="T118" i="30" s="1"/>
  <c r="U118" i="30" s="1"/>
  <c r="V118" i="30" s="1"/>
  <c r="W118" i="30" s="1"/>
  <c r="X118" i="30" s="1"/>
  <c r="Y118" i="30" s="1"/>
  <c r="Z118" i="30" s="1"/>
  <c r="AA118" i="30" s="1"/>
  <c r="AB118" i="30" s="1"/>
  <c r="AC118" i="30" s="1"/>
  <c r="AD118" i="30" s="1"/>
  <c r="AE118" i="30" s="1"/>
  <c r="AF118" i="30" s="1"/>
  <c r="AG118" i="30" s="1"/>
  <c r="AH118" i="30" s="1"/>
  <c r="AI118" i="30" s="1"/>
  <c r="AJ118" i="30" s="1"/>
  <c r="AK118" i="30" s="1"/>
  <c r="AL118" i="30" s="1"/>
  <c r="F117" i="31" s="1"/>
  <c r="D117" i="30"/>
  <c r="D113" i="32"/>
  <c r="I114" i="32"/>
  <c r="J114" i="32" s="1"/>
  <c r="K114" i="32" s="1"/>
  <c r="L114" i="32" s="1"/>
  <c r="M114" i="32" s="1"/>
  <c r="N114" i="32" s="1"/>
  <c r="O114" i="32" s="1"/>
  <c r="P114" i="32" s="1"/>
  <c r="Q114" i="32" s="1"/>
  <c r="R114" i="32" s="1"/>
  <c r="S114" i="32" s="1"/>
  <c r="T114" i="32" s="1"/>
  <c r="U114" i="32" s="1"/>
  <c r="V114" i="32" s="1"/>
  <c r="W114" i="32" s="1"/>
  <c r="X114" i="32" s="1"/>
  <c r="Y114" i="32" s="1"/>
  <c r="Z114" i="32" s="1"/>
  <c r="AA114" i="32" s="1"/>
  <c r="AB114" i="32" s="1"/>
  <c r="AC114" i="32" s="1"/>
  <c r="AD114" i="32" s="1"/>
  <c r="AE114" i="32" s="1"/>
  <c r="AF114" i="32" s="1"/>
  <c r="AG114" i="32" s="1"/>
  <c r="AH114" i="32" s="1"/>
  <c r="AI114" i="32" s="1"/>
  <c r="AJ114" i="32" s="1"/>
  <c r="AK114" i="32" s="1"/>
  <c r="AL114" i="32" s="1"/>
  <c r="F113" i="33" s="1"/>
  <c r="I122" i="28"/>
  <c r="J122" i="28" s="1"/>
  <c r="K122" i="28" s="1"/>
  <c r="L122" i="28" s="1"/>
  <c r="M122" i="28" s="1"/>
  <c r="N122" i="28" s="1"/>
  <c r="O122" i="28" s="1"/>
  <c r="P122" i="28" s="1"/>
  <c r="Q122" i="28" s="1"/>
  <c r="R122" i="28" s="1"/>
  <c r="S122" i="28" s="1"/>
  <c r="T122" i="28" s="1"/>
  <c r="U122" i="28" s="1"/>
  <c r="V122" i="28" s="1"/>
  <c r="W122" i="28" s="1"/>
  <c r="X122" i="28" s="1"/>
  <c r="Y122" i="28" s="1"/>
  <c r="Z122" i="28" s="1"/>
  <c r="AA122" i="28" s="1"/>
  <c r="AB122" i="28" s="1"/>
  <c r="AC122" i="28" s="1"/>
  <c r="AD122" i="28" s="1"/>
  <c r="AE122" i="28" s="1"/>
  <c r="AF122" i="28" s="1"/>
  <c r="AG122" i="28" s="1"/>
  <c r="AH122" i="28" s="1"/>
  <c r="AI122" i="28" s="1"/>
  <c r="AJ122" i="28" s="1"/>
  <c r="AK122" i="28" s="1"/>
  <c r="AL122" i="28" s="1"/>
  <c r="AM122" i="28" s="1"/>
  <c r="F121" i="29" s="1"/>
  <c r="D121" i="28"/>
  <c r="B144" i="25" l="1"/>
  <c r="B145" i="25" s="1"/>
  <c r="G143" i="25"/>
  <c r="C143" i="25"/>
  <c r="H143" i="25"/>
  <c r="B142" i="29"/>
  <c r="B143" i="29" s="1"/>
  <c r="G141" i="29"/>
  <c r="C141" i="29"/>
  <c r="H141" i="29"/>
  <c r="B136" i="26"/>
  <c r="B137" i="26" s="1"/>
  <c r="C135" i="26"/>
  <c r="H135" i="26"/>
  <c r="G135" i="26"/>
  <c r="B152" i="31"/>
  <c r="B153" i="31" s="1"/>
  <c r="G151" i="31"/>
  <c r="C151" i="31"/>
  <c r="H151" i="31"/>
  <c r="B138" i="27"/>
  <c r="B139" i="27" s="1"/>
  <c r="H137" i="27"/>
  <c r="C137" i="27"/>
  <c r="G137" i="27"/>
  <c r="B158" i="28"/>
  <c r="B159" i="28" s="1"/>
  <c r="G157" i="28"/>
  <c r="C157" i="28"/>
  <c r="H157" i="28"/>
  <c r="I120" i="30"/>
  <c r="J120" i="30" s="1"/>
  <c r="K120" i="30" s="1"/>
  <c r="L120" i="30" s="1"/>
  <c r="M120" i="30" s="1"/>
  <c r="N120" i="30" s="1"/>
  <c r="O120" i="30" s="1"/>
  <c r="P120" i="30" s="1"/>
  <c r="Q120" i="30" s="1"/>
  <c r="R120" i="30" s="1"/>
  <c r="S120" i="30" s="1"/>
  <c r="T120" i="30" s="1"/>
  <c r="U120" i="30" s="1"/>
  <c r="V120" i="30" s="1"/>
  <c r="W120" i="30" s="1"/>
  <c r="X120" i="30" s="1"/>
  <c r="Y120" i="30" s="1"/>
  <c r="Z120" i="30" s="1"/>
  <c r="AA120" i="30" s="1"/>
  <c r="AB120" i="30" s="1"/>
  <c r="AC120" i="30" s="1"/>
  <c r="AD120" i="30" s="1"/>
  <c r="AE120" i="30" s="1"/>
  <c r="AF120" i="30" s="1"/>
  <c r="AG120" i="30" s="1"/>
  <c r="AH120" i="30" s="1"/>
  <c r="AI120" i="30" s="1"/>
  <c r="AJ120" i="30" s="1"/>
  <c r="AK120" i="30" s="1"/>
  <c r="AL120" i="30" s="1"/>
  <c r="F119" i="31" s="1"/>
  <c r="D119" i="30"/>
  <c r="I122" i="29"/>
  <c r="J122" i="29" s="1"/>
  <c r="K122" i="29" s="1"/>
  <c r="L122" i="29" s="1"/>
  <c r="M122" i="29" s="1"/>
  <c r="N122" i="29" s="1"/>
  <c r="O122" i="29" s="1"/>
  <c r="P122" i="29" s="1"/>
  <c r="Q122" i="29" s="1"/>
  <c r="R122" i="29" s="1"/>
  <c r="S122" i="29" s="1"/>
  <c r="T122" i="29" s="1"/>
  <c r="U122" i="29" s="1"/>
  <c r="V122" i="29" s="1"/>
  <c r="W122" i="29" s="1"/>
  <c r="X122" i="29" s="1"/>
  <c r="Y122" i="29" s="1"/>
  <c r="Z122" i="29" s="1"/>
  <c r="AA122" i="29" s="1"/>
  <c r="AB122" i="29" s="1"/>
  <c r="AC122" i="29" s="1"/>
  <c r="AD122" i="29" s="1"/>
  <c r="AE122" i="29" s="1"/>
  <c r="AF122" i="29" s="1"/>
  <c r="AG122" i="29" s="1"/>
  <c r="AH122" i="29" s="1"/>
  <c r="AI122" i="29" s="1"/>
  <c r="AJ122" i="29" s="1"/>
  <c r="AK122" i="29" s="1"/>
  <c r="AL122" i="29" s="1"/>
  <c r="AM122" i="29" s="1"/>
  <c r="F121" i="30" s="1"/>
  <c r="D121" i="29"/>
  <c r="G137" i="33"/>
  <c r="B138" i="33"/>
  <c r="B139" i="33" s="1"/>
  <c r="C137" i="33"/>
  <c r="H137" i="33"/>
  <c r="I124" i="28"/>
  <c r="J124" i="28" s="1"/>
  <c r="K124" i="28" s="1"/>
  <c r="L124" i="28" s="1"/>
  <c r="M124" i="28" s="1"/>
  <c r="N124" i="28" s="1"/>
  <c r="O124" i="28" s="1"/>
  <c r="P124" i="28" s="1"/>
  <c r="Q124" i="28" s="1"/>
  <c r="R124" i="28" s="1"/>
  <c r="S124" i="28" s="1"/>
  <c r="T124" i="28" s="1"/>
  <c r="U124" i="28" s="1"/>
  <c r="V124" i="28" s="1"/>
  <c r="W124" i="28" s="1"/>
  <c r="X124" i="28" s="1"/>
  <c r="Y124" i="28" s="1"/>
  <c r="Z124" i="28" s="1"/>
  <c r="AA124" i="28" s="1"/>
  <c r="AB124" i="28" s="1"/>
  <c r="AC124" i="28" s="1"/>
  <c r="AD124" i="28" s="1"/>
  <c r="AE124" i="28" s="1"/>
  <c r="AF124" i="28" s="1"/>
  <c r="AG124" i="28" s="1"/>
  <c r="AH124" i="28" s="1"/>
  <c r="AI124" i="28" s="1"/>
  <c r="AJ124" i="28" s="1"/>
  <c r="AK124" i="28" s="1"/>
  <c r="AL124" i="28" s="1"/>
  <c r="AM124" i="28" s="1"/>
  <c r="F123" i="29" s="1"/>
  <c r="D123" i="28"/>
  <c r="D113" i="33"/>
  <c r="I114" i="33"/>
  <c r="J114" i="33" s="1"/>
  <c r="K114" i="33" s="1"/>
  <c r="L114" i="33" s="1"/>
  <c r="M114" i="33" s="1"/>
  <c r="N114" i="33" s="1"/>
  <c r="O114" i="33" s="1"/>
  <c r="P114" i="33" s="1"/>
  <c r="Q114" i="33" s="1"/>
  <c r="R114" i="33" s="1"/>
  <c r="S114" i="33" s="1"/>
  <c r="T114" i="33" s="1"/>
  <c r="U114" i="33" s="1"/>
  <c r="V114" i="33" s="1"/>
  <c r="W114" i="33" s="1"/>
  <c r="X114" i="33" s="1"/>
  <c r="Y114" i="33" s="1"/>
  <c r="Z114" i="33" s="1"/>
  <c r="AA114" i="33" s="1"/>
  <c r="AB114" i="33" s="1"/>
  <c r="AC114" i="33" s="1"/>
  <c r="AD114" i="33" s="1"/>
  <c r="AE114" i="33" s="1"/>
  <c r="AF114" i="33" s="1"/>
  <c r="AG114" i="33" s="1"/>
  <c r="AH114" i="33" s="1"/>
  <c r="AI114" i="33" s="1"/>
  <c r="AJ114" i="33" s="1"/>
  <c r="AK114" i="33" s="1"/>
  <c r="AL114" i="33" s="1"/>
  <c r="AM114" i="33" s="1"/>
  <c r="I130" i="25"/>
  <c r="J130" i="25" s="1"/>
  <c r="K130" i="25" s="1"/>
  <c r="L130" i="25" s="1"/>
  <c r="M130" i="25" s="1"/>
  <c r="N130" i="25" s="1"/>
  <c r="O130" i="25" s="1"/>
  <c r="P130" i="25" s="1"/>
  <c r="Q130" i="25" s="1"/>
  <c r="R130" i="25" s="1"/>
  <c r="S130" i="25" s="1"/>
  <c r="T130" i="25" s="1"/>
  <c r="U130" i="25" s="1"/>
  <c r="V130" i="25" s="1"/>
  <c r="W130" i="25" s="1"/>
  <c r="X130" i="25" s="1"/>
  <c r="Y130" i="25" s="1"/>
  <c r="Z130" i="25" s="1"/>
  <c r="AA130" i="25" s="1"/>
  <c r="AB130" i="25" s="1"/>
  <c r="AC130" i="25" s="1"/>
  <c r="AD130" i="25" s="1"/>
  <c r="AE130" i="25" s="1"/>
  <c r="AF130" i="25" s="1"/>
  <c r="AG130" i="25" s="1"/>
  <c r="AH130" i="25" s="1"/>
  <c r="AI130" i="25" s="1"/>
  <c r="AJ130" i="25" s="1"/>
  <c r="AK130" i="25" s="1"/>
  <c r="AL130" i="25" s="1"/>
  <c r="F129" i="26" s="1"/>
  <c r="D129" i="25"/>
  <c r="I118" i="31"/>
  <c r="J118" i="31" s="1"/>
  <c r="K118" i="31" s="1"/>
  <c r="L118" i="31" s="1"/>
  <c r="M118" i="31" s="1"/>
  <c r="N118" i="31" s="1"/>
  <c r="O118" i="31" s="1"/>
  <c r="P118" i="31" s="1"/>
  <c r="Q118" i="31" s="1"/>
  <c r="R118" i="31" s="1"/>
  <c r="S118" i="31" s="1"/>
  <c r="T118" i="31" s="1"/>
  <c r="U118" i="31" s="1"/>
  <c r="V118" i="31" s="1"/>
  <c r="W118" i="31" s="1"/>
  <c r="X118" i="31" s="1"/>
  <c r="Y118" i="31" s="1"/>
  <c r="Z118" i="31" s="1"/>
  <c r="AA118" i="31" s="1"/>
  <c r="AB118" i="31" s="1"/>
  <c r="AC118" i="31" s="1"/>
  <c r="AD118" i="31" s="1"/>
  <c r="AE118" i="31" s="1"/>
  <c r="AF118" i="31" s="1"/>
  <c r="AG118" i="31" s="1"/>
  <c r="AH118" i="31" s="1"/>
  <c r="AI118" i="31" s="1"/>
  <c r="AJ118" i="31" s="1"/>
  <c r="AK118" i="31" s="1"/>
  <c r="AL118" i="31" s="1"/>
  <c r="AM118" i="31" s="1"/>
  <c r="F117" i="32" s="1"/>
  <c r="D117" i="31"/>
  <c r="B136" i="32"/>
  <c r="B137" i="32" s="1"/>
  <c r="G135" i="32"/>
  <c r="C135" i="32"/>
  <c r="H135" i="32"/>
  <c r="I134" i="23"/>
  <c r="J134" i="23" s="1"/>
  <c r="K134" i="23" s="1"/>
  <c r="L134" i="23" s="1"/>
  <c r="M134" i="23" s="1"/>
  <c r="N134" i="23" s="1"/>
  <c r="O134" i="23" s="1"/>
  <c r="P134" i="23" s="1"/>
  <c r="Q134" i="23" s="1"/>
  <c r="R134" i="23" s="1"/>
  <c r="S134" i="23" s="1"/>
  <c r="T134" i="23" s="1"/>
  <c r="U134" i="23" s="1"/>
  <c r="V134" i="23" s="1"/>
  <c r="W134" i="23" s="1"/>
  <c r="X134" i="23" s="1"/>
  <c r="Y134" i="23" s="1"/>
  <c r="Z134" i="23" s="1"/>
  <c r="AA134" i="23" s="1"/>
  <c r="AB134" i="23" s="1"/>
  <c r="AC134" i="23" s="1"/>
  <c r="AD134" i="23" s="1"/>
  <c r="AE134" i="23" s="1"/>
  <c r="AF134" i="23" s="1"/>
  <c r="AG134" i="23" s="1"/>
  <c r="AH134" i="23" s="1"/>
  <c r="AI134" i="23" s="1"/>
  <c r="AJ134" i="23" s="1"/>
  <c r="AK134" i="23" s="1"/>
  <c r="F133" i="24" s="1"/>
  <c r="D133" i="23"/>
  <c r="D115" i="32"/>
  <c r="I116" i="32"/>
  <c r="J116" i="32" s="1"/>
  <c r="K116" i="32" s="1"/>
  <c r="L116" i="32" s="1"/>
  <c r="M116" i="32" s="1"/>
  <c r="N116" i="32" s="1"/>
  <c r="O116" i="32" s="1"/>
  <c r="P116" i="32" s="1"/>
  <c r="Q116" i="32" s="1"/>
  <c r="R116" i="32" s="1"/>
  <c r="S116" i="32" s="1"/>
  <c r="T116" i="32" s="1"/>
  <c r="U116" i="32" s="1"/>
  <c r="V116" i="32" s="1"/>
  <c r="W116" i="32" s="1"/>
  <c r="X116" i="32" s="1"/>
  <c r="Y116" i="32" s="1"/>
  <c r="Z116" i="32" s="1"/>
  <c r="AA116" i="32" s="1"/>
  <c r="AB116" i="32" s="1"/>
  <c r="AC116" i="32" s="1"/>
  <c r="AD116" i="32" s="1"/>
  <c r="AE116" i="32" s="1"/>
  <c r="AF116" i="32" s="1"/>
  <c r="AG116" i="32" s="1"/>
  <c r="AH116" i="32" s="1"/>
  <c r="AI116" i="32" s="1"/>
  <c r="AJ116" i="32" s="1"/>
  <c r="AK116" i="32" s="1"/>
  <c r="AL116" i="32" s="1"/>
  <c r="F115" i="33" s="1"/>
  <c r="I136" i="8"/>
  <c r="J136" i="8" s="1"/>
  <c r="K136" i="8" s="1"/>
  <c r="L136" i="8" s="1"/>
  <c r="M136" i="8" s="1"/>
  <c r="N136" i="8" s="1"/>
  <c r="O136" i="8" s="1"/>
  <c r="P136" i="8" s="1"/>
  <c r="Q136" i="8" s="1"/>
  <c r="R136" i="8" s="1"/>
  <c r="S136" i="8" s="1"/>
  <c r="T136" i="8" s="1"/>
  <c r="U136" i="8" s="1"/>
  <c r="V136" i="8" s="1"/>
  <c r="W136" i="8" s="1"/>
  <c r="X136" i="8" s="1"/>
  <c r="Y136" i="8" s="1"/>
  <c r="Z136" i="8" s="1"/>
  <c r="AA136" i="8" s="1"/>
  <c r="AB136" i="8" s="1"/>
  <c r="AC136" i="8" s="1"/>
  <c r="AD136" i="8" s="1"/>
  <c r="AE136" i="8" s="1"/>
  <c r="AF136" i="8" s="1"/>
  <c r="AG136" i="8" s="1"/>
  <c r="AH136" i="8" s="1"/>
  <c r="AI136" i="8" s="1"/>
  <c r="AJ136" i="8" s="1"/>
  <c r="AK136" i="8" s="1"/>
  <c r="AL136" i="8" s="1"/>
  <c r="AM136" i="8" s="1"/>
  <c r="F135" i="23" s="1"/>
  <c r="B136" i="8"/>
  <c r="B137" i="8" s="1"/>
  <c r="G135" i="8"/>
  <c r="D135" i="8" s="1"/>
  <c r="H135" i="8"/>
  <c r="C135" i="8"/>
  <c r="I128" i="26"/>
  <c r="J128" i="26" s="1"/>
  <c r="K128" i="26" s="1"/>
  <c r="L128" i="26" s="1"/>
  <c r="M128" i="26" s="1"/>
  <c r="N128" i="26" s="1"/>
  <c r="O128" i="26" s="1"/>
  <c r="P128" i="26" s="1"/>
  <c r="Q128" i="26" s="1"/>
  <c r="R128" i="26" s="1"/>
  <c r="S128" i="26" s="1"/>
  <c r="T128" i="26" s="1"/>
  <c r="U128" i="26" s="1"/>
  <c r="V128" i="26" s="1"/>
  <c r="W128" i="26" s="1"/>
  <c r="X128" i="26" s="1"/>
  <c r="Y128" i="26" s="1"/>
  <c r="Z128" i="26" s="1"/>
  <c r="AA128" i="26" s="1"/>
  <c r="AB128" i="26" s="1"/>
  <c r="AC128" i="26" s="1"/>
  <c r="AD128" i="26" s="1"/>
  <c r="AE128" i="26" s="1"/>
  <c r="AF128" i="26" s="1"/>
  <c r="AG128" i="26" s="1"/>
  <c r="AH128" i="26" s="1"/>
  <c r="AI128" i="26" s="1"/>
  <c r="AJ128" i="26" s="1"/>
  <c r="AK128" i="26" s="1"/>
  <c r="AL128" i="26" s="1"/>
  <c r="AM128" i="26" s="1"/>
  <c r="F127" i="27" s="1"/>
  <c r="D127" i="26"/>
  <c r="I126" i="27"/>
  <c r="J126" i="27" s="1"/>
  <c r="K126" i="27" s="1"/>
  <c r="L126" i="27" s="1"/>
  <c r="M126" i="27" s="1"/>
  <c r="N126" i="27" s="1"/>
  <c r="O126" i="27" s="1"/>
  <c r="P126" i="27" s="1"/>
  <c r="Q126" i="27" s="1"/>
  <c r="R126" i="27" s="1"/>
  <c r="S126" i="27" s="1"/>
  <c r="T126" i="27" s="1"/>
  <c r="U126" i="27" s="1"/>
  <c r="V126" i="27" s="1"/>
  <c r="W126" i="27" s="1"/>
  <c r="X126" i="27" s="1"/>
  <c r="Y126" i="27" s="1"/>
  <c r="Z126" i="27" s="1"/>
  <c r="AA126" i="27" s="1"/>
  <c r="AB126" i="27" s="1"/>
  <c r="AC126" i="27" s="1"/>
  <c r="AD126" i="27" s="1"/>
  <c r="AE126" i="27" s="1"/>
  <c r="AF126" i="27" s="1"/>
  <c r="AG126" i="27" s="1"/>
  <c r="AH126" i="27" s="1"/>
  <c r="AI126" i="27" s="1"/>
  <c r="AJ126" i="27" s="1"/>
  <c r="AK126" i="27" s="1"/>
  <c r="AL126" i="27" s="1"/>
  <c r="F125" i="28" s="1"/>
  <c r="D125" i="27"/>
  <c r="I132" i="24"/>
  <c r="J132" i="24" s="1"/>
  <c r="K132" i="24" s="1"/>
  <c r="L132" i="24" s="1"/>
  <c r="M132" i="24" s="1"/>
  <c r="N132" i="24" s="1"/>
  <c r="O132" i="24" s="1"/>
  <c r="P132" i="24" s="1"/>
  <c r="Q132" i="24" s="1"/>
  <c r="R132" i="24" s="1"/>
  <c r="S132" i="24" s="1"/>
  <c r="T132" i="24" s="1"/>
  <c r="U132" i="24" s="1"/>
  <c r="V132" i="24" s="1"/>
  <c r="W132" i="24" s="1"/>
  <c r="X132" i="24" s="1"/>
  <c r="Y132" i="24" s="1"/>
  <c r="Z132" i="24" s="1"/>
  <c r="AA132" i="24" s="1"/>
  <c r="AB132" i="24" s="1"/>
  <c r="AC132" i="24" s="1"/>
  <c r="AD132" i="24" s="1"/>
  <c r="AE132" i="24" s="1"/>
  <c r="AF132" i="24" s="1"/>
  <c r="AG132" i="24" s="1"/>
  <c r="AH132" i="24" s="1"/>
  <c r="AI132" i="24" s="1"/>
  <c r="AJ132" i="24" s="1"/>
  <c r="AK132" i="24" s="1"/>
  <c r="AL132" i="24" s="1"/>
  <c r="AM132" i="24" s="1"/>
  <c r="F131" i="25" s="1"/>
  <c r="D131" i="24"/>
  <c r="B154" i="31" l="1"/>
  <c r="B155" i="31" s="1"/>
  <c r="G153" i="31"/>
  <c r="C153" i="31"/>
  <c r="H153" i="31"/>
  <c r="B138" i="26"/>
  <c r="B139" i="26" s="1"/>
  <c r="H137" i="26"/>
  <c r="C137" i="26"/>
  <c r="G137" i="26"/>
  <c r="B160" i="28"/>
  <c r="B161" i="28" s="1"/>
  <c r="G159" i="28"/>
  <c r="C159" i="28"/>
  <c r="H159" i="28"/>
  <c r="B144" i="29"/>
  <c r="B145" i="29" s="1"/>
  <c r="G143" i="29"/>
  <c r="H143" i="29"/>
  <c r="C143" i="29"/>
  <c r="B140" i="27"/>
  <c r="B141" i="27" s="1"/>
  <c r="G139" i="27"/>
  <c r="C139" i="27"/>
  <c r="H139" i="27"/>
  <c r="B146" i="25"/>
  <c r="B147" i="25" s="1"/>
  <c r="G145" i="25"/>
  <c r="H145" i="25"/>
  <c r="C145" i="25"/>
  <c r="D117" i="32"/>
  <c r="I118" i="32"/>
  <c r="J118" i="32" s="1"/>
  <c r="K118" i="32" s="1"/>
  <c r="L118" i="32" s="1"/>
  <c r="M118" i="32" s="1"/>
  <c r="N118" i="32" s="1"/>
  <c r="O118" i="32" s="1"/>
  <c r="P118" i="32" s="1"/>
  <c r="Q118" i="32" s="1"/>
  <c r="R118" i="32" s="1"/>
  <c r="S118" i="32" s="1"/>
  <c r="T118" i="32" s="1"/>
  <c r="U118" i="32" s="1"/>
  <c r="V118" i="32" s="1"/>
  <c r="W118" i="32" s="1"/>
  <c r="X118" i="32" s="1"/>
  <c r="Y118" i="32" s="1"/>
  <c r="Z118" i="32" s="1"/>
  <c r="AA118" i="32" s="1"/>
  <c r="AB118" i="32" s="1"/>
  <c r="AC118" i="32" s="1"/>
  <c r="AD118" i="32" s="1"/>
  <c r="AE118" i="32" s="1"/>
  <c r="AF118" i="32" s="1"/>
  <c r="AG118" i="32" s="1"/>
  <c r="AH118" i="32" s="1"/>
  <c r="AI118" i="32" s="1"/>
  <c r="AJ118" i="32" s="1"/>
  <c r="AK118" i="32" s="1"/>
  <c r="AL118" i="32" s="1"/>
  <c r="F117" i="33" s="1"/>
  <c r="G137" i="32"/>
  <c r="B138" i="32"/>
  <c r="B139" i="32" s="1"/>
  <c r="C137" i="32"/>
  <c r="H137" i="32"/>
  <c r="I130" i="26"/>
  <c r="J130" i="26" s="1"/>
  <c r="K130" i="26" s="1"/>
  <c r="L130" i="26" s="1"/>
  <c r="M130" i="26" s="1"/>
  <c r="N130" i="26" s="1"/>
  <c r="O130" i="26" s="1"/>
  <c r="P130" i="26" s="1"/>
  <c r="Q130" i="26" s="1"/>
  <c r="R130" i="26" s="1"/>
  <c r="S130" i="26" s="1"/>
  <c r="T130" i="26" s="1"/>
  <c r="U130" i="26" s="1"/>
  <c r="V130" i="26" s="1"/>
  <c r="W130" i="26" s="1"/>
  <c r="X130" i="26" s="1"/>
  <c r="Y130" i="26" s="1"/>
  <c r="Z130" i="26" s="1"/>
  <c r="AA130" i="26" s="1"/>
  <c r="AB130" i="26" s="1"/>
  <c r="AC130" i="26" s="1"/>
  <c r="AD130" i="26" s="1"/>
  <c r="AE130" i="26" s="1"/>
  <c r="AF130" i="26" s="1"/>
  <c r="AG130" i="26" s="1"/>
  <c r="AH130" i="26" s="1"/>
  <c r="AI130" i="26" s="1"/>
  <c r="AJ130" i="26" s="1"/>
  <c r="AK130" i="26" s="1"/>
  <c r="AL130" i="26" s="1"/>
  <c r="AM130" i="26" s="1"/>
  <c r="F129" i="27" s="1"/>
  <c r="D129" i="26"/>
  <c r="I128" i="27"/>
  <c r="J128" i="27" s="1"/>
  <c r="K128" i="27" s="1"/>
  <c r="L128" i="27" s="1"/>
  <c r="M128" i="27" s="1"/>
  <c r="N128" i="27" s="1"/>
  <c r="O128" i="27" s="1"/>
  <c r="P128" i="27" s="1"/>
  <c r="Q128" i="27" s="1"/>
  <c r="R128" i="27" s="1"/>
  <c r="S128" i="27" s="1"/>
  <c r="T128" i="27" s="1"/>
  <c r="U128" i="27" s="1"/>
  <c r="V128" i="27" s="1"/>
  <c r="W128" i="27" s="1"/>
  <c r="X128" i="27" s="1"/>
  <c r="Y128" i="27" s="1"/>
  <c r="Z128" i="27" s="1"/>
  <c r="AA128" i="27" s="1"/>
  <c r="AB128" i="27" s="1"/>
  <c r="AC128" i="27" s="1"/>
  <c r="AD128" i="27" s="1"/>
  <c r="AE128" i="27" s="1"/>
  <c r="AF128" i="27" s="1"/>
  <c r="AG128" i="27" s="1"/>
  <c r="AH128" i="27" s="1"/>
  <c r="AI128" i="27" s="1"/>
  <c r="AJ128" i="27" s="1"/>
  <c r="AK128" i="27" s="1"/>
  <c r="AL128" i="27" s="1"/>
  <c r="F127" i="28" s="1"/>
  <c r="D127" i="27"/>
  <c r="I126" i="28"/>
  <c r="J126" i="28" s="1"/>
  <c r="K126" i="28" s="1"/>
  <c r="L126" i="28" s="1"/>
  <c r="M126" i="28" s="1"/>
  <c r="N126" i="28" s="1"/>
  <c r="O126" i="28" s="1"/>
  <c r="P126" i="28" s="1"/>
  <c r="Q126" i="28" s="1"/>
  <c r="R126" i="28" s="1"/>
  <c r="S126" i="28" s="1"/>
  <c r="T126" i="28" s="1"/>
  <c r="U126" i="28" s="1"/>
  <c r="V126" i="28" s="1"/>
  <c r="W126" i="28" s="1"/>
  <c r="X126" i="28" s="1"/>
  <c r="Y126" i="28" s="1"/>
  <c r="Z126" i="28" s="1"/>
  <c r="AA126" i="28" s="1"/>
  <c r="AB126" i="28" s="1"/>
  <c r="AC126" i="28" s="1"/>
  <c r="AD126" i="28" s="1"/>
  <c r="AE126" i="28" s="1"/>
  <c r="AF126" i="28" s="1"/>
  <c r="AG126" i="28" s="1"/>
  <c r="AH126" i="28" s="1"/>
  <c r="AI126" i="28" s="1"/>
  <c r="AJ126" i="28" s="1"/>
  <c r="AK126" i="28" s="1"/>
  <c r="AL126" i="28" s="1"/>
  <c r="AM126" i="28" s="1"/>
  <c r="F125" i="29" s="1"/>
  <c r="D125" i="28"/>
  <c r="I124" i="29"/>
  <c r="J124" i="29" s="1"/>
  <c r="K124" i="29" s="1"/>
  <c r="L124" i="29" s="1"/>
  <c r="M124" i="29" s="1"/>
  <c r="N124" i="29" s="1"/>
  <c r="O124" i="29" s="1"/>
  <c r="P124" i="29" s="1"/>
  <c r="Q124" i="29" s="1"/>
  <c r="R124" i="29" s="1"/>
  <c r="S124" i="29" s="1"/>
  <c r="T124" i="29" s="1"/>
  <c r="U124" i="29" s="1"/>
  <c r="V124" i="29" s="1"/>
  <c r="W124" i="29" s="1"/>
  <c r="X124" i="29" s="1"/>
  <c r="Y124" i="29" s="1"/>
  <c r="Z124" i="29" s="1"/>
  <c r="AA124" i="29" s="1"/>
  <c r="AB124" i="29" s="1"/>
  <c r="AC124" i="29" s="1"/>
  <c r="AD124" i="29" s="1"/>
  <c r="AE124" i="29" s="1"/>
  <c r="AF124" i="29" s="1"/>
  <c r="AG124" i="29" s="1"/>
  <c r="AH124" i="29" s="1"/>
  <c r="AI124" i="29" s="1"/>
  <c r="AJ124" i="29" s="1"/>
  <c r="AK124" i="29" s="1"/>
  <c r="AL124" i="29" s="1"/>
  <c r="AM124" i="29" s="1"/>
  <c r="F123" i="30" s="1"/>
  <c r="D123" i="29"/>
  <c r="D115" i="33"/>
  <c r="I116" i="33"/>
  <c r="J116" i="33" s="1"/>
  <c r="K116" i="33" s="1"/>
  <c r="L116" i="33" s="1"/>
  <c r="M116" i="33" s="1"/>
  <c r="N116" i="33" s="1"/>
  <c r="O116" i="33" s="1"/>
  <c r="P116" i="33" s="1"/>
  <c r="Q116" i="33" s="1"/>
  <c r="R116" i="33" s="1"/>
  <c r="S116" i="33" s="1"/>
  <c r="T116" i="33" s="1"/>
  <c r="U116" i="33" s="1"/>
  <c r="V116" i="33" s="1"/>
  <c r="W116" i="33" s="1"/>
  <c r="X116" i="33" s="1"/>
  <c r="Y116" i="33" s="1"/>
  <c r="Z116" i="33" s="1"/>
  <c r="AA116" i="33" s="1"/>
  <c r="AB116" i="33" s="1"/>
  <c r="AC116" i="33" s="1"/>
  <c r="AD116" i="33" s="1"/>
  <c r="AE116" i="33" s="1"/>
  <c r="AF116" i="33" s="1"/>
  <c r="AG116" i="33" s="1"/>
  <c r="AH116" i="33" s="1"/>
  <c r="AI116" i="33" s="1"/>
  <c r="AJ116" i="33" s="1"/>
  <c r="AK116" i="33" s="1"/>
  <c r="AL116" i="33" s="1"/>
  <c r="AM116" i="33" s="1"/>
  <c r="I138" i="8"/>
  <c r="J138" i="8" s="1"/>
  <c r="K138" i="8" s="1"/>
  <c r="L138" i="8" s="1"/>
  <c r="M138" i="8" s="1"/>
  <c r="N138" i="8" s="1"/>
  <c r="O138" i="8" s="1"/>
  <c r="P138" i="8" s="1"/>
  <c r="Q138" i="8" s="1"/>
  <c r="R138" i="8" s="1"/>
  <c r="S138" i="8" s="1"/>
  <c r="T138" i="8" s="1"/>
  <c r="U138" i="8" s="1"/>
  <c r="V138" i="8" s="1"/>
  <c r="W138" i="8" s="1"/>
  <c r="X138" i="8" s="1"/>
  <c r="Y138" i="8" s="1"/>
  <c r="Z138" i="8" s="1"/>
  <c r="AA138" i="8" s="1"/>
  <c r="AB138" i="8" s="1"/>
  <c r="AC138" i="8" s="1"/>
  <c r="AD138" i="8" s="1"/>
  <c r="AE138" i="8" s="1"/>
  <c r="AF138" i="8" s="1"/>
  <c r="AG138" i="8" s="1"/>
  <c r="AH138" i="8" s="1"/>
  <c r="AI138" i="8" s="1"/>
  <c r="AJ138" i="8" s="1"/>
  <c r="AK138" i="8" s="1"/>
  <c r="AL138" i="8" s="1"/>
  <c r="AM138" i="8" s="1"/>
  <c r="F137" i="23" s="1"/>
  <c r="B138" i="8"/>
  <c r="B139" i="8" s="1"/>
  <c r="G137" i="8"/>
  <c r="D137" i="8" s="1"/>
  <c r="H137" i="8"/>
  <c r="C137" i="8"/>
  <c r="G139" i="33"/>
  <c r="B140" i="33"/>
  <c r="B141" i="33" s="1"/>
  <c r="C139" i="33"/>
  <c r="H139" i="33"/>
  <c r="I134" i="24"/>
  <c r="J134" i="24" s="1"/>
  <c r="K134" i="24" s="1"/>
  <c r="L134" i="24" s="1"/>
  <c r="M134" i="24" s="1"/>
  <c r="N134" i="24" s="1"/>
  <c r="O134" i="24" s="1"/>
  <c r="P134" i="24" s="1"/>
  <c r="Q134" i="24" s="1"/>
  <c r="R134" i="24" s="1"/>
  <c r="S134" i="24" s="1"/>
  <c r="T134" i="24" s="1"/>
  <c r="U134" i="24" s="1"/>
  <c r="V134" i="24" s="1"/>
  <c r="W134" i="24" s="1"/>
  <c r="X134" i="24" s="1"/>
  <c r="Y134" i="24" s="1"/>
  <c r="Z134" i="24" s="1"/>
  <c r="AA134" i="24" s="1"/>
  <c r="AB134" i="24" s="1"/>
  <c r="AC134" i="24" s="1"/>
  <c r="AD134" i="24" s="1"/>
  <c r="AE134" i="24" s="1"/>
  <c r="AF134" i="24" s="1"/>
  <c r="AG134" i="24" s="1"/>
  <c r="AH134" i="24" s="1"/>
  <c r="AI134" i="24" s="1"/>
  <c r="AJ134" i="24" s="1"/>
  <c r="AK134" i="24" s="1"/>
  <c r="AL134" i="24" s="1"/>
  <c r="AM134" i="24" s="1"/>
  <c r="F133" i="25" s="1"/>
  <c r="D133" i="24"/>
  <c r="I136" i="23"/>
  <c r="J136" i="23" s="1"/>
  <c r="K136" i="23" s="1"/>
  <c r="L136" i="23" s="1"/>
  <c r="M136" i="23" s="1"/>
  <c r="N136" i="23" s="1"/>
  <c r="O136" i="23" s="1"/>
  <c r="P136" i="23" s="1"/>
  <c r="Q136" i="23" s="1"/>
  <c r="R136" i="23" s="1"/>
  <c r="S136" i="23" s="1"/>
  <c r="T136" i="23" s="1"/>
  <c r="U136" i="23" s="1"/>
  <c r="V136" i="23" s="1"/>
  <c r="W136" i="23" s="1"/>
  <c r="X136" i="23" s="1"/>
  <c r="Y136" i="23" s="1"/>
  <c r="Z136" i="23" s="1"/>
  <c r="AA136" i="23" s="1"/>
  <c r="AB136" i="23" s="1"/>
  <c r="AC136" i="23" s="1"/>
  <c r="AD136" i="23" s="1"/>
  <c r="AE136" i="23" s="1"/>
  <c r="AF136" i="23" s="1"/>
  <c r="AG136" i="23" s="1"/>
  <c r="AH136" i="23" s="1"/>
  <c r="AI136" i="23" s="1"/>
  <c r="AJ136" i="23" s="1"/>
  <c r="AK136" i="23" s="1"/>
  <c r="F135" i="24" s="1"/>
  <c r="D135" i="23"/>
  <c r="I122" i="30"/>
  <c r="J122" i="30" s="1"/>
  <c r="K122" i="30" s="1"/>
  <c r="L122" i="30" s="1"/>
  <c r="M122" i="30" s="1"/>
  <c r="N122" i="30" s="1"/>
  <c r="O122" i="30" s="1"/>
  <c r="P122" i="30" s="1"/>
  <c r="Q122" i="30" s="1"/>
  <c r="R122" i="30" s="1"/>
  <c r="S122" i="30" s="1"/>
  <c r="T122" i="30" s="1"/>
  <c r="U122" i="30" s="1"/>
  <c r="V122" i="30" s="1"/>
  <c r="W122" i="30" s="1"/>
  <c r="X122" i="30" s="1"/>
  <c r="Y122" i="30" s="1"/>
  <c r="Z122" i="30" s="1"/>
  <c r="AA122" i="30" s="1"/>
  <c r="AB122" i="30" s="1"/>
  <c r="AC122" i="30" s="1"/>
  <c r="AD122" i="30" s="1"/>
  <c r="AE122" i="30" s="1"/>
  <c r="AF122" i="30" s="1"/>
  <c r="AG122" i="30" s="1"/>
  <c r="AH122" i="30" s="1"/>
  <c r="AI122" i="30" s="1"/>
  <c r="AJ122" i="30" s="1"/>
  <c r="AK122" i="30" s="1"/>
  <c r="AL122" i="30" s="1"/>
  <c r="F121" i="31" s="1"/>
  <c r="D121" i="30"/>
  <c r="I132" i="25"/>
  <c r="J132" i="25" s="1"/>
  <c r="K132" i="25" s="1"/>
  <c r="L132" i="25" s="1"/>
  <c r="M132" i="25" s="1"/>
  <c r="N132" i="25" s="1"/>
  <c r="O132" i="25" s="1"/>
  <c r="P132" i="25" s="1"/>
  <c r="Q132" i="25" s="1"/>
  <c r="R132" i="25" s="1"/>
  <c r="S132" i="25" s="1"/>
  <c r="T132" i="25" s="1"/>
  <c r="U132" i="25" s="1"/>
  <c r="V132" i="25" s="1"/>
  <c r="W132" i="25" s="1"/>
  <c r="X132" i="25" s="1"/>
  <c r="Y132" i="25" s="1"/>
  <c r="Z132" i="25" s="1"/>
  <c r="AA132" i="25" s="1"/>
  <c r="AB132" i="25" s="1"/>
  <c r="AC132" i="25" s="1"/>
  <c r="AD132" i="25" s="1"/>
  <c r="AE132" i="25" s="1"/>
  <c r="AF132" i="25" s="1"/>
  <c r="AG132" i="25" s="1"/>
  <c r="AH132" i="25" s="1"/>
  <c r="AI132" i="25" s="1"/>
  <c r="AJ132" i="25" s="1"/>
  <c r="AK132" i="25" s="1"/>
  <c r="AL132" i="25" s="1"/>
  <c r="F131" i="26" s="1"/>
  <c r="D131" i="25"/>
  <c r="I120" i="31"/>
  <c r="J120" i="31" s="1"/>
  <c r="K120" i="31" s="1"/>
  <c r="L120" i="31" s="1"/>
  <c r="M120" i="31" s="1"/>
  <c r="N120" i="31" s="1"/>
  <c r="O120" i="31" s="1"/>
  <c r="P120" i="31" s="1"/>
  <c r="Q120" i="31" s="1"/>
  <c r="R120" i="31" s="1"/>
  <c r="S120" i="31" s="1"/>
  <c r="T120" i="31" s="1"/>
  <c r="U120" i="31" s="1"/>
  <c r="V120" i="31" s="1"/>
  <c r="W120" i="31" s="1"/>
  <c r="X120" i="31" s="1"/>
  <c r="Y120" i="31" s="1"/>
  <c r="Z120" i="31" s="1"/>
  <c r="AA120" i="31" s="1"/>
  <c r="AB120" i="31" s="1"/>
  <c r="AC120" i="31" s="1"/>
  <c r="AD120" i="31" s="1"/>
  <c r="AE120" i="31" s="1"/>
  <c r="AF120" i="31" s="1"/>
  <c r="AG120" i="31" s="1"/>
  <c r="AH120" i="31" s="1"/>
  <c r="AI120" i="31" s="1"/>
  <c r="AJ120" i="31" s="1"/>
  <c r="AK120" i="31" s="1"/>
  <c r="AL120" i="31" s="1"/>
  <c r="AM120" i="31" s="1"/>
  <c r="F119" i="32" s="1"/>
  <c r="D119" i="31"/>
  <c r="B146" i="29" l="1"/>
  <c r="B147" i="29" s="1"/>
  <c r="H145" i="29"/>
  <c r="C145" i="29"/>
  <c r="G145" i="29"/>
  <c r="B162" i="28"/>
  <c r="B163" i="28" s="1"/>
  <c r="G161" i="28"/>
  <c r="H161" i="28"/>
  <c r="C161" i="28"/>
  <c r="B148" i="25"/>
  <c r="B149" i="25" s="1"/>
  <c r="H147" i="25"/>
  <c r="C147" i="25"/>
  <c r="G147" i="25"/>
  <c r="B140" i="26"/>
  <c r="B141" i="26" s="1"/>
  <c r="G139" i="26"/>
  <c r="H139" i="26"/>
  <c r="C139" i="26"/>
  <c r="B142" i="27"/>
  <c r="B143" i="27" s="1"/>
  <c r="G141" i="27"/>
  <c r="C141" i="27"/>
  <c r="H141" i="27"/>
  <c r="B156" i="31"/>
  <c r="B157" i="31" s="1"/>
  <c r="G155" i="31"/>
  <c r="H155" i="31"/>
  <c r="C155" i="31"/>
  <c r="B140" i="8"/>
  <c r="B141" i="8" s="1"/>
  <c r="I140" i="8"/>
  <c r="J140" i="8" s="1"/>
  <c r="K140" i="8" s="1"/>
  <c r="L140" i="8" s="1"/>
  <c r="M140" i="8" s="1"/>
  <c r="N140" i="8" s="1"/>
  <c r="O140" i="8" s="1"/>
  <c r="P140" i="8" s="1"/>
  <c r="Q140" i="8" s="1"/>
  <c r="R140" i="8" s="1"/>
  <c r="S140" i="8" s="1"/>
  <c r="T140" i="8" s="1"/>
  <c r="U140" i="8" s="1"/>
  <c r="V140" i="8" s="1"/>
  <c r="W140" i="8" s="1"/>
  <c r="X140" i="8" s="1"/>
  <c r="Y140" i="8" s="1"/>
  <c r="Z140" i="8" s="1"/>
  <c r="AA140" i="8" s="1"/>
  <c r="AB140" i="8" s="1"/>
  <c r="AC140" i="8" s="1"/>
  <c r="AD140" i="8" s="1"/>
  <c r="AE140" i="8" s="1"/>
  <c r="AF140" i="8" s="1"/>
  <c r="AG140" i="8" s="1"/>
  <c r="AH140" i="8" s="1"/>
  <c r="AI140" i="8" s="1"/>
  <c r="AJ140" i="8" s="1"/>
  <c r="AK140" i="8" s="1"/>
  <c r="AL140" i="8" s="1"/>
  <c r="AM140" i="8" s="1"/>
  <c r="F139" i="23" s="1"/>
  <c r="G139" i="8"/>
  <c r="D139" i="8" s="1"/>
  <c r="H139" i="8"/>
  <c r="C139" i="8"/>
  <c r="I124" i="30"/>
  <c r="J124" i="30" s="1"/>
  <c r="K124" i="30" s="1"/>
  <c r="L124" i="30" s="1"/>
  <c r="M124" i="30" s="1"/>
  <c r="N124" i="30" s="1"/>
  <c r="O124" i="30" s="1"/>
  <c r="P124" i="30" s="1"/>
  <c r="Q124" i="30" s="1"/>
  <c r="R124" i="30" s="1"/>
  <c r="S124" i="30" s="1"/>
  <c r="T124" i="30" s="1"/>
  <c r="U124" i="30" s="1"/>
  <c r="V124" i="30" s="1"/>
  <c r="W124" i="30" s="1"/>
  <c r="X124" i="30" s="1"/>
  <c r="Y124" i="30" s="1"/>
  <c r="Z124" i="30" s="1"/>
  <c r="AA124" i="30" s="1"/>
  <c r="AB124" i="30" s="1"/>
  <c r="AC124" i="30" s="1"/>
  <c r="AD124" i="30" s="1"/>
  <c r="AE124" i="30" s="1"/>
  <c r="AF124" i="30" s="1"/>
  <c r="AG124" i="30" s="1"/>
  <c r="AH124" i="30" s="1"/>
  <c r="AI124" i="30" s="1"/>
  <c r="AJ124" i="30" s="1"/>
  <c r="AK124" i="30" s="1"/>
  <c r="AL124" i="30" s="1"/>
  <c r="F123" i="31" s="1"/>
  <c r="D123" i="30"/>
  <c r="I136" i="24"/>
  <c r="J136" i="24" s="1"/>
  <c r="K136" i="24" s="1"/>
  <c r="L136" i="24" s="1"/>
  <c r="M136" i="24" s="1"/>
  <c r="N136" i="24" s="1"/>
  <c r="O136" i="24" s="1"/>
  <c r="P136" i="24" s="1"/>
  <c r="Q136" i="24" s="1"/>
  <c r="R136" i="24" s="1"/>
  <c r="S136" i="24" s="1"/>
  <c r="T136" i="24" s="1"/>
  <c r="U136" i="24" s="1"/>
  <c r="V136" i="24" s="1"/>
  <c r="W136" i="24" s="1"/>
  <c r="X136" i="24" s="1"/>
  <c r="Y136" i="24" s="1"/>
  <c r="Z136" i="24" s="1"/>
  <c r="AA136" i="24" s="1"/>
  <c r="AB136" i="24" s="1"/>
  <c r="AC136" i="24" s="1"/>
  <c r="AD136" i="24" s="1"/>
  <c r="AE136" i="24" s="1"/>
  <c r="AF136" i="24" s="1"/>
  <c r="AG136" i="24" s="1"/>
  <c r="AH136" i="24" s="1"/>
  <c r="AI136" i="24" s="1"/>
  <c r="AJ136" i="24" s="1"/>
  <c r="AK136" i="24" s="1"/>
  <c r="AL136" i="24" s="1"/>
  <c r="AM136" i="24" s="1"/>
  <c r="F135" i="25" s="1"/>
  <c r="D135" i="24"/>
  <c r="I122" i="31"/>
  <c r="J122" i="31" s="1"/>
  <c r="K122" i="31" s="1"/>
  <c r="L122" i="31" s="1"/>
  <c r="M122" i="31" s="1"/>
  <c r="N122" i="31" s="1"/>
  <c r="O122" i="31" s="1"/>
  <c r="P122" i="31" s="1"/>
  <c r="Q122" i="31" s="1"/>
  <c r="R122" i="31" s="1"/>
  <c r="S122" i="31" s="1"/>
  <c r="T122" i="31" s="1"/>
  <c r="U122" i="31" s="1"/>
  <c r="V122" i="31" s="1"/>
  <c r="W122" i="31" s="1"/>
  <c r="X122" i="31" s="1"/>
  <c r="Y122" i="31" s="1"/>
  <c r="Z122" i="31" s="1"/>
  <c r="AA122" i="31" s="1"/>
  <c r="AB122" i="31" s="1"/>
  <c r="AC122" i="31" s="1"/>
  <c r="AD122" i="31" s="1"/>
  <c r="AE122" i="31" s="1"/>
  <c r="AF122" i="31" s="1"/>
  <c r="AG122" i="31" s="1"/>
  <c r="AH122" i="31" s="1"/>
  <c r="AI122" i="31" s="1"/>
  <c r="AJ122" i="31" s="1"/>
  <c r="AK122" i="31" s="1"/>
  <c r="AL122" i="31" s="1"/>
  <c r="AM122" i="31" s="1"/>
  <c r="F121" i="32" s="1"/>
  <c r="D121" i="31"/>
  <c r="I128" i="28"/>
  <c r="J128" i="28" s="1"/>
  <c r="K128" i="28" s="1"/>
  <c r="L128" i="28" s="1"/>
  <c r="M128" i="28" s="1"/>
  <c r="N128" i="28" s="1"/>
  <c r="O128" i="28" s="1"/>
  <c r="P128" i="28" s="1"/>
  <c r="Q128" i="28" s="1"/>
  <c r="R128" i="28" s="1"/>
  <c r="S128" i="28" s="1"/>
  <c r="T128" i="28" s="1"/>
  <c r="U128" i="28" s="1"/>
  <c r="V128" i="28" s="1"/>
  <c r="W128" i="28" s="1"/>
  <c r="X128" i="28" s="1"/>
  <c r="Y128" i="28" s="1"/>
  <c r="Z128" i="28" s="1"/>
  <c r="AA128" i="28" s="1"/>
  <c r="AB128" i="28" s="1"/>
  <c r="AC128" i="28" s="1"/>
  <c r="AD128" i="28" s="1"/>
  <c r="AE128" i="28" s="1"/>
  <c r="AF128" i="28" s="1"/>
  <c r="AG128" i="28" s="1"/>
  <c r="AH128" i="28" s="1"/>
  <c r="AI128" i="28" s="1"/>
  <c r="AJ128" i="28" s="1"/>
  <c r="AK128" i="28" s="1"/>
  <c r="AL128" i="28" s="1"/>
  <c r="AM128" i="28" s="1"/>
  <c r="F127" i="29" s="1"/>
  <c r="D127" i="28"/>
  <c r="D119" i="32"/>
  <c r="I120" i="32"/>
  <c r="J120" i="32" s="1"/>
  <c r="K120" i="32" s="1"/>
  <c r="L120" i="32" s="1"/>
  <c r="M120" i="32" s="1"/>
  <c r="N120" i="32" s="1"/>
  <c r="O120" i="32" s="1"/>
  <c r="P120" i="32" s="1"/>
  <c r="Q120" i="32" s="1"/>
  <c r="R120" i="32" s="1"/>
  <c r="S120" i="32" s="1"/>
  <c r="T120" i="32" s="1"/>
  <c r="U120" i="32" s="1"/>
  <c r="V120" i="32" s="1"/>
  <c r="W120" i="32" s="1"/>
  <c r="X120" i="32" s="1"/>
  <c r="Y120" i="32" s="1"/>
  <c r="Z120" i="32" s="1"/>
  <c r="AA120" i="32" s="1"/>
  <c r="AB120" i="32" s="1"/>
  <c r="AC120" i="32" s="1"/>
  <c r="AD120" i="32" s="1"/>
  <c r="AE120" i="32" s="1"/>
  <c r="AF120" i="32" s="1"/>
  <c r="AG120" i="32" s="1"/>
  <c r="AH120" i="32" s="1"/>
  <c r="AI120" i="32" s="1"/>
  <c r="AJ120" i="32" s="1"/>
  <c r="AK120" i="32" s="1"/>
  <c r="AL120" i="32" s="1"/>
  <c r="F119" i="33" s="1"/>
  <c r="I130" i="27"/>
  <c r="J130" i="27" s="1"/>
  <c r="K130" i="27" s="1"/>
  <c r="L130" i="27" s="1"/>
  <c r="M130" i="27" s="1"/>
  <c r="N130" i="27" s="1"/>
  <c r="O130" i="27" s="1"/>
  <c r="P130" i="27" s="1"/>
  <c r="Q130" i="27" s="1"/>
  <c r="R130" i="27" s="1"/>
  <c r="S130" i="27" s="1"/>
  <c r="T130" i="27" s="1"/>
  <c r="U130" i="27" s="1"/>
  <c r="V130" i="27" s="1"/>
  <c r="W130" i="27" s="1"/>
  <c r="X130" i="27" s="1"/>
  <c r="Y130" i="27" s="1"/>
  <c r="Z130" i="27" s="1"/>
  <c r="AA130" i="27" s="1"/>
  <c r="AB130" i="27" s="1"/>
  <c r="AC130" i="27" s="1"/>
  <c r="AD130" i="27" s="1"/>
  <c r="AE130" i="27" s="1"/>
  <c r="AF130" i="27" s="1"/>
  <c r="AG130" i="27" s="1"/>
  <c r="AH130" i="27" s="1"/>
  <c r="AI130" i="27" s="1"/>
  <c r="AJ130" i="27" s="1"/>
  <c r="AK130" i="27" s="1"/>
  <c r="AL130" i="27" s="1"/>
  <c r="F129" i="28" s="1"/>
  <c r="D129" i="27"/>
  <c r="I126" i="29"/>
  <c r="J126" i="29" s="1"/>
  <c r="K126" i="29" s="1"/>
  <c r="L126" i="29" s="1"/>
  <c r="M126" i="29" s="1"/>
  <c r="N126" i="29" s="1"/>
  <c r="O126" i="29" s="1"/>
  <c r="P126" i="29" s="1"/>
  <c r="Q126" i="29" s="1"/>
  <c r="R126" i="29" s="1"/>
  <c r="S126" i="29" s="1"/>
  <c r="T126" i="29" s="1"/>
  <c r="U126" i="29" s="1"/>
  <c r="V126" i="29" s="1"/>
  <c r="W126" i="29" s="1"/>
  <c r="X126" i="29" s="1"/>
  <c r="Y126" i="29" s="1"/>
  <c r="Z126" i="29" s="1"/>
  <c r="AA126" i="29" s="1"/>
  <c r="AB126" i="29" s="1"/>
  <c r="AC126" i="29" s="1"/>
  <c r="AD126" i="29" s="1"/>
  <c r="AE126" i="29" s="1"/>
  <c r="AF126" i="29" s="1"/>
  <c r="AG126" i="29" s="1"/>
  <c r="AH126" i="29" s="1"/>
  <c r="AI126" i="29" s="1"/>
  <c r="AJ126" i="29" s="1"/>
  <c r="AK126" i="29" s="1"/>
  <c r="AL126" i="29" s="1"/>
  <c r="AM126" i="29" s="1"/>
  <c r="F125" i="30" s="1"/>
  <c r="D125" i="29"/>
  <c r="G141" i="33"/>
  <c r="B142" i="33"/>
  <c r="B143" i="33" s="1"/>
  <c r="C141" i="33"/>
  <c r="H141" i="33"/>
  <c r="I134" i="25"/>
  <c r="J134" i="25" s="1"/>
  <c r="K134" i="25" s="1"/>
  <c r="L134" i="25" s="1"/>
  <c r="M134" i="25" s="1"/>
  <c r="N134" i="25" s="1"/>
  <c r="O134" i="25" s="1"/>
  <c r="P134" i="25" s="1"/>
  <c r="Q134" i="25" s="1"/>
  <c r="R134" i="25" s="1"/>
  <c r="S134" i="25" s="1"/>
  <c r="T134" i="25" s="1"/>
  <c r="U134" i="25" s="1"/>
  <c r="V134" i="25" s="1"/>
  <c r="W134" i="25" s="1"/>
  <c r="X134" i="25" s="1"/>
  <c r="Y134" i="25" s="1"/>
  <c r="Z134" i="25" s="1"/>
  <c r="AA134" i="25" s="1"/>
  <c r="AB134" i="25" s="1"/>
  <c r="AC134" i="25" s="1"/>
  <c r="AD134" i="25" s="1"/>
  <c r="AE134" i="25" s="1"/>
  <c r="AF134" i="25" s="1"/>
  <c r="AG134" i="25" s="1"/>
  <c r="AH134" i="25" s="1"/>
  <c r="AI134" i="25" s="1"/>
  <c r="AJ134" i="25" s="1"/>
  <c r="AK134" i="25" s="1"/>
  <c r="AL134" i="25" s="1"/>
  <c r="F133" i="26" s="1"/>
  <c r="D133" i="25"/>
  <c r="B140" i="32"/>
  <c r="B141" i="32" s="1"/>
  <c r="G139" i="32"/>
  <c r="C139" i="32"/>
  <c r="H139" i="32"/>
  <c r="I132" i="26"/>
  <c r="J132" i="26" s="1"/>
  <c r="K132" i="26" s="1"/>
  <c r="L132" i="26" s="1"/>
  <c r="M132" i="26" s="1"/>
  <c r="N132" i="26" s="1"/>
  <c r="O132" i="26" s="1"/>
  <c r="P132" i="26" s="1"/>
  <c r="Q132" i="26" s="1"/>
  <c r="R132" i="26" s="1"/>
  <c r="S132" i="26" s="1"/>
  <c r="T132" i="26" s="1"/>
  <c r="U132" i="26" s="1"/>
  <c r="V132" i="26" s="1"/>
  <c r="W132" i="26" s="1"/>
  <c r="X132" i="26" s="1"/>
  <c r="Y132" i="26" s="1"/>
  <c r="Z132" i="26" s="1"/>
  <c r="AA132" i="26" s="1"/>
  <c r="AB132" i="26" s="1"/>
  <c r="AC132" i="26" s="1"/>
  <c r="AD132" i="26" s="1"/>
  <c r="AE132" i="26" s="1"/>
  <c r="AF132" i="26" s="1"/>
  <c r="AG132" i="26" s="1"/>
  <c r="AH132" i="26" s="1"/>
  <c r="AI132" i="26" s="1"/>
  <c r="AJ132" i="26" s="1"/>
  <c r="AK132" i="26" s="1"/>
  <c r="AL132" i="26" s="1"/>
  <c r="AM132" i="26" s="1"/>
  <c r="F131" i="27" s="1"/>
  <c r="D131" i="26"/>
  <c r="D117" i="33"/>
  <c r="I118" i="33"/>
  <c r="J118" i="33" s="1"/>
  <c r="K118" i="33" s="1"/>
  <c r="L118" i="33" s="1"/>
  <c r="M118" i="33" s="1"/>
  <c r="N118" i="33" s="1"/>
  <c r="O118" i="33" s="1"/>
  <c r="P118" i="33" s="1"/>
  <c r="Q118" i="33" s="1"/>
  <c r="R118" i="33" s="1"/>
  <c r="S118" i="33" s="1"/>
  <c r="T118" i="33" s="1"/>
  <c r="U118" i="33" s="1"/>
  <c r="V118" i="33" s="1"/>
  <c r="W118" i="33" s="1"/>
  <c r="X118" i="33" s="1"/>
  <c r="Y118" i="33" s="1"/>
  <c r="Z118" i="33" s="1"/>
  <c r="AA118" i="33" s="1"/>
  <c r="AB118" i="33" s="1"/>
  <c r="AC118" i="33" s="1"/>
  <c r="AD118" i="33" s="1"/>
  <c r="AE118" i="33" s="1"/>
  <c r="AF118" i="33" s="1"/>
  <c r="AG118" i="33" s="1"/>
  <c r="AH118" i="33" s="1"/>
  <c r="AI118" i="33" s="1"/>
  <c r="AJ118" i="33" s="1"/>
  <c r="AK118" i="33" s="1"/>
  <c r="AL118" i="33" s="1"/>
  <c r="AM118" i="33" s="1"/>
  <c r="I138" i="23"/>
  <c r="J138" i="23" s="1"/>
  <c r="K138" i="23" s="1"/>
  <c r="L138" i="23" s="1"/>
  <c r="M138" i="23" s="1"/>
  <c r="N138" i="23" s="1"/>
  <c r="O138" i="23" s="1"/>
  <c r="P138" i="23" s="1"/>
  <c r="Q138" i="23" s="1"/>
  <c r="R138" i="23" s="1"/>
  <c r="S138" i="23" s="1"/>
  <c r="T138" i="23" s="1"/>
  <c r="U138" i="23" s="1"/>
  <c r="V138" i="23" s="1"/>
  <c r="W138" i="23" s="1"/>
  <c r="X138" i="23" s="1"/>
  <c r="Y138" i="23" s="1"/>
  <c r="Z138" i="23" s="1"/>
  <c r="AA138" i="23" s="1"/>
  <c r="AB138" i="23" s="1"/>
  <c r="AC138" i="23" s="1"/>
  <c r="AD138" i="23" s="1"/>
  <c r="AE138" i="23" s="1"/>
  <c r="AF138" i="23" s="1"/>
  <c r="AG138" i="23" s="1"/>
  <c r="AH138" i="23" s="1"/>
  <c r="AI138" i="23" s="1"/>
  <c r="AJ138" i="23" s="1"/>
  <c r="AK138" i="23" s="1"/>
  <c r="F137" i="24" s="1"/>
  <c r="D137" i="23"/>
  <c r="B142" i="26" l="1"/>
  <c r="B143" i="26" s="1"/>
  <c r="H141" i="26"/>
  <c r="G141" i="26"/>
  <c r="C141" i="26"/>
  <c r="B150" i="25"/>
  <c r="B151" i="25" s="1"/>
  <c r="H149" i="25"/>
  <c r="C149" i="25"/>
  <c r="G149" i="25"/>
  <c r="B158" i="31"/>
  <c r="B159" i="31" s="1"/>
  <c r="C157" i="31"/>
  <c r="H157" i="31"/>
  <c r="G157" i="31"/>
  <c r="B164" i="28"/>
  <c r="B165" i="28" s="1"/>
  <c r="G163" i="28"/>
  <c r="C163" i="28"/>
  <c r="H163" i="28"/>
  <c r="B144" i="27"/>
  <c r="B145" i="27" s="1"/>
  <c r="G143" i="27"/>
  <c r="C143" i="27"/>
  <c r="H143" i="27"/>
  <c r="B148" i="29"/>
  <c r="B149" i="29" s="1"/>
  <c r="G147" i="29"/>
  <c r="H147" i="29"/>
  <c r="C147" i="29"/>
  <c r="I130" i="28"/>
  <c r="J130" i="28" s="1"/>
  <c r="K130" i="28" s="1"/>
  <c r="L130" i="28" s="1"/>
  <c r="M130" i="28" s="1"/>
  <c r="N130" i="28" s="1"/>
  <c r="O130" i="28" s="1"/>
  <c r="P130" i="28" s="1"/>
  <c r="Q130" i="28" s="1"/>
  <c r="R130" i="28" s="1"/>
  <c r="S130" i="28" s="1"/>
  <c r="T130" i="28" s="1"/>
  <c r="U130" i="28" s="1"/>
  <c r="V130" i="28" s="1"/>
  <c r="W130" i="28" s="1"/>
  <c r="X130" i="28" s="1"/>
  <c r="Y130" i="28" s="1"/>
  <c r="Z130" i="28" s="1"/>
  <c r="AA130" i="28" s="1"/>
  <c r="AB130" i="28" s="1"/>
  <c r="AC130" i="28" s="1"/>
  <c r="AD130" i="28" s="1"/>
  <c r="AE130" i="28" s="1"/>
  <c r="AF130" i="28" s="1"/>
  <c r="AG130" i="28" s="1"/>
  <c r="AH130" i="28" s="1"/>
  <c r="AI130" i="28" s="1"/>
  <c r="AJ130" i="28" s="1"/>
  <c r="AK130" i="28" s="1"/>
  <c r="AL130" i="28" s="1"/>
  <c r="AM130" i="28" s="1"/>
  <c r="F129" i="29" s="1"/>
  <c r="D129" i="28"/>
  <c r="D119" i="33"/>
  <c r="I120" i="33"/>
  <c r="J120" i="33" s="1"/>
  <c r="K120" i="33" s="1"/>
  <c r="L120" i="33" s="1"/>
  <c r="M120" i="33" s="1"/>
  <c r="N120" i="33" s="1"/>
  <c r="O120" i="33" s="1"/>
  <c r="P120" i="33" s="1"/>
  <c r="Q120" i="33" s="1"/>
  <c r="R120" i="33" s="1"/>
  <c r="S120" i="33" s="1"/>
  <c r="T120" i="33" s="1"/>
  <c r="U120" i="33" s="1"/>
  <c r="V120" i="33" s="1"/>
  <c r="W120" i="33" s="1"/>
  <c r="X120" i="33" s="1"/>
  <c r="Y120" i="33" s="1"/>
  <c r="Z120" i="33" s="1"/>
  <c r="AA120" i="33" s="1"/>
  <c r="AB120" i="33" s="1"/>
  <c r="AC120" i="33" s="1"/>
  <c r="AD120" i="33" s="1"/>
  <c r="AE120" i="33" s="1"/>
  <c r="AF120" i="33" s="1"/>
  <c r="AG120" i="33" s="1"/>
  <c r="AH120" i="33" s="1"/>
  <c r="AI120" i="33" s="1"/>
  <c r="AJ120" i="33" s="1"/>
  <c r="AK120" i="33" s="1"/>
  <c r="AL120" i="33" s="1"/>
  <c r="AM120" i="33" s="1"/>
  <c r="I128" i="29"/>
  <c r="J128" i="29" s="1"/>
  <c r="K128" i="29" s="1"/>
  <c r="L128" i="29" s="1"/>
  <c r="M128" i="29" s="1"/>
  <c r="N128" i="29" s="1"/>
  <c r="O128" i="29" s="1"/>
  <c r="P128" i="29" s="1"/>
  <c r="Q128" i="29" s="1"/>
  <c r="R128" i="29" s="1"/>
  <c r="S128" i="29" s="1"/>
  <c r="T128" i="29" s="1"/>
  <c r="U128" i="29" s="1"/>
  <c r="V128" i="29" s="1"/>
  <c r="W128" i="29" s="1"/>
  <c r="X128" i="29" s="1"/>
  <c r="Y128" i="29" s="1"/>
  <c r="Z128" i="29" s="1"/>
  <c r="AA128" i="29" s="1"/>
  <c r="AB128" i="29" s="1"/>
  <c r="AC128" i="29" s="1"/>
  <c r="AD128" i="29" s="1"/>
  <c r="AE128" i="29" s="1"/>
  <c r="AF128" i="29" s="1"/>
  <c r="AG128" i="29" s="1"/>
  <c r="AH128" i="29" s="1"/>
  <c r="AI128" i="29" s="1"/>
  <c r="AJ128" i="29" s="1"/>
  <c r="AK128" i="29" s="1"/>
  <c r="AL128" i="29" s="1"/>
  <c r="AM128" i="29" s="1"/>
  <c r="F127" i="30" s="1"/>
  <c r="D127" i="29"/>
  <c r="I126" i="30"/>
  <c r="J126" i="30" s="1"/>
  <c r="K126" i="30" s="1"/>
  <c r="L126" i="30" s="1"/>
  <c r="M126" i="30" s="1"/>
  <c r="N126" i="30" s="1"/>
  <c r="O126" i="30" s="1"/>
  <c r="P126" i="30" s="1"/>
  <c r="Q126" i="30" s="1"/>
  <c r="R126" i="30" s="1"/>
  <c r="S126" i="30" s="1"/>
  <c r="T126" i="30" s="1"/>
  <c r="U126" i="30" s="1"/>
  <c r="V126" i="30" s="1"/>
  <c r="W126" i="30" s="1"/>
  <c r="X126" i="30" s="1"/>
  <c r="Y126" i="30" s="1"/>
  <c r="Z126" i="30" s="1"/>
  <c r="AA126" i="30" s="1"/>
  <c r="AB126" i="30" s="1"/>
  <c r="AC126" i="30" s="1"/>
  <c r="AD126" i="30" s="1"/>
  <c r="AE126" i="30" s="1"/>
  <c r="AF126" i="30" s="1"/>
  <c r="AG126" i="30" s="1"/>
  <c r="AH126" i="30" s="1"/>
  <c r="AI126" i="30" s="1"/>
  <c r="AJ126" i="30" s="1"/>
  <c r="AK126" i="30" s="1"/>
  <c r="AL126" i="30" s="1"/>
  <c r="F125" i="31" s="1"/>
  <c r="D125" i="30"/>
  <c r="D121" i="32"/>
  <c r="I122" i="32"/>
  <c r="J122" i="32" s="1"/>
  <c r="K122" i="32" s="1"/>
  <c r="L122" i="32" s="1"/>
  <c r="M122" i="32" s="1"/>
  <c r="N122" i="32" s="1"/>
  <c r="O122" i="32" s="1"/>
  <c r="P122" i="32" s="1"/>
  <c r="Q122" i="32" s="1"/>
  <c r="R122" i="32" s="1"/>
  <c r="S122" i="32" s="1"/>
  <c r="T122" i="32" s="1"/>
  <c r="U122" i="32" s="1"/>
  <c r="V122" i="32" s="1"/>
  <c r="W122" i="32" s="1"/>
  <c r="X122" i="32" s="1"/>
  <c r="Y122" i="32" s="1"/>
  <c r="Z122" i="32" s="1"/>
  <c r="AA122" i="32" s="1"/>
  <c r="AB122" i="32" s="1"/>
  <c r="AC122" i="32" s="1"/>
  <c r="AD122" i="32" s="1"/>
  <c r="AE122" i="32" s="1"/>
  <c r="AF122" i="32" s="1"/>
  <c r="AG122" i="32" s="1"/>
  <c r="AH122" i="32" s="1"/>
  <c r="AI122" i="32" s="1"/>
  <c r="AJ122" i="32" s="1"/>
  <c r="AK122" i="32" s="1"/>
  <c r="AL122" i="32" s="1"/>
  <c r="F121" i="33" s="1"/>
  <c r="I132" i="27"/>
  <c r="J132" i="27" s="1"/>
  <c r="K132" i="27" s="1"/>
  <c r="L132" i="27" s="1"/>
  <c r="M132" i="27" s="1"/>
  <c r="N132" i="27" s="1"/>
  <c r="O132" i="27" s="1"/>
  <c r="P132" i="27" s="1"/>
  <c r="Q132" i="27" s="1"/>
  <c r="R132" i="27" s="1"/>
  <c r="S132" i="27" s="1"/>
  <c r="T132" i="27" s="1"/>
  <c r="U132" i="27" s="1"/>
  <c r="V132" i="27" s="1"/>
  <c r="W132" i="27" s="1"/>
  <c r="X132" i="27" s="1"/>
  <c r="Y132" i="27" s="1"/>
  <c r="Z132" i="27" s="1"/>
  <c r="AA132" i="27" s="1"/>
  <c r="AB132" i="27" s="1"/>
  <c r="AC132" i="27" s="1"/>
  <c r="AD132" i="27" s="1"/>
  <c r="AE132" i="27" s="1"/>
  <c r="AF132" i="27" s="1"/>
  <c r="AG132" i="27" s="1"/>
  <c r="AH132" i="27" s="1"/>
  <c r="AI132" i="27" s="1"/>
  <c r="AJ132" i="27" s="1"/>
  <c r="AK132" i="27" s="1"/>
  <c r="AL132" i="27" s="1"/>
  <c r="F131" i="28" s="1"/>
  <c r="D131" i="27"/>
  <c r="I136" i="25"/>
  <c r="J136" i="25" s="1"/>
  <c r="K136" i="25" s="1"/>
  <c r="L136" i="25" s="1"/>
  <c r="M136" i="25" s="1"/>
  <c r="N136" i="25" s="1"/>
  <c r="O136" i="25" s="1"/>
  <c r="P136" i="25" s="1"/>
  <c r="Q136" i="25" s="1"/>
  <c r="R136" i="25" s="1"/>
  <c r="S136" i="25" s="1"/>
  <c r="T136" i="25" s="1"/>
  <c r="U136" i="25" s="1"/>
  <c r="V136" i="25" s="1"/>
  <c r="W136" i="25" s="1"/>
  <c r="X136" i="25" s="1"/>
  <c r="Y136" i="25" s="1"/>
  <c r="Z136" i="25" s="1"/>
  <c r="AA136" i="25" s="1"/>
  <c r="AB136" i="25" s="1"/>
  <c r="AC136" i="25" s="1"/>
  <c r="AD136" i="25" s="1"/>
  <c r="AE136" i="25" s="1"/>
  <c r="AF136" i="25" s="1"/>
  <c r="AG136" i="25" s="1"/>
  <c r="AH136" i="25" s="1"/>
  <c r="AI136" i="25" s="1"/>
  <c r="AJ136" i="25" s="1"/>
  <c r="AK136" i="25" s="1"/>
  <c r="AL136" i="25" s="1"/>
  <c r="F135" i="26" s="1"/>
  <c r="D135" i="25"/>
  <c r="I138" i="24"/>
  <c r="J138" i="24" s="1"/>
  <c r="K138" i="24" s="1"/>
  <c r="L138" i="24" s="1"/>
  <c r="M138" i="24" s="1"/>
  <c r="N138" i="24" s="1"/>
  <c r="O138" i="24" s="1"/>
  <c r="P138" i="24" s="1"/>
  <c r="Q138" i="24" s="1"/>
  <c r="R138" i="24" s="1"/>
  <c r="S138" i="24" s="1"/>
  <c r="T138" i="24" s="1"/>
  <c r="U138" i="24" s="1"/>
  <c r="V138" i="24" s="1"/>
  <c r="W138" i="24" s="1"/>
  <c r="X138" i="24" s="1"/>
  <c r="Y138" i="24" s="1"/>
  <c r="Z138" i="24" s="1"/>
  <c r="AA138" i="24" s="1"/>
  <c r="AB138" i="24" s="1"/>
  <c r="AC138" i="24" s="1"/>
  <c r="AD138" i="24" s="1"/>
  <c r="AE138" i="24" s="1"/>
  <c r="AF138" i="24" s="1"/>
  <c r="AG138" i="24" s="1"/>
  <c r="AH138" i="24" s="1"/>
  <c r="AI138" i="24" s="1"/>
  <c r="AJ138" i="24" s="1"/>
  <c r="AK138" i="24" s="1"/>
  <c r="AL138" i="24" s="1"/>
  <c r="AM138" i="24" s="1"/>
  <c r="F137" i="25" s="1"/>
  <c r="D137" i="24"/>
  <c r="B142" i="32"/>
  <c r="B143" i="32" s="1"/>
  <c r="G141" i="32"/>
  <c r="C141" i="32"/>
  <c r="H141" i="32"/>
  <c r="I124" i="31"/>
  <c r="J124" i="31" s="1"/>
  <c r="K124" i="31" s="1"/>
  <c r="L124" i="31" s="1"/>
  <c r="M124" i="31" s="1"/>
  <c r="N124" i="31" s="1"/>
  <c r="O124" i="31" s="1"/>
  <c r="P124" i="31" s="1"/>
  <c r="Q124" i="31" s="1"/>
  <c r="R124" i="31" s="1"/>
  <c r="S124" i="31" s="1"/>
  <c r="T124" i="31" s="1"/>
  <c r="U124" i="31" s="1"/>
  <c r="V124" i="31" s="1"/>
  <c r="W124" i="31" s="1"/>
  <c r="X124" i="31" s="1"/>
  <c r="Y124" i="31" s="1"/>
  <c r="Z124" i="31" s="1"/>
  <c r="AA124" i="31" s="1"/>
  <c r="AB124" i="31" s="1"/>
  <c r="AC124" i="31" s="1"/>
  <c r="AD124" i="31" s="1"/>
  <c r="AE124" i="31" s="1"/>
  <c r="AF124" i="31" s="1"/>
  <c r="AG124" i="31" s="1"/>
  <c r="AH124" i="31" s="1"/>
  <c r="AI124" i="31" s="1"/>
  <c r="AJ124" i="31" s="1"/>
  <c r="AK124" i="31" s="1"/>
  <c r="AL124" i="31" s="1"/>
  <c r="AM124" i="31" s="1"/>
  <c r="F123" i="32" s="1"/>
  <c r="D123" i="31"/>
  <c r="I134" i="26"/>
  <c r="J134" i="26" s="1"/>
  <c r="K134" i="26" s="1"/>
  <c r="L134" i="26" s="1"/>
  <c r="M134" i="26" s="1"/>
  <c r="N134" i="26" s="1"/>
  <c r="O134" i="26" s="1"/>
  <c r="P134" i="26" s="1"/>
  <c r="Q134" i="26" s="1"/>
  <c r="R134" i="26" s="1"/>
  <c r="S134" i="26" s="1"/>
  <c r="T134" i="26" s="1"/>
  <c r="U134" i="26" s="1"/>
  <c r="V134" i="26" s="1"/>
  <c r="W134" i="26" s="1"/>
  <c r="X134" i="26" s="1"/>
  <c r="Y134" i="26" s="1"/>
  <c r="Z134" i="26" s="1"/>
  <c r="AA134" i="26" s="1"/>
  <c r="AB134" i="26" s="1"/>
  <c r="AC134" i="26" s="1"/>
  <c r="AD134" i="26" s="1"/>
  <c r="AE134" i="26" s="1"/>
  <c r="AF134" i="26" s="1"/>
  <c r="AG134" i="26" s="1"/>
  <c r="AH134" i="26" s="1"/>
  <c r="AI134" i="26" s="1"/>
  <c r="AJ134" i="26" s="1"/>
  <c r="AK134" i="26" s="1"/>
  <c r="AL134" i="26" s="1"/>
  <c r="AM134" i="26" s="1"/>
  <c r="F133" i="27" s="1"/>
  <c r="D133" i="26"/>
  <c r="G143" i="33"/>
  <c r="B144" i="33"/>
  <c r="B145" i="33" s="1"/>
  <c r="C143" i="33"/>
  <c r="H143" i="33"/>
  <c r="I140" i="23"/>
  <c r="J140" i="23" s="1"/>
  <c r="K140" i="23" s="1"/>
  <c r="L140" i="23" s="1"/>
  <c r="M140" i="23" s="1"/>
  <c r="N140" i="23" s="1"/>
  <c r="O140" i="23" s="1"/>
  <c r="P140" i="23" s="1"/>
  <c r="Q140" i="23" s="1"/>
  <c r="R140" i="23" s="1"/>
  <c r="S140" i="23" s="1"/>
  <c r="T140" i="23" s="1"/>
  <c r="U140" i="23" s="1"/>
  <c r="V140" i="23" s="1"/>
  <c r="W140" i="23" s="1"/>
  <c r="X140" i="23" s="1"/>
  <c r="Y140" i="23" s="1"/>
  <c r="Z140" i="23" s="1"/>
  <c r="AA140" i="23" s="1"/>
  <c r="AB140" i="23" s="1"/>
  <c r="AC140" i="23" s="1"/>
  <c r="AD140" i="23" s="1"/>
  <c r="AE140" i="23" s="1"/>
  <c r="AF140" i="23" s="1"/>
  <c r="AG140" i="23" s="1"/>
  <c r="AH140" i="23" s="1"/>
  <c r="AI140" i="23" s="1"/>
  <c r="AJ140" i="23" s="1"/>
  <c r="AK140" i="23" s="1"/>
  <c r="F139" i="24" s="1"/>
  <c r="D139" i="23"/>
  <c r="I142" i="8"/>
  <c r="J142" i="8" s="1"/>
  <c r="K142" i="8" s="1"/>
  <c r="L142" i="8" s="1"/>
  <c r="M142" i="8" s="1"/>
  <c r="N142" i="8" s="1"/>
  <c r="O142" i="8" s="1"/>
  <c r="P142" i="8" s="1"/>
  <c r="Q142" i="8" s="1"/>
  <c r="R142" i="8" s="1"/>
  <c r="S142" i="8" s="1"/>
  <c r="T142" i="8" s="1"/>
  <c r="U142" i="8" s="1"/>
  <c r="V142" i="8" s="1"/>
  <c r="W142" i="8" s="1"/>
  <c r="X142" i="8" s="1"/>
  <c r="Y142" i="8" s="1"/>
  <c r="Z142" i="8" s="1"/>
  <c r="AA142" i="8" s="1"/>
  <c r="AB142" i="8" s="1"/>
  <c r="AC142" i="8" s="1"/>
  <c r="AD142" i="8" s="1"/>
  <c r="AE142" i="8" s="1"/>
  <c r="AF142" i="8" s="1"/>
  <c r="AG142" i="8" s="1"/>
  <c r="AH142" i="8" s="1"/>
  <c r="AI142" i="8" s="1"/>
  <c r="AJ142" i="8" s="1"/>
  <c r="AK142" i="8" s="1"/>
  <c r="AL142" i="8" s="1"/>
  <c r="AM142" i="8" s="1"/>
  <c r="F141" i="23" s="1"/>
  <c r="B142" i="8"/>
  <c r="B143" i="8" s="1"/>
  <c r="G141" i="8"/>
  <c r="D141" i="8" s="1"/>
  <c r="H141" i="8"/>
  <c r="C141" i="8"/>
  <c r="B166" i="28" l="1"/>
  <c r="B167" i="28" s="1"/>
  <c r="G165" i="28"/>
  <c r="C165" i="28"/>
  <c r="H165" i="28"/>
  <c r="B160" i="31"/>
  <c r="B161" i="31" s="1"/>
  <c r="C159" i="31"/>
  <c r="H159" i="31"/>
  <c r="G159" i="31"/>
  <c r="B150" i="29"/>
  <c r="B151" i="29" s="1"/>
  <c r="C149" i="29"/>
  <c r="H149" i="29"/>
  <c r="G149" i="29"/>
  <c r="B152" i="25"/>
  <c r="B153" i="25" s="1"/>
  <c r="C151" i="25"/>
  <c r="H151" i="25"/>
  <c r="G151" i="25"/>
  <c r="B146" i="27"/>
  <c r="B147" i="27" s="1"/>
  <c r="G145" i="27"/>
  <c r="C145" i="27"/>
  <c r="H145" i="27"/>
  <c r="B144" i="26"/>
  <c r="B145" i="26" s="1"/>
  <c r="G143" i="26"/>
  <c r="C143" i="26"/>
  <c r="H143" i="26"/>
  <c r="I138" i="25"/>
  <c r="J138" i="25" s="1"/>
  <c r="K138" i="25" s="1"/>
  <c r="L138" i="25" s="1"/>
  <c r="M138" i="25" s="1"/>
  <c r="N138" i="25" s="1"/>
  <c r="O138" i="25" s="1"/>
  <c r="P138" i="25" s="1"/>
  <c r="Q138" i="25" s="1"/>
  <c r="R138" i="25" s="1"/>
  <c r="S138" i="25" s="1"/>
  <c r="T138" i="25" s="1"/>
  <c r="U138" i="25" s="1"/>
  <c r="V138" i="25" s="1"/>
  <c r="W138" i="25" s="1"/>
  <c r="X138" i="25" s="1"/>
  <c r="Y138" i="25" s="1"/>
  <c r="Z138" i="25" s="1"/>
  <c r="AA138" i="25" s="1"/>
  <c r="AB138" i="25" s="1"/>
  <c r="AC138" i="25" s="1"/>
  <c r="AD138" i="25" s="1"/>
  <c r="AE138" i="25" s="1"/>
  <c r="AF138" i="25" s="1"/>
  <c r="AG138" i="25" s="1"/>
  <c r="AH138" i="25" s="1"/>
  <c r="AI138" i="25" s="1"/>
  <c r="AJ138" i="25" s="1"/>
  <c r="AK138" i="25" s="1"/>
  <c r="AL138" i="25" s="1"/>
  <c r="F137" i="26" s="1"/>
  <c r="D137" i="25"/>
  <c r="I142" i="23"/>
  <c r="J142" i="23" s="1"/>
  <c r="K142" i="23" s="1"/>
  <c r="L142" i="23" s="1"/>
  <c r="M142" i="23" s="1"/>
  <c r="N142" i="23" s="1"/>
  <c r="O142" i="23" s="1"/>
  <c r="P142" i="23" s="1"/>
  <c r="Q142" i="23" s="1"/>
  <c r="R142" i="23" s="1"/>
  <c r="S142" i="23" s="1"/>
  <c r="T142" i="23" s="1"/>
  <c r="U142" i="23" s="1"/>
  <c r="V142" i="23" s="1"/>
  <c r="W142" i="23" s="1"/>
  <c r="X142" i="23" s="1"/>
  <c r="Y142" i="23" s="1"/>
  <c r="Z142" i="23" s="1"/>
  <c r="AA142" i="23" s="1"/>
  <c r="AB142" i="23" s="1"/>
  <c r="AC142" i="23" s="1"/>
  <c r="AD142" i="23" s="1"/>
  <c r="AE142" i="23" s="1"/>
  <c r="AF142" i="23" s="1"/>
  <c r="AG142" i="23" s="1"/>
  <c r="AH142" i="23" s="1"/>
  <c r="AI142" i="23" s="1"/>
  <c r="AJ142" i="23" s="1"/>
  <c r="AK142" i="23" s="1"/>
  <c r="F141" i="24" s="1"/>
  <c r="D141" i="23"/>
  <c r="I136" i="26"/>
  <c r="J136" i="26" s="1"/>
  <c r="K136" i="26" s="1"/>
  <c r="L136" i="26" s="1"/>
  <c r="M136" i="26" s="1"/>
  <c r="N136" i="26" s="1"/>
  <c r="O136" i="26" s="1"/>
  <c r="P136" i="26" s="1"/>
  <c r="Q136" i="26" s="1"/>
  <c r="R136" i="26" s="1"/>
  <c r="S136" i="26" s="1"/>
  <c r="T136" i="26" s="1"/>
  <c r="U136" i="26" s="1"/>
  <c r="V136" i="26" s="1"/>
  <c r="W136" i="26" s="1"/>
  <c r="X136" i="26" s="1"/>
  <c r="Y136" i="26" s="1"/>
  <c r="Z136" i="26" s="1"/>
  <c r="AA136" i="26" s="1"/>
  <c r="AB136" i="26" s="1"/>
  <c r="AC136" i="26" s="1"/>
  <c r="AD136" i="26" s="1"/>
  <c r="AE136" i="26" s="1"/>
  <c r="AF136" i="26" s="1"/>
  <c r="AG136" i="26" s="1"/>
  <c r="AH136" i="26" s="1"/>
  <c r="AI136" i="26" s="1"/>
  <c r="AJ136" i="26" s="1"/>
  <c r="AK136" i="26" s="1"/>
  <c r="AL136" i="26" s="1"/>
  <c r="AM136" i="26" s="1"/>
  <c r="F135" i="27" s="1"/>
  <c r="D135" i="26"/>
  <c r="I144" i="8"/>
  <c r="J144" i="8" s="1"/>
  <c r="K144" i="8" s="1"/>
  <c r="L144" i="8" s="1"/>
  <c r="M144" i="8" s="1"/>
  <c r="N144" i="8" s="1"/>
  <c r="O144" i="8" s="1"/>
  <c r="P144" i="8" s="1"/>
  <c r="Q144" i="8" s="1"/>
  <c r="R144" i="8" s="1"/>
  <c r="S144" i="8" s="1"/>
  <c r="T144" i="8" s="1"/>
  <c r="U144" i="8" s="1"/>
  <c r="V144" i="8" s="1"/>
  <c r="W144" i="8" s="1"/>
  <c r="X144" i="8" s="1"/>
  <c r="Y144" i="8" s="1"/>
  <c r="Z144" i="8" s="1"/>
  <c r="AA144" i="8" s="1"/>
  <c r="AB144" i="8" s="1"/>
  <c r="AC144" i="8" s="1"/>
  <c r="AD144" i="8" s="1"/>
  <c r="AE144" i="8" s="1"/>
  <c r="AF144" i="8" s="1"/>
  <c r="AG144" i="8" s="1"/>
  <c r="AH144" i="8" s="1"/>
  <c r="AI144" i="8" s="1"/>
  <c r="AJ144" i="8" s="1"/>
  <c r="AK144" i="8" s="1"/>
  <c r="AL144" i="8" s="1"/>
  <c r="AM144" i="8" s="1"/>
  <c r="F143" i="23" s="1"/>
  <c r="B144" i="8"/>
  <c r="B145" i="8" s="1"/>
  <c r="G143" i="8"/>
  <c r="D143" i="8" s="1"/>
  <c r="H143" i="8"/>
  <c r="C143" i="8"/>
  <c r="I132" i="28"/>
  <c r="J132" i="28" s="1"/>
  <c r="K132" i="28" s="1"/>
  <c r="L132" i="28" s="1"/>
  <c r="M132" i="28" s="1"/>
  <c r="N132" i="28" s="1"/>
  <c r="O132" i="28" s="1"/>
  <c r="P132" i="28" s="1"/>
  <c r="Q132" i="28" s="1"/>
  <c r="R132" i="28" s="1"/>
  <c r="S132" i="28" s="1"/>
  <c r="T132" i="28" s="1"/>
  <c r="U132" i="28" s="1"/>
  <c r="V132" i="28" s="1"/>
  <c r="W132" i="28" s="1"/>
  <c r="X132" i="28" s="1"/>
  <c r="Y132" i="28" s="1"/>
  <c r="Z132" i="28" s="1"/>
  <c r="AA132" i="28" s="1"/>
  <c r="AB132" i="28" s="1"/>
  <c r="AC132" i="28" s="1"/>
  <c r="AD132" i="28" s="1"/>
  <c r="AE132" i="28" s="1"/>
  <c r="AF132" i="28" s="1"/>
  <c r="AG132" i="28" s="1"/>
  <c r="AH132" i="28" s="1"/>
  <c r="AI132" i="28" s="1"/>
  <c r="AJ132" i="28" s="1"/>
  <c r="AK132" i="28" s="1"/>
  <c r="AL132" i="28" s="1"/>
  <c r="AM132" i="28" s="1"/>
  <c r="F131" i="29" s="1"/>
  <c r="D131" i="28"/>
  <c r="D121" i="33"/>
  <c r="I122" i="33"/>
  <c r="J122" i="33" s="1"/>
  <c r="K122" i="33" s="1"/>
  <c r="L122" i="33" s="1"/>
  <c r="M122" i="33" s="1"/>
  <c r="N122" i="33" s="1"/>
  <c r="O122" i="33" s="1"/>
  <c r="P122" i="33" s="1"/>
  <c r="Q122" i="33" s="1"/>
  <c r="R122" i="33" s="1"/>
  <c r="S122" i="33" s="1"/>
  <c r="T122" i="33" s="1"/>
  <c r="U122" i="33" s="1"/>
  <c r="V122" i="33" s="1"/>
  <c r="W122" i="33" s="1"/>
  <c r="X122" i="33" s="1"/>
  <c r="Y122" i="33" s="1"/>
  <c r="Z122" i="33" s="1"/>
  <c r="AA122" i="33" s="1"/>
  <c r="AB122" i="33" s="1"/>
  <c r="AC122" i="33" s="1"/>
  <c r="AD122" i="33" s="1"/>
  <c r="AE122" i="33" s="1"/>
  <c r="AF122" i="33" s="1"/>
  <c r="AG122" i="33" s="1"/>
  <c r="AH122" i="33" s="1"/>
  <c r="AI122" i="33" s="1"/>
  <c r="AJ122" i="33" s="1"/>
  <c r="AK122" i="33" s="1"/>
  <c r="AL122" i="33" s="1"/>
  <c r="AM122" i="33" s="1"/>
  <c r="I140" i="24"/>
  <c r="J140" i="24" s="1"/>
  <c r="K140" i="24" s="1"/>
  <c r="L140" i="24" s="1"/>
  <c r="M140" i="24" s="1"/>
  <c r="N140" i="24" s="1"/>
  <c r="O140" i="24" s="1"/>
  <c r="P140" i="24" s="1"/>
  <c r="Q140" i="24" s="1"/>
  <c r="R140" i="24" s="1"/>
  <c r="S140" i="24" s="1"/>
  <c r="T140" i="24" s="1"/>
  <c r="U140" i="24" s="1"/>
  <c r="V140" i="24" s="1"/>
  <c r="W140" i="24" s="1"/>
  <c r="X140" i="24" s="1"/>
  <c r="Y140" i="24" s="1"/>
  <c r="Z140" i="24" s="1"/>
  <c r="AA140" i="24" s="1"/>
  <c r="AB140" i="24" s="1"/>
  <c r="AC140" i="24" s="1"/>
  <c r="AD140" i="24" s="1"/>
  <c r="AE140" i="24" s="1"/>
  <c r="AF140" i="24" s="1"/>
  <c r="AG140" i="24" s="1"/>
  <c r="AH140" i="24" s="1"/>
  <c r="AI140" i="24" s="1"/>
  <c r="AJ140" i="24" s="1"/>
  <c r="AK140" i="24" s="1"/>
  <c r="AL140" i="24" s="1"/>
  <c r="AM140" i="24" s="1"/>
  <c r="F139" i="25" s="1"/>
  <c r="D139" i="24"/>
  <c r="B144" i="32"/>
  <c r="B145" i="32" s="1"/>
  <c r="G143" i="32"/>
  <c r="H143" i="32"/>
  <c r="C143" i="32"/>
  <c r="I126" i="31"/>
  <c r="J126" i="31" s="1"/>
  <c r="K126" i="31" s="1"/>
  <c r="L126" i="31" s="1"/>
  <c r="M126" i="31" s="1"/>
  <c r="N126" i="31" s="1"/>
  <c r="O126" i="31" s="1"/>
  <c r="P126" i="31" s="1"/>
  <c r="Q126" i="31" s="1"/>
  <c r="R126" i="31" s="1"/>
  <c r="S126" i="31" s="1"/>
  <c r="T126" i="31" s="1"/>
  <c r="U126" i="31" s="1"/>
  <c r="V126" i="31" s="1"/>
  <c r="W126" i="31" s="1"/>
  <c r="X126" i="31" s="1"/>
  <c r="Y126" i="31" s="1"/>
  <c r="Z126" i="31" s="1"/>
  <c r="AA126" i="31" s="1"/>
  <c r="AB126" i="31" s="1"/>
  <c r="AC126" i="31" s="1"/>
  <c r="AD126" i="31" s="1"/>
  <c r="AE126" i="31" s="1"/>
  <c r="AF126" i="31" s="1"/>
  <c r="AG126" i="31" s="1"/>
  <c r="AH126" i="31" s="1"/>
  <c r="AI126" i="31" s="1"/>
  <c r="AJ126" i="31" s="1"/>
  <c r="AK126" i="31" s="1"/>
  <c r="AL126" i="31" s="1"/>
  <c r="AM126" i="31" s="1"/>
  <c r="F125" i="32" s="1"/>
  <c r="D125" i="31"/>
  <c r="I134" i="27"/>
  <c r="J134" i="27" s="1"/>
  <c r="K134" i="27" s="1"/>
  <c r="L134" i="27" s="1"/>
  <c r="M134" i="27" s="1"/>
  <c r="N134" i="27" s="1"/>
  <c r="O134" i="27" s="1"/>
  <c r="P134" i="27" s="1"/>
  <c r="Q134" i="27" s="1"/>
  <c r="R134" i="27" s="1"/>
  <c r="S134" i="27" s="1"/>
  <c r="T134" i="27" s="1"/>
  <c r="U134" i="27" s="1"/>
  <c r="V134" i="27" s="1"/>
  <c r="W134" i="27" s="1"/>
  <c r="X134" i="27" s="1"/>
  <c r="Y134" i="27" s="1"/>
  <c r="Z134" i="27" s="1"/>
  <c r="AA134" i="27" s="1"/>
  <c r="AB134" i="27" s="1"/>
  <c r="AC134" i="27" s="1"/>
  <c r="AD134" i="27" s="1"/>
  <c r="AE134" i="27" s="1"/>
  <c r="AF134" i="27" s="1"/>
  <c r="AG134" i="27" s="1"/>
  <c r="AH134" i="27" s="1"/>
  <c r="AI134" i="27" s="1"/>
  <c r="AJ134" i="27" s="1"/>
  <c r="AK134" i="27" s="1"/>
  <c r="AL134" i="27" s="1"/>
  <c r="F133" i="28" s="1"/>
  <c r="D133" i="27"/>
  <c r="I128" i="30"/>
  <c r="J128" i="30" s="1"/>
  <c r="K128" i="30" s="1"/>
  <c r="L128" i="30" s="1"/>
  <c r="M128" i="30" s="1"/>
  <c r="N128" i="30" s="1"/>
  <c r="O128" i="30" s="1"/>
  <c r="P128" i="30" s="1"/>
  <c r="Q128" i="30" s="1"/>
  <c r="R128" i="30" s="1"/>
  <c r="S128" i="30" s="1"/>
  <c r="T128" i="30" s="1"/>
  <c r="U128" i="30" s="1"/>
  <c r="V128" i="30" s="1"/>
  <c r="W128" i="30" s="1"/>
  <c r="X128" i="30" s="1"/>
  <c r="Y128" i="30" s="1"/>
  <c r="Z128" i="30" s="1"/>
  <c r="AA128" i="30" s="1"/>
  <c r="AB128" i="30" s="1"/>
  <c r="AC128" i="30" s="1"/>
  <c r="AD128" i="30" s="1"/>
  <c r="AE128" i="30" s="1"/>
  <c r="AF128" i="30" s="1"/>
  <c r="AG128" i="30" s="1"/>
  <c r="AH128" i="30" s="1"/>
  <c r="AI128" i="30" s="1"/>
  <c r="AJ128" i="30" s="1"/>
  <c r="AK128" i="30" s="1"/>
  <c r="AL128" i="30" s="1"/>
  <c r="F127" i="31" s="1"/>
  <c r="D127" i="30"/>
  <c r="D123" i="32"/>
  <c r="I124" i="32"/>
  <c r="J124" i="32" s="1"/>
  <c r="K124" i="32" s="1"/>
  <c r="L124" i="32" s="1"/>
  <c r="M124" i="32" s="1"/>
  <c r="N124" i="32" s="1"/>
  <c r="O124" i="32" s="1"/>
  <c r="P124" i="32" s="1"/>
  <c r="Q124" i="32" s="1"/>
  <c r="R124" i="32" s="1"/>
  <c r="S124" i="32" s="1"/>
  <c r="T124" i="32" s="1"/>
  <c r="U124" i="32" s="1"/>
  <c r="V124" i="32" s="1"/>
  <c r="W124" i="32" s="1"/>
  <c r="X124" i="32" s="1"/>
  <c r="Y124" i="32" s="1"/>
  <c r="Z124" i="32" s="1"/>
  <c r="AA124" i="32" s="1"/>
  <c r="AB124" i="32" s="1"/>
  <c r="AC124" i="32" s="1"/>
  <c r="AD124" i="32" s="1"/>
  <c r="AE124" i="32" s="1"/>
  <c r="AF124" i="32" s="1"/>
  <c r="AG124" i="32" s="1"/>
  <c r="AH124" i="32" s="1"/>
  <c r="AI124" i="32" s="1"/>
  <c r="AJ124" i="32" s="1"/>
  <c r="AK124" i="32" s="1"/>
  <c r="AL124" i="32" s="1"/>
  <c r="F123" i="33" s="1"/>
  <c r="G145" i="33"/>
  <c r="B146" i="33"/>
  <c r="B147" i="33" s="1"/>
  <c r="C145" i="33"/>
  <c r="H145" i="33"/>
  <c r="I130" i="29"/>
  <c r="J130" i="29" s="1"/>
  <c r="K130" i="29" s="1"/>
  <c r="L130" i="29" s="1"/>
  <c r="M130" i="29" s="1"/>
  <c r="N130" i="29" s="1"/>
  <c r="O130" i="29" s="1"/>
  <c r="P130" i="29" s="1"/>
  <c r="Q130" i="29" s="1"/>
  <c r="R130" i="29" s="1"/>
  <c r="S130" i="29" s="1"/>
  <c r="T130" i="29" s="1"/>
  <c r="U130" i="29" s="1"/>
  <c r="V130" i="29" s="1"/>
  <c r="W130" i="29" s="1"/>
  <c r="X130" i="29" s="1"/>
  <c r="Y130" i="29" s="1"/>
  <c r="Z130" i="29" s="1"/>
  <c r="AA130" i="29" s="1"/>
  <c r="AB130" i="29" s="1"/>
  <c r="AC130" i="29" s="1"/>
  <c r="AD130" i="29" s="1"/>
  <c r="AE130" i="29" s="1"/>
  <c r="AF130" i="29" s="1"/>
  <c r="AG130" i="29" s="1"/>
  <c r="AH130" i="29" s="1"/>
  <c r="AI130" i="29" s="1"/>
  <c r="AJ130" i="29" s="1"/>
  <c r="AK130" i="29" s="1"/>
  <c r="AL130" i="29" s="1"/>
  <c r="AM130" i="29" s="1"/>
  <c r="F129" i="30" s="1"/>
  <c r="D129" i="29"/>
  <c r="B154" i="25" l="1"/>
  <c r="B155" i="25" s="1"/>
  <c r="H153" i="25"/>
  <c r="C153" i="25"/>
  <c r="G153" i="25"/>
  <c r="B152" i="29"/>
  <c r="B153" i="29" s="1"/>
  <c r="G151" i="29"/>
  <c r="H151" i="29"/>
  <c r="C151" i="29"/>
  <c r="B146" i="26"/>
  <c r="B147" i="26" s="1"/>
  <c r="G145" i="26"/>
  <c r="C145" i="26"/>
  <c r="H145" i="26"/>
  <c r="B162" i="31"/>
  <c r="B163" i="31" s="1"/>
  <c r="G161" i="31"/>
  <c r="C161" i="31"/>
  <c r="H161" i="31"/>
  <c r="B148" i="27"/>
  <c r="B149" i="27" s="1"/>
  <c r="H147" i="27"/>
  <c r="G147" i="27"/>
  <c r="C147" i="27"/>
  <c r="B168" i="28"/>
  <c r="B169" i="28" s="1"/>
  <c r="G167" i="28"/>
  <c r="C167" i="28"/>
  <c r="H167" i="28"/>
  <c r="I140" i="25"/>
  <c r="J140" i="25" s="1"/>
  <c r="K140" i="25" s="1"/>
  <c r="L140" i="25" s="1"/>
  <c r="M140" i="25" s="1"/>
  <c r="N140" i="25" s="1"/>
  <c r="O140" i="25" s="1"/>
  <c r="P140" i="25" s="1"/>
  <c r="Q140" i="25" s="1"/>
  <c r="R140" i="25" s="1"/>
  <c r="S140" i="25" s="1"/>
  <c r="T140" i="25" s="1"/>
  <c r="U140" i="25" s="1"/>
  <c r="V140" i="25" s="1"/>
  <c r="W140" i="25" s="1"/>
  <c r="X140" i="25" s="1"/>
  <c r="Y140" i="25" s="1"/>
  <c r="Z140" i="25" s="1"/>
  <c r="AA140" i="25" s="1"/>
  <c r="AB140" i="25" s="1"/>
  <c r="AC140" i="25" s="1"/>
  <c r="AD140" i="25" s="1"/>
  <c r="AE140" i="25" s="1"/>
  <c r="AF140" i="25" s="1"/>
  <c r="AG140" i="25" s="1"/>
  <c r="AH140" i="25" s="1"/>
  <c r="AI140" i="25" s="1"/>
  <c r="AJ140" i="25" s="1"/>
  <c r="AK140" i="25" s="1"/>
  <c r="AL140" i="25" s="1"/>
  <c r="F139" i="26" s="1"/>
  <c r="D139" i="25"/>
  <c r="G147" i="33"/>
  <c r="B148" i="33"/>
  <c r="B149" i="33" s="1"/>
  <c r="C147" i="33"/>
  <c r="H147" i="33"/>
  <c r="D123" i="33"/>
  <c r="I124" i="33"/>
  <c r="J124" i="33" s="1"/>
  <c r="K124" i="33" s="1"/>
  <c r="L124" i="33" s="1"/>
  <c r="M124" i="33" s="1"/>
  <c r="N124" i="33" s="1"/>
  <c r="O124" i="33" s="1"/>
  <c r="P124" i="33" s="1"/>
  <c r="Q124" i="33" s="1"/>
  <c r="R124" i="33" s="1"/>
  <c r="S124" i="33" s="1"/>
  <c r="T124" i="33" s="1"/>
  <c r="U124" i="33" s="1"/>
  <c r="V124" i="33" s="1"/>
  <c r="W124" i="33" s="1"/>
  <c r="X124" i="33" s="1"/>
  <c r="Y124" i="33" s="1"/>
  <c r="Z124" i="33" s="1"/>
  <c r="AA124" i="33" s="1"/>
  <c r="AB124" i="33" s="1"/>
  <c r="AC124" i="33" s="1"/>
  <c r="AD124" i="33" s="1"/>
  <c r="AE124" i="33" s="1"/>
  <c r="AF124" i="33" s="1"/>
  <c r="AG124" i="33" s="1"/>
  <c r="AH124" i="33" s="1"/>
  <c r="AI124" i="33" s="1"/>
  <c r="AJ124" i="33" s="1"/>
  <c r="AK124" i="33" s="1"/>
  <c r="AL124" i="33" s="1"/>
  <c r="AM124" i="33" s="1"/>
  <c r="I132" i="29"/>
  <c r="J132" i="29" s="1"/>
  <c r="K132" i="29" s="1"/>
  <c r="L132" i="29" s="1"/>
  <c r="M132" i="29" s="1"/>
  <c r="N132" i="29" s="1"/>
  <c r="O132" i="29" s="1"/>
  <c r="P132" i="29" s="1"/>
  <c r="Q132" i="29" s="1"/>
  <c r="R132" i="29" s="1"/>
  <c r="S132" i="29" s="1"/>
  <c r="T132" i="29" s="1"/>
  <c r="U132" i="29" s="1"/>
  <c r="V132" i="29" s="1"/>
  <c r="W132" i="29" s="1"/>
  <c r="X132" i="29" s="1"/>
  <c r="Y132" i="29" s="1"/>
  <c r="Z132" i="29" s="1"/>
  <c r="AA132" i="29" s="1"/>
  <c r="AB132" i="29" s="1"/>
  <c r="AC132" i="29" s="1"/>
  <c r="AD132" i="29" s="1"/>
  <c r="AE132" i="29" s="1"/>
  <c r="AF132" i="29" s="1"/>
  <c r="AG132" i="29" s="1"/>
  <c r="AH132" i="29" s="1"/>
  <c r="AI132" i="29" s="1"/>
  <c r="AJ132" i="29" s="1"/>
  <c r="AK132" i="29" s="1"/>
  <c r="AL132" i="29" s="1"/>
  <c r="AM132" i="29" s="1"/>
  <c r="F131" i="30" s="1"/>
  <c r="D131" i="29"/>
  <c r="I128" i="31"/>
  <c r="J128" i="31" s="1"/>
  <c r="K128" i="31" s="1"/>
  <c r="L128" i="31" s="1"/>
  <c r="M128" i="31" s="1"/>
  <c r="N128" i="31" s="1"/>
  <c r="O128" i="31" s="1"/>
  <c r="P128" i="31" s="1"/>
  <c r="Q128" i="31" s="1"/>
  <c r="R128" i="31" s="1"/>
  <c r="S128" i="31" s="1"/>
  <c r="T128" i="31" s="1"/>
  <c r="U128" i="31" s="1"/>
  <c r="V128" i="31" s="1"/>
  <c r="W128" i="31" s="1"/>
  <c r="X128" i="31" s="1"/>
  <c r="Y128" i="31" s="1"/>
  <c r="Z128" i="31" s="1"/>
  <c r="AA128" i="31" s="1"/>
  <c r="AB128" i="31" s="1"/>
  <c r="AC128" i="31" s="1"/>
  <c r="AD128" i="31" s="1"/>
  <c r="AE128" i="31" s="1"/>
  <c r="AF128" i="31" s="1"/>
  <c r="AG128" i="31" s="1"/>
  <c r="AH128" i="31" s="1"/>
  <c r="AI128" i="31" s="1"/>
  <c r="AJ128" i="31" s="1"/>
  <c r="AK128" i="31" s="1"/>
  <c r="AL128" i="31" s="1"/>
  <c r="AM128" i="31" s="1"/>
  <c r="F127" i="32" s="1"/>
  <c r="D127" i="31"/>
  <c r="I134" i="28"/>
  <c r="J134" i="28" s="1"/>
  <c r="K134" i="28" s="1"/>
  <c r="L134" i="28" s="1"/>
  <c r="M134" i="28" s="1"/>
  <c r="N134" i="28" s="1"/>
  <c r="O134" i="28" s="1"/>
  <c r="P134" i="28" s="1"/>
  <c r="Q134" i="28" s="1"/>
  <c r="R134" i="28" s="1"/>
  <c r="S134" i="28" s="1"/>
  <c r="T134" i="28" s="1"/>
  <c r="U134" i="28" s="1"/>
  <c r="V134" i="28" s="1"/>
  <c r="W134" i="28" s="1"/>
  <c r="X134" i="28" s="1"/>
  <c r="Y134" i="28" s="1"/>
  <c r="Z134" i="28" s="1"/>
  <c r="AA134" i="28" s="1"/>
  <c r="AB134" i="28" s="1"/>
  <c r="AC134" i="28" s="1"/>
  <c r="AD134" i="28" s="1"/>
  <c r="AE134" i="28" s="1"/>
  <c r="AF134" i="28" s="1"/>
  <c r="AG134" i="28" s="1"/>
  <c r="AH134" i="28" s="1"/>
  <c r="AI134" i="28" s="1"/>
  <c r="AJ134" i="28" s="1"/>
  <c r="AK134" i="28" s="1"/>
  <c r="AL134" i="28" s="1"/>
  <c r="AM134" i="28" s="1"/>
  <c r="F133" i="29" s="1"/>
  <c r="D133" i="28"/>
  <c r="B146" i="8"/>
  <c r="B147" i="8" s="1"/>
  <c r="I146" i="8"/>
  <c r="J146" i="8" s="1"/>
  <c r="K146" i="8" s="1"/>
  <c r="L146" i="8" s="1"/>
  <c r="M146" i="8" s="1"/>
  <c r="N146" i="8" s="1"/>
  <c r="O146" i="8" s="1"/>
  <c r="P146" i="8" s="1"/>
  <c r="Q146" i="8" s="1"/>
  <c r="R146" i="8" s="1"/>
  <c r="S146" i="8" s="1"/>
  <c r="T146" i="8" s="1"/>
  <c r="U146" i="8" s="1"/>
  <c r="V146" i="8" s="1"/>
  <c r="W146" i="8" s="1"/>
  <c r="X146" i="8" s="1"/>
  <c r="Y146" i="8" s="1"/>
  <c r="Z146" i="8" s="1"/>
  <c r="AA146" i="8" s="1"/>
  <c r="AB146" i="8" s="1"/>
  <c r="AC146" i="8" s="1"/>
  <c r="AD146" i="8" s="1"/>
  <c r="AE146" i="8" s="1"/>
  <c r="AF146" i="8" s="1"/>
  <c r="AG146" i="8" s="1"/>
  <c r="AH146" i="8" s="1"/>
  <c r="AI146" i="8" s="1"/>
  <c r="AJ146" i="8" s="1"/>
  <c r="AK146" i="8" s="1"/>
  <c r="AL146" i="8" s="1"/>
  <c r="AM146" i="8" s="1"/>
  <c r="F145" i="23" s="1"/>
  <c r="G145" i="8"/>
  <c r="D145" i="8" s="1"/>
  <c r="C145" i="8"/>
  <c r="H145" i="8"/>
  <c r="I144" i="23"/>
  <c r="J144" i="23" s="1"/>
  <c r="K144" i="23" s="1"/>
  <c r="L144" i="23" s="1"/>
  <c r="M144" i="23" s="1"/>
  <c r="N144" i="23" s="1"/>
  <c r="O144" i="23" s="1"/>
  <c r="P144" i="23" s="1"/>
  <c r="Q144" i="23" s="1"/>
  <c r="R144" i="23" s="1"/>
  <c r="S144" i="23" s="1"/>
  <c r="T144" i="23" s="1"/>
  <c r="U144" i="23" s="1"/>
  <c r="V144" i="23" s="1"/>
  <c r="W144" i="23" s="1"/>
  <c r="X144" i="23" s="1"/>
  <c r="Y144" i="23" s="1"/>
  <c r="Z144" i="23" s="1"/>
  <c r="AA144" i="23" s="1"/>
  <c r="AB144" i="23" s="1"/>
  <c r="AC144" i="23" s="1"/>
  <c r="AD144" i="23" s="1"/>
  <c r="AE144" i="23" s="1"/>
  <c r="AF144" i="23" s="1"/>
  <c r="AG144" i="23" s="1"/>
  <c r="AH144" i="23" s="1"/>
  <c r="AI144" i="23" s="1"/>
  <c r="AJ144" i="23" s="1"/>
  <c r="AK144" i="23" s="1"/>
  <c r="F143" i="24" s="1"/>
  <c r="D143" i="23"/>
  <c r="D125" i="32"/>
  <c r="I126" i="32"/>
  <c r="J126" i="32" s="1"/>
  <c r="K126" i="32" s="1"/>
  <c r="L126" i="32" s="1"/>
  <c r="M126" i="32" s="1"/>
  <c r="N126" i="32" s="1"/>
  <c r="O126" i="32" s="1"/>
  <c r="P126" i="32" s="1"/>
  <c r="Q126" i="32" s="1"/>
  <c r="R126" i="32" s="1"/>
  <c r="S126" i="32" s="1"/>
  <c r="T126" i="32" s="1"/>
  <c r="U126" i="32" s="1"/>
  <c r="V126" i="32" s="1"/>
  <c r="W126" i="32" s="1"/>
  <c r="X126" i="32" s="1"/>
  <c r="Y126" i="32" s="1"/>
  <c r="Z126" i="32" s="1"/>
  <c r="AA126" i="32" s="1"/>
  <c r="AB126" i="32" s="1"/>
  <c r="AC126" i="32" s="1"/>
  <c r="AD126" i="32" s="1"/>
  <c r="AE126" i="32" s="1"/>
  <c r="AF126" i="32" s="1"/>
  <c r="AG126" i="32" s="1"/>
  <c r="AH126" i="32" s="1"/>
  <c r="AI126" i="32" s="1"/>
  <c r="AJ126" i="32" s="1"/>
  <c r="AK126" i="32" s="1"/>
  <c r="AL126" i="32" s="1"/>
  <c r="F125" i="33" s="1"/>
  <c r="I136" i="27"/>
  <c r="J136" i="27" s="1"/>
  <c r="K136" i="27" s="1"/>
  <c r="L136" i="27" s="1"/>
  <c r="M136" i="27" s="1"/>
  <c r="N136" i="27" s="1"/>
  <c r="O136" i="27" s="1"/>
  <c r="P136" i="27" s="1"/>
  <c r="Q136" i="27" s="1"/>
  <c r="R136" i="27" s="1"/>
  <c r="S136" i="27" s="1"/>
  <c r="T136" i="27" s="1"/>
  <c r="U136" i="27" s="1"/>
  <c r="V136" i="27" s="1"/>
  <c r="W136" i="27" s="1"/>
  <c r="X136" i="27" s="1"/>
  <c r="Y136" i="27" s="1"/>
  <c r="Z136" i="27" s="1"/>
  <c r="AA136" i="27" s="1"/>
  <c r="AB136" i="27" s="1"/>
  <c r="AC136" i="27" s="1"/>
  <c r="AD136" i="27" s="1"/>
  <c r="AE136" i="27" s="1"/>
  <c r="AF136" i="27" s="1"/>
  <c r="AG136" i="27" s="1"/>
  <c r="AH136" i="27" s="1"/>
  <c r="AI136" i="27" s="1"/>
  <c r="AJ136" i="27" s="1"/>
  <c r="AK136" i="27" s="1"/>
  <c r="AL136" i="27" s="1"/>
  <c r="F135" i="28" s="1"/>
  <c r="D135" i="27"/>
  <c r="I142" i="24"/>
  <c r="J142" i="24" s="1"/>
  <c r="K142" i="24" s="1"/>
  <c r="L142" i="24" s="1"/>
  <c r="M142" i="24" s="1"/>
  <c r="N142" i="24" s="1"/>
  <c r="O142" i="24" s="1"/>
  <c r="P142" i="24" s="1"/>
  <c r="Q142" i="24" s="1"/>
  <c r="R142" i="24" s="1"/>
  <c r="S142" i="24" s="1"/>
  <c r="T142" i="24" s="1"/>
  <c r="U142" i="24" s="1"/>
  <c r="V142" i="24" s="1"/>
  <c r="W142" i="24" s="1"/>
  <c r="X142" i="24" s="1"/>
  <c r="Y142" i="24" s="1"/>
  <c r="Z142" i="24" s="1"/>
  <c r="AA142" i="24" s="1"/>
  <c r="AB142" i="24" s="1"/>
  <c r="AC142" i="24" s="1"/>
  <c r="AD142" i="24" s="1"/>
  <c r="AE142" i="24" s="1"/>
  <c r="AF142" i="24" s="1"/>
  <c r="AG142" i="24" s="1"/>
  <c r="AH142" i="24" s="1"/>
  <c r="AI142" i="24" s="1"/>
  <c r="AJ142" i="24" s="1"/>
  <c r="AK142" i="24" s="1"/>
  <c r="AL142" i="24" s="1"/>
  <c r="AM142" i="24" s="1"/>
  <c r="F141" i="25" s="1"/>
  <c r="D141" i="24"/>
  <c r="I130" i="30"/>
  <c r="J130" i="30" s="1"/>
  <c r="K130" i="30" s="1"/>
  <c r="L130" i="30" s="1"/>
  <c r="M130" i="30" s="1"/>
  <c r="N130" i="30" s="1"/>
  <c r="O130" i="30" s="1"/>
  <c r="P130" i="30" s="1"/>
  <c r="Q130" i="30" s="1"/>
  <c r="R130" i="30" s="1"/>
  <c r="S130" i="30" s="1"/>
  <c r="T130" i="30" s="1"/>
  <c r="U130" i="30" s="1"/>
  <c r="V130" i="30" s="1"/>
  <c r="W130" i="30" s="1"/>
  <c r="X130" i="30" s="1"/>
  <c r="Y130" i="30" s="1"/>
  <c r="Z130" i="30" s="1"/>
  <c r="AA130" i="30" s="1"/>
  <c r="AB130" i="30" s="1"/>
  <c r="AC130" i="30" s="1"/>
  <c r="AD130" i="30" s="1"/>
  <c r="AE130" i="30" s="1"/>
  <c r="AF130" i="30" s="1"/>
  <c r="AG130" i="30" s="1"/>
  <c r="AH130" i="30" s="1"/>
  <c r="AI130" i="30" s="1"/>
  <c r="AJ130" i="30" s="1"/>
  <c r="AK130" i="30" s="1"/>
  <c r="AL130" i="30" s="1"/>
  <c r="F129" i="31" s="1"/>
  <c r="D129" i="30"/>
  <c r="B146" i="32"/>
  <c r="B147" i="32" s="1"/>
  <c r="G145" i="32"/>
  <c r="C145" i="32"/>
  <c r="H145" i="32"/>
  <c r="I138" i="26"/>
  <c r="J138" i="26" s="1"/>
  <c r="K138" i="26" s="1"/>
  <c r="L138" i="26" s="1"/>
  <c r="M138" i="26" s="1"/>
  <c r="N138" i="26" s="1"/>
  <c r="O138" i="26" s="1"/>
  <c r="P138" i="26" s="1"/>
  <c r="Q138" i="26" s="1"/>
  <c r="R138" i="26" s="1"/>
  <c r="S138" i="26" s="1"/>
  <c r="T138" i="26" s="1"/>
  <c r="U138" i="26" s="1"/>
  <c r="V138" i="26" s="1"/>
  <c r="W138" i="26" s="1"/>
  <c r="X138" i="26" s="1"/>
  <c r="Y138" i="26" s="1"/>
  <c r="Z138" i="26" s="1"/>
  <c r="AA138" i="26" s="1"/>
  <c r="AB138" i="26" s="1"/>
  <c r="AC138" i="26" s="1"/>
  <c r="AD138" i="26" s="1"/>
  <c r="AE138" i="26" s="1"/>
  <c r="AF138" i="26" s="1"/>
  <c r="AG138" i="26" s="1"/>
  <c r="AH138" i="26" s="1"/>
  <c r="AI138" i="26" s="1"/>
  <c r="AJ138" i="26" s="1"/>
  <c r="AK138" i="26" s="1"/>
  <c r="AL138" i="26" s="1"/>
  <c r="AM138" i="26" s="1"/>
  <c r="F137" i="27" s="1"/>
  <c r="D137" i="26"/>
  <c r="B164" i="31" l="1"/>
  <c r="B165" i="31" s="1"/>
  <c r="G163" i="31"/>
  <c r="C163" i="31"/>
  <c r="H163" i="31"/>
  <c r="B148" i="26"/>
  <c r="B149" i="26" s="1"/>
  <c r="G147" i="26"/>
  <c r="C147" i="26"/>
  <c r="H147" i="26"/>
  <c r="B170" i="28"/>
  <c r="B171" i="28" s="1"/>
  <c r="G169" i="28"/>
  <c r="C169" i="28"/>
  <c r="H169" i="28"/>
  <c r="B154" i="29"/>
  <c r="B155" i="29" s="1"/>
  <c r="C153" i="29"/>
  <c r="H153" i="29"/>
  <c r="G153" i="29"/>
  <c r="B150" i="27"/>
  <c r="B151" i="27" s="1"/>
  <c r="G149" i="27"/>
  <c r="H149" i="27"/>
  <c r="C149" i="27"/>
  <c r="B156" i="25"/>
  <c r="B157" i="25" s="1"/>
  <c r="H155" i="25"/>
  <c r="C155" i="25"/>
  <c r="G155" i="25"/>
  <c r="I146" i="23"/>
  <c r="J146" i="23" s="1"/>
  <c r="K146" i="23" s="1"/>
  <c r="L146" i="23" s="1"/>
  <c r="M146" i="23" s="1"/>
  <c r="N146" i="23" s="1"/>
  <c r="O146" i="23" s="1"/>
  <c r="P146" i="23" s="1"/>
  <c r="Q146" i="23" s="1"/>
  <c r="R146" i="23" s="1"/>
  <c r="S146" i="23" s="1"/>
  <c r="T146" i="23" s="1"/>
  <c r="U146" i="23" s="1"/>
  <c r="V146" i="23" s="1"/>
  <c r="W146" i="23" s="1"/>
  <c r="X146" i="23" s="1"/>
  <c r="Y146" i="23" s="1"/>
  <c r="Z146" i="23" s="1"/>
  <c r="AA146" i="23" s="1"/>
  <c r="AB146" i="23" s="1"/>
  <c r="AC146" i="23" s="1"/>
  <c r="AD146" i="23" s="1"/>
  <c r="AE146" i="23" s="1"/>
  <c r="AF146" i="23" s="1"/>
  <c r="AG146" i="23" s="1"/>
  <c r="AH146" i="23" s="1"/>
  <c r="AI146" i="23" s="1"/>
  <c r="AJ146" i="23" s="1"/>
  <c r="AK146" i="23" s="1"/>
  <c r="F145" i="24" s="1"/>
  <c r="D145" i="23"/>
  <c r="B148" i="8"/>
  <c r="B149" i="8" s="1"/>
  <c r="I148" i="8"/>
  <c r="J148" i="8" s="1"/>
  <c r="K148" i="8" s="1"/>
  <c r="L148" i="8" s="1"/>
  <c r="M148" i="8" s="1"/>
  <c r="N148" i="8" s="1"/>
  <c r="O148" i="8" s="1"/>
  <c r="P148" i="8" s="1"/>
  <c r="Q148" i="8" s="1"/>
  <c r="R148" i="8" s="1"/>
  <c r="S148" i="8" s="1"/>
  <c r="T148" i="8" s="1"/>
  <c r="U148" i="8" s="1"/>
  <c r="V148" i="8" s="1"/>
  <c r="W148" i="8" s="1"/>
  <c r="X148" i="8" s="1"/>
  <c r="Y148" i="8" s="1"/>
  <c r="Z148" i="8" s="1"/>
  <c r="AA148" i="8" s="1"/>
  <c r="AB148" i="8" s="1"/>
  <c r="AC148" i="8" s="1"/>
  <c r="AD148" i="8" s="1"/>
  <c r="AE148" i="8" s="1"/>
  <c r="AF148" i="8" s="1"/>
  <c r="AG148" i="8" s="1"/>
  <c r="AH148" i="8" s="1"/>
  <c r="AI148" i="8" s="1"/>
  <c r="AJ148" i="8" s="1"/>
  <c r="AK148" i="8" s="1"/>
  <c r="AL148" i="8" s="1"/>
  <c r="AM148" i="8" s="1"/>
  <c r="F147" i="23" s="1"/>
  <c r="G147" i="8"/>
  <c r="D147" i="8" s="1"/>
  <c r="C147" i="8"/>
  <c r="H147" i="8"/>
  <c r="G147" i="32"/>
  <c r="B148" i="32"/>
  <c r="B149" i="32" s="1"/>
  <c r="C147" i="32"/>
  <c r="H147" i="32"/>
  <c r="I134" i="29"/>
  <c r="J134" i="29" s="1"/>
  <c r="K134" i="29" s="1"/>
  <c r="L134" i="29" s="1"/>
  <c r="M134" i="29" s="1"/>
  <c r="N134" i="29" s="1"/>
  <c r="O134" i="29" s="1"/>
  <c r="P134" i="29" s="1"/>
  <c r="Q134" i="29" s="1"/>
  <c r="R134" i="29" s="1"/>
  <c r="S134" i="29" s="1"/>
  <c r="T134" i="29" s="1"/>
  <c r="U134" i="29" s="1"/>
  <c r="V134" i="29" s="1"/>
  <c r="W134" i="29" s="1"/>
  <c r="X134" i="29" s="1"/>
  <c r="Y134" i="29" s="1"/>
  <c r="Z134" i="29" s="1"/>
  <c r="AA134" i="29" s="1"/>
  <c r="AB134" i="29" s="1"/>
  <c r="AC134" i="29" s="1"/>
  <c r="AD134" i="29" s="1"/>
  <c r="AE134" i="29" s="1"/>
  <c r="AF134" i="29" s="1"/>
  <c r="AG134" i="29" s="1"/>
  <c r="AH134" i="29" s="1"/>
  <c r="AI134" i="29" s="1"/>
  <c r="AJ134" i="29" s="1"/>
  <c r="AK134" i="29" s="1"/>
  <c r="AL134" i="29" s="1"/>
  <c r="AM134" i="29" s="1"/>
  <c r="F133" i="30" s="1"/>
  <c r="D133" i="29"/>
  <c r="D127" i="32"/>
  <c r="I128" i="32"/>
  <c r="J128" i="32" s="1"/>
  <c r="K128" i="32" s="1"/>
  <c r="L128" i="32" s="1"/>
  <c r="M128" i="32" s="1"/>
  <c r="N128" i="32" s="1"/>
  <c r="O128" i="32" s="1"/>
  <c r="P128" i="32" s="1"/>
  <c r="Q128" i="32" s="1"/>
  <c r="R128" i="32" s="1"/>
  <c r="S128" i="32" s="1"/>
  <c r="T128" i="32" s="1"/>
  <c r="U128" i="32" s="1"/>
  <c r="V128" i="32" s="1"/>
  <c r="W128" i="32" s="1"/>
  <c r="X128" i="32" s="1"/>
  <c r="Y128" i="32" s="1"/>
  <c r="Z128" i="32" s="1"/>
  <c r="AA128" i="32" s="1"/>
  <c r="AB128" i="32" s="1"/>
  <c r="AC128" i="32" s="1"/>
  <c r="AD128" i="32" s="1"/>
  <c r="AE128" i="32" s="1"/>
  <c r="AF128" i="32" s="1"/>
  <c r="AG128" i="32" s="1"/>
  <c r="AH128" i="32" s="1"/>
  <c r="AI128" i="32" s="1"/>
  <c r="AJ128" i="32" s="1"/>
  <c r="AK128" i="32" s="1"/>
  <c r="AL128" i="32" s="1"/>
  <c r="F127" i="33" s="1"/>
  <c r="I132" i="30"/>
  <c r="J132" i="30" s="1"/>
  <c r="K132" i="30" s="1"/>
  <c r="L132" i="30" s="1"/>
  <c r="M132" i="30" s="1"/>
  <c r="N132" i="30" s="1"/>
  <c r="O132" i="30" s="1"/>
  <c r="P132" i="30" s="1"/>
  <c r="Q132" i="30" s="1"/>
  <c r="R132" i="30" s="1"/>
  <c r="S132" i="30" s="1"/>
  <c r="T132" i="30" s="1"/>
  <c r="U132" i="30" s="1"/>
  <c r="V132" i="30" s="1"/>
  <c r="W132" i="30" s="1"/>
  <c r="X132" i="30" s="1"/>
  <c r="Y132" i="30" s="1"/>
  <c r="Z132" i="30" s="1"/>
  <c r="AA132" i="30" s="1"/>
  <c r="AB132" i="30" s="1"/>
  <c r="AC132" i="30" s="1"/>
  <c r="AD132" i="30" s="1"/>
  <c r="AE132" i="30" s="1"/>
  <c r="AF132" i="30" s="1"/>
  <c r="AG132" i="30" s="1"/>
  <c r="AH132" i="30" s="1"/>
  <c r="AI132" i="30" s="1"/>
  <c r="AJ132" i="30" s="1"/>
  <c r="AK132" i="30" s="1"/>
  <c r="AL132" i="30" s="1"/>
  <c r="F131" i="31" s="1"/>
  <c r="D131" i="30"/>
  <c r="D125" i="33"/>
  <c r="I126" i="33"/>
  <c r="J126" i="33" s="1"/>
  <c r="K126" i="33" s="1"/>
  <c r="L126" i="33" s="1"/>
  <c r="M126" i="33" s="1"/>
  <c r="N126" i="33" s="1"/>
  <c r="O126" i="33" s="1"/>
  <c r="P126" i="33" s="1"/>
  <c r="Q126" i="33" s="1"/>
  <c r="R126" i="33" s="1"/>
  <c r="S126" i="33" s="1"/>
  <c r="T126" i="33" s="1"/>
  <c r="U126" i="33" s="1"/>
  <c r="V126" i="33" s="1"/>
  <c r="W126" i="33" s="1"/>
  <c r="X126" i="33" s="1"/>
  <c r="Y126" i="33" s="1"/>
  <c r="Z126" i="33" s="1"/>
  <c r="AA126" i="33" s="1"/>
  <c r="AB126" i="33" s="1"/>
  <c r="AC126" i="33" s="1"/>
  <c r="AD126" i="33" s="1"/>
  <c r="AE126" i="33" s="1"/>
  <c r="AF126" i="33" s="1"/>
  <c r="AG126" i="33" s="1"/>
  <c r="AH126" i="33" s="1"/>
  <c r="AI126" i="33" s="1"/>
  <c r="AJ126" i="33" s="1"/>
  <c r="AK126" i="33" s="1"/>
  <c r="AL126" i="33" s="1"/>
  <c r="AM126" i="33" s="1"/>
  <c r="I142" i="25"/>
  <c r="J142" i="25" s="1"/>
  <c r="K142" i="25" s="1"/>
  <c r="L142" i="25" s="1"/>
  <c r="M142" i="25" s="1"/>
  <c r="N142" i="25" s="1"/>
  <c r="O142" i="25" s="1"/>
  <c r="P142" i="25" s="1"/>
  <c r="Q142" i="25" s="1"/>
  <c r="R142" i="25" s="1"/>
  <c r="S142" i="25" s="1"/>
  <c r="T142" i="25" s="1"/>
  <c r="U142" i="25" s="1"/>
  <c r="V142" i="25" s="1"/>
  <c r="W142" i="25" s="1"/>
  <c r="X142" i="25" s="1"/>
  <c r="Y142" i="25" s="1"/>
  <c r="Z142" i="25" s="1"/>
  <c r="AA142" i="25" s="1"/>
  <c r="AB142" i="25" s="1"/>
  <c r="AC142" i="25" s="1"/>
  <c r="AD142" i="25" s="1"/>
  <c r="AE142" i="25" s="1"/>
  <c r="AF142" i="25" s="1"/>
  <c r="AG142" i="25" s="1"/>
  <c r="AH142" i="25" s="1"/>
  <c r="AI142" i="25" s="1"/>
  <c r="AJ142" i="25" s="1"/>
  <c r="AK142" i="25" s="1"/>
  <c r="AL142" i="25" s="1"/>
  <c r="F141" i="26" s="1"/>
  <c r="D141" i="25"/>
  <c r="I136" i="28"/>
  <c r="J136" i="28" s="1"/>
  <c r="K136" i="28" s="1"/>
  <c r="L136" i="28" s="1"/>
  <c r="M136" i="28" s="1"/>
  <c r="N136" i="28" s="1"/>
  <c r="O136" i="28" s="1"/>
  <c r="P136" i="28" s="1"/>
  <c r="Q136" i="28" s="1"/>
  <c r="R136" i="28" s="1"/>
  <c r="S136" i="28" s="1"/>
  <c r="T136" i="28" s="1"/>
  <c r="U136" i="28" s="1"/>
  <c r="V136" i="28" s="1"/>
  <c r="W136" i="28" s="1"/>
  <c r="X136" i="28" s="1"/>
  <c r="Y136" i="28" s="1"/>
  <c r="Z136" i="28" s="1"/>
  <c r="AA136" i="28" s="1"/>
  <c r="AB136" i="28" s="1"/>
  <c r="AC136" i="28" s="1"/>
  <c r="AD136" i="28" s="1"/>
  <c r="AE136" i="28" s="1"/>
  <c r="AF136" i="28" s="1"/>
  <c r="AG136" i="28" s="1"/>
  <c r="AH136" i="28" s="1"/>
  <c r="AI136" i="28" s="1"/>
  <c r="AJ136" i="28" s="1"/>
  <c r="AK136" i="28" s="1"/>
  <c r="AL136" i="28" s="1"/>
  <c r="AM136" i="28" s="1"/>
  <c r="F135" i="29" s="1"/>
  <c r="D135" i="28"/>
  <c r="I144" i="24"/>
  <c r="J144" i="24" s="1"/>
  <c r="K144" i="24" s="1"/>
  <c r="L144" i="24" s="1"/>
  <c r="M144" i="24" s="1"/>
  <c r="N144" i="24" s="1"/>
  <c r="O144" i="24" s="1"/>
  <c r="P144" i="24" s="1"/>
  <c r="Q144" i="24" s="1"/>
  <c r="R144" i="24" s="1"/>
  <c r="S144" i="24" s="1"/>
  <c r="T144" i="24" s="1"/>
  <c r="U144" i="24" s="1"/>
  <c r="V144" i="24" s="1"/>
  <c r="W144" i="24" s="1"/>
  <c r="X144" i="24" s="1"/>
  <c r="Y144" i="24" s="1"/>
  <c r="Z144" i="24" s="1"/>
  <c r="AA144" i="24" s="1"/>
  <c r="AB144" i="24" s="1"/>
  <c r="AC144" i="24" s="1"/>
  <c r="AD144" i="24" s="1"/>
  <c r="AE144" i="24" s="1"/>
  <c r="AF144" i="24" s="1"/>
  <c r="AG144" i="24" s="1"/>
  <c r="AH144" i="24" s="1"/>
  <c r="AI144" i="24" s="1"/>
  <c r="AJ144" i="24" s="1"/>
  <c r="AK144" i="24" s="1"/>
  <c r="AL144" i="24" s="1"/>
  <c r="AM144" i="24" s="1"/>
  <c r="F143" i="25" s="1"/>
  <c r="D143" i="24"/>
  <c r="G149" i="33"/>
  <c r="B150" i="33"/>
  <c r="B151" i="33" s="1"/>
  <c r="C149" i="33"/>
  <c r="H149" i="33"/>
  <c r="I130" i="31"/>
  <c r="J130" i="31" s="1"/>
  <c r="K130" i="31" s="1"/>
  <c r="L130" i="31" s="1"/>
  <c r="M130" i="31" s="1"/>
  <c r="N130" i="31" s="1"/>
  <c r="O130" i="31" s="1"/>
  <c r="P130" i="31" s="1"/>
  <c r="Q130" i="31" s="1"/>
  <c r="R130" i="31" s="1"/>
  <c r="S130" i="31" s="1"/>
  <c r="T130" i="31" s="1"/>
  <c r="U130" i="31" s="1"/>
  <c r="V130" i="31" s="1"/>
  <c r="W130" i="31" s="1"/>
  <c r="X130" i="31" s="1"/>
  <c r="Y130" i="31" s="1"/>
  <c r="Z130" i="31" s="1"/>
  <c r="AA130" i="31" s="1"/>
  <c r="AB130" i="31" s="1"/>
  <c r="AC130" i="31" s="1"/>
  <c r="AD130" i="31" s="1"/>
  <c r="AE130" i="31" s="1"/>
  <c r="AF130" i="31" s="1"/>
  <c r="AG130" i="31" s="1"/>
  <c r="AH130" i="31" s="1"/>
  <c r="AI130" i="31" s="1"/>
  <c r="AJ130" i="31" s="1"/>
  <c r="AK130" i="31" s="1"/>
  <c r="AL130" i="31" s="1"/>
  <c r="AM130" i="31" s="1"/>
  <c r="F129" i="32" s="1"/>
  <c r="D129" i="31"/>
  <c r="I138" i="27"/>
  <c r="J138" i="27" s="1"/>
  <c r="K138" i="27" s="1"/>
  <c r="L138" i="27" s="1"/>
  <c r="M138" i="27" s="1"/>
  <c r="N138" i="27" s="1"/>
  <c r="O138" i="27" s="1"/>
  <c r="P138" i="27" s="1"/>
  <c r="Q138" i="27" s="1"/>
  <c r="R138" i="27" s="1"/>
  <c r="S138" i="27" s="1"/>
  <c r="T138" i="27" s="1"/>
  <c r="U138" i="27" s="1"/>
  <c r="V138" i="27" s="1"/>
  <c r="W138" i="27" s="1"/>
  <c r="X138" i="27" s="1"/>
  <c r="Y138" i="27" s="1"/>
  <c r="Z138" i="27" s="1"/>
  <c r="AA138" i="27" s="1"/>
  <c r="AB138" i="27" s="1"/>
  <c r="AC138" i="27" s="1"/>
  <c r="AD138" i="27" s="1"/>
  <c r="AE138" i="27" s="1"/>
  <c r="AF138" i="27" s="1"/>
  <c r="AG138" i="27" s="1"/>
  <c r="AH138" i="27" s="1"/>
  <c r="AI138" i="27" s="1"/>
  <c r="AJ138" i="27" s="1"/>
  <c r="AK138" i="27" s="1"/>
  <c r="AL138" i="27" s="1"/>
  <c r="F137" i="28" s="1"/>
  <c r="D137" i="27"/>
  <c r="I140" i="26"/>
  <c r="J140" i="26" s="1"/>
  <c r="K140" i="26" s="1"/>
  <c r="L140" i="26" s="1"/>
  <c r="M140" i="26" s="1"/>
  <c r="N140" i="26" s="1"/>
  <c r="O140" i="26" s="1"/>
  <c r="P140" i="26" s="1"/>
  <c r="Q140" i="26" s="1"/>
  <c r="R140" i="26" s="1"/>
  <c r="S140" i="26" s="1"/>
  <c r="T140" i="26" s="1"/>
  <c r="U140" i="26" s="1"/>
  <c r="V140" i="26" s="1"/>
  <c r="W140" i="26" s="1"/>
  <c r="X140" i="26" s="1"/>
  <c r="Y140" i="26" s="1"/>
  <c r="Z140" i="26" s="1"/>
  <c r="AA140" i="26" s="1"/>
  <c r="AB140" i="26" s="1"/>
  <c r="AC140" i="26" s="1"/>
  <c r="AD140" i="26" s="1"/>
  <c r="AE140" i="26" s="1"/>
  <c r="AF140" i="26" s="1"/>
  <c r="AG140" i="26" s="1"/>
  <c r="AH140" i="26" s="1"/>
  <c r="AI140" i="26" s="1"/>
  <c r="AJ140" i="26" s="1"/>
  <c r="AK140" i="26" s="1"/>
  <c r="AL140" i="26" s="1"/>
  <c r="AM140" i="26" s="1"/>
  <c r="F139" i="27" s="1"/>
  <c r="D139" i="26"/>
  <c r="G155" i="29" l="1"/>
  <c r="B156" i="29"/>
  <c r="B157" i="29" s="1"/>
  <c r="C155" i="29"/>
  <c r="H155" i="29"/>
  <c r="B172" i="28"/>
  <c r="B173" i="28" s="1"/>
  <c r="G171" i="28"/>
  <c r="C171" i="28"/>
  <c r="H171" i="28"/>
  <c r="B158" i="25"/>
  <c r="B159" i="25" s="1"/>
  <c r="G157" i="25"/>
  <c r="H157" i="25"/>
  <c r="C157" i="25"/>
  <c r="B150" i="26"/>
  <c r="B151" i="26" s="1"/>
  <c r="H149" i="26"/>
  <c r="C149" i="26"/>
  <c r="G149" i="26"/>
  <c r="B152" i="27"/>
  <c r="B153" i="27" s="1"/>
  <c r="G151" i="27"/>
  <c r="C151" i="27"/>
  <c r="H151" i="27"/>
  <c r="G165" i="31"/>
  <c r="B166" i="31"/>
  <c r="B167" i="31" s="1"/>
  <c r="H165" i="31"/>
  <c r="C165" i="31"/>
  <c r="I132" i="31"/>
  <c r="J132" i="31" s="1"/>
  <c r="K132" i="31" s="1"/>
  <c r="L132" i="31" s="1"/>
  <c r="M132" i="31" s="1"/>
  <c r="N132" i="31" s="1"/>
  <c r="O132" i="31" s="1"/>
  <c r="P132" i="31" s="1"/>
  <c r="Q132" i="31" s="1"/>
  <c r="R132" i="31" s="1"/>
  <c r="S132" i="31" s="1"/>
  <c r="T132" i="31" s="1"/>
  <c r="U132" i="31" s="1"/>
  <c r="V132" i="31" s="1"/>
  <c r="W132" i="31" s="1"/>
  <c r="X132" i="31" s="1"/>
  <c r="Y132" i="31" s="1"/>
  <c r="Z132" i="31" s="1"/>
  <c r="AA132" i="31" s="1"/>
  <c r="AB132" i="31" s="1"/>
  <c r="AC132" i="31" s="1"/>
  <c r="AD132" i="31" s="1"/>
  <c r="AE132" i="31" s="1"/>
  <c r="AF132" i="31" s="1"/>
  <c r="AG132" i="31" s="1"/>
  <c r="AH132" i="31" s="1"/>
  <c r="AI132" i="31" s="1"/>
  <c r="AJ132" i="31" s="1"/>
  <c r="AK132" i="31" s="1"/>
  <c r="AL132" i="31" s="1"/>
  <c r="AM132" i="31" s="1"/>
  <c r="F131" i="32" s="1"/>
  <c r="D131" i="31"/>
  <c r="D127" i="33"/>
  <c r="I128" i="33"/>
  <c r="J128" i="33" s="1"/>
  <c r="K128" i="33" s="1"/>
  <c r="L128" i="33" s="1"/>
  <c r="M128" i="33" s="1"/>
  <c r="N128" i="33" s="1"/>
  <c r="O128" i="33" s="1"/>
  <c r="P128" i="33" s="1"/>
  <c r="Q128" i="33" s="1"/>
  <c r="R128" i="33" s="1"/>
  <c r="S128" i="33" s="1"/>
  <c r="T128" i="33" s="1"/>
  <c r="U128" i="33" s="1"/>
  <c r="V128" i="33" s="1"/>
  <c r="W128" i="33" s="1"/>
  <c r="X128" i="33" s="1"/>
  <c r="Y128" i="33" s="1"/>
  <c r="Z128" i="33" s="1"/>
  <c r="AA128" i="33" s="1"/>
  <c r="AB128" i="33" s="1"/>
  <c r="AC128" i="33" s="1"/>
  <c r="AD128" i="33" s="1"/>
  <c r="AE128" i="33" s="1"/>
  <c r="AF128" i="33" s="1"/>
  <c r="AG128" i="33" s="1"/>
  <c r="AH128" i="33" s="1"/>
  <c r="AI128" i="33" s="1"/>
  <c r="AJ128" i="33" s="1"/>
  <c r="AK128" i="33" s="1"/>
  <c r="AL128" i="33" s="1"/>
  <c r="AM128" i="33" s="1"/>
  <c r="I142" i="26"/>
  <c r="J142" i="26" s="1"/>
  <c r="K142" i="26" s="1"/>
  <c r="L142" i="26" s="1"/>
  <c r="M142" i="26" s="1"/>
  <c r="N142" i="26" s="1"/>
  <c r="O142" i="26" s="1"/>
  <c r="P142" i="26" s="1"/>
  <c r="Q142" i="26" s="1"/>
  <c r="R142" i="26" s="1"/>
  <c r="S142" i="26" s="1"/>
  <c r="T142" i="26" s="1"/>
  <c r="U142" i="26" s="1"/>
  <c r="V142" i="26" s="1"/>
  <c r="W142" i="26" s="1"/>
  <c r="X142" i="26" s="1"/>
  <c r="Y142" i="26" s="1"/>
  <c r="Z142" i="26" s="1"/>
  <c r="AA142" i="26" s="1"/>
  <c r="AB142" i="26" s="1"/>
  <c r="AC142" i="26" s="1"/>
  <c r="AD142" i="26" s="1"/>
  <c r="AE142" i="26" s="1"/>
  <c r="AF142" i="26" s="1"/>
  <c r="AG142" i="26" s="1"/>
  <c r="AH142" i="26" s="1"/>
  <c r="AI142" i="26" s="1"/>
  <c r="AJ142" i="26" s="1"/>
  <c r="AK142" i="26" s="1"/>
  <c r="AL142" i="26" s="1"/>
  <c r="AM142" i="26" s="1"/>
  <c r="F141" i="27" s="1"/>
  <c r="D141" i="26"/>
  <c r="I134" i="30"/>
  <c r="J134" i="30" s="1"/>
  <c r="K134" i="30" s="1"/>
  <c r="L134" i="30" s="1"/>
  <c r="M134" i="30" s="1"/>
  <c r="N134" i="30" s="1"/>
  <c r="O134" i="30" s="1"/>
  <c r="P134" i="30" s="1"/>
  <c r="Q134" i="30" s="1"/>
  <c r="R134" i="30" s="1"/>
  <c r="S134" i="30" s="1"/>
  <c r="T134" i="30" s="1"/>
  <c r="U134" i="30" s="1"/>
  <c r="V134" i="30" s="1"/>
  <c r="W134" i="30" s="1"/>
  <c r="X134" i="30" s="1"/>
  <c r="Y134" i="30" s="1"/>
  <c r="Z134" i="30" s="1"/>
  <c r="AA134" i="30" s="1"/>
  <c r="AB134" i="30" s="1"/>
  <c r="AC134" i="30" s="1"/>
  <c r="AD134" i="30" s="1"/>
  <c r="AE134" i="30" s="1"/>
  <c r="AF134" i="30" s="1"/>
  <c r="AG134" i="30" s="1"/>
  <c r="AH134" i="30" s="1"/>
  <c r="AI134" i="30" s="1"/>
  <c r="AJ134" i="30" s="1"/>
  <c r="AK134" i="30" s="1"/>
  <c r="AL134" i="30" s="1"/>
  <c r="F133" i="31" s="1"/>
  <c r="D133" i="30"/>
  <c r="D129" i="32"/>
  <c r="I130" i="32"/>
  <c r="J130" i="32" s="1"/>
  <c r="K130" i="32" s="1"/>
  <c r="L130" i="32" s="1"/>
  <c r="M130" i="32" s="1"/>
  <c r="N130" i="32" s="1"/>
  <c r="O130" i="32" s="1"/>
  <c r="P130" i="32" s="1"/>
  <c r="Q130" i="32" s="1"/>
  <c r="R130" i="32" s="1"/>
  <c r="S130" i="32" s="1"/>
  <c r="T130" i="32" s="1"/>
  <c r="U130" i="32" s="1"/>
  <c r="V130" i="32" s="1"/>
  <c r="W130" i="32" s="1"/>
  <c r="X130" i="32" s="1"/>
  <c r="Y130" i="32" s="1"/>
  <c r="Z130" i="32" s="1"/>
  <c r="AA130" i="32" s="1"/>
  <c r="AB130" i="32" s="1"/>
  <c r="AC130" i="32" s="1"/>
  <c r="AD130" i="32" s="1"/>
  <c r="AE130" i="32" s="1"/>
  <c r="AF130" i="32" s="1"/>
  <c r="AG130" i="32" s="1"/>
  <c r="AH130" i="32" s="1"/>
  <c r="AI130" i="32" s="1"/>
  <c r="AJ130" i="32" s="1"/>
  <c r="AK130" i="32" s="1"/>
  <c r="AL130" i="32" s="1"/>
  <c r="F129" i="33" s="1"/>
  <c r="G151" i="33"/>
  <c r="B152" i="33"/>
  <c r="B153" i="33" s="1"/>
  <c r="C151" i="33"/>
  <c r="H151" i="33"/>
  <c r="I138" i="28"/>
  <c r="J138" i="28" s="1"/>
  <c r="K138" i="28" s="1"/>
  <c r="L138" i="28" s="1"/>
  <c r="M138" i="28" s="1"/>
  <c r="N138" i="28" s="1"/>
  <c r="O138" i="28" s="1"/>
  <c r="P138" i="28" s="1"/>
  <c r="Q138" i="28" s="1"/>
  <c r="R138" i="28" s="1"/>
  <c r="S138" i="28" s="1"/>
  <c r="T138" i="28" s="1"/>
  <c r="U138" i="28" s="1"/>
  <c r="V138" i="28" s="1"/>
  <c r="W138" i="28" s="1"/>
  <c r="X138" i="28" s="1"/>
  <c r="Y138" i="28" s="1"/>
  <c r="Z138" i="28" s="1"/>
  <c r="AA138" i="28" s="1"/>
  <c r="AB138" i="28" s="1"/>
  <c r="AC138" i="28" s="1"/>
  <c r="AD138" i="28" s="1"/>
  <c r="AE138" i="28" s="1"/>
  <c r="AF138" i="28" s="1"/>
  <c r="AG138" i="28" s="1"/>
  <c r="AH138" i="28" s="1"/>
  <c r="AI138" i="28" s="1"/>
  <c r="AJ138" i="28" s="1"/>
  <c r="AK138" i="28" s="1"/>
  <c r="AL138" i="28" s="1"/>
  <c r="AM138" i="28" s="1"/>
  <c r="F137" i="29" s="1"/>
  <c r="D137" i="28"/>
  <c r="G149" i="32"/>
  <c r="B150" i="32"/>
  <c r="B151" i="32" s="1"/>
  <c r="C149" i="32"/>
  <c r="H149" i="32"/>
  <c r="I144" i="25"/>
  <c r="J144" i="25" s="1"/>
  <c r="K144" i="25" s="1"/>
  <c r="L144" i="25" s="1"/>
  <c r="M144" i="25" s="1"/>
  <c r="N144" i="25" s="1"/>
  <c r="O144" i="25" s="1"/>
  <c r="P144" i="25" s="1"/>
  <c r="Q144" i="25" s="1"/>
  <c r="R144" i="25" s="1"/>
  <c r="S144" i="25" s="1"/>
  <c r="T144" i="25" s="1"/>
  <c r="U144" i="25" s="1"/>
  <c r="V144" i="25" s="1"/>
  <c r="W144" i="25" s="1"/>
  <c r="X144" i="25" s="1"/>
  <c r="Y144" i="25" s="1"/>
  <c r="Z144" i="25" s="1"/>
  <c r="AA144" i="25" s="1"/>
  <c r="AB144" i="25" s="1"/>
  <c r="AC144" i="25" s="1"/>
  <c r="AD144" i="25" s="1"/>
  <c r="AE144" i="25" s="1"/>
  <c r="AF144" i="25" s="1"/>
  <c r="AG144" i="25" s="1"/>
  <c r="AH144" i="25" s="1"/>
  <c r="AI144" i="25" s="1"/>
  <c r="AJ144" i="25" s="1"/>
  <c r="AK144" i="25" s="1"/>
  <c r="AL144" i="25" s="1"/>
  <c r="F143" i="26" s="1"/>
  <c r="D143" i="25"/>
  <c r="I136" i="29"/>
  <c r="J136" i="29" s="1"/>
  <c r="K136" i="29" s="1"/>
  <c r="L136" i="29" s="1"/>
  <c r="M136" i="29" s="1"/>
  <c r="N136" i="29" s="1"/>
  <c r="O136" i="29" s="1"/>
  <c r="P136" i="29" s="1"/>
  <c r="Q136" i="29" s="1"/>
  <c r="R136" i="29" s="1"/>
  <c r="S136" i="29" s="1"/>
  <c r="T136" i="29" s="1"/>
  <c r="U136" i="29" s="1"/>
  <c r="V136" i="29" s="1"/>
  <c r="W136" i="29" s="1"/>
  <c r="X136" i="29" s="1"/>
  <c r="Y136" i="29" s="1"/>
  <c r="Z136" i="29" s="1"/>
  <c r="AA136" i="29" s="1"/>
  <c r="AB136" i="29" s="1"/>
  <c r="AC136" i="29" s="1"/>
  <c r="AD136" i="29" s="1"/>
  <c r="AE136" i="29" s="1"/>
  <c r="AF136" i="29" s="1"/>
  <c r="AG136" i="29" s="1"/>
  <c r="AH136" i="29" s="1"/>
  <c r="AI136" i="29" s="1"/>
  <c r="AJ136" i="29" s="1"/>
  <c r="AK136" i="29" s="1"/>
  <c r="AL136" i="29" s="1"/>
  <c r="AM136" i="29" s="1"/>
  <c r="F135" i="30" s="1"/>
  <c r="D135" i="29"/>
  <c r="I148" i="23"/>
  <c r="J148" i="23" s="1"/>
  <c r="K148" i="23" s="1"/>
  <c r="L148" i="23" s="1"/>
  <c r="M148" i="23" s="1"/>
  <c r="N148" i="23" s="1"/>
  <c r="O148" i="23" s="1"/>
  <c r="P148" i="23" s="1"/>
  <c r="Q148" i="23" s="1"/>
  <c r="R148" i="23" s="1"/>
  <c r="S148" i="23" s="1"/>
  <c r="T148" i="23" s="1"/>
  <c r="U148" i="23" s="1"/>
  <c r="V148" i="23" s="1"/>
  <c r="W148" i="23" s="1"/>
  <c r="X148" i="23" s="1"/>
  <c r="Y148" i="23" s="1"/>
  <c r="Z148" i="23" s="1"/>
  <c r="AA148" i="23" s="1"/>
  <c r="AB148" i="23" s="1"/>
  <c r="AC148" i="23" s="1"/>
  <c r="AD148" i="23" s="1"/>
  <c r="AE148" i="23" s="1"/>
  <c r="AF148" i="23" s="1"/>
  <c r="AG148" i="23" s="1"/>
  <c r="AH148" i="23" s="1"/>
  <c r="AI148" i="23" s="1"/>
  <c r="AJ148" i="23" s="1"/>
  <c r="AK148" i="23" s="1"/>
  <c r="F147" i="24" s="1"/>
  <c r="D147" i="23"/>
  <c r="B150" i="8"/>
  <c r="B151" i="8" s="1"/>
  <c r="I150" i="8"/>
  <c r="J150" i="8" s="1"/>
  <c r="K150" i="8" s="1"/>
  <c r="L150" i="8" s="1"/>
  <c r="M150" i="8" s="1"/>
  <c r="N150" i="8" s="1"/>
  <c r="O150" i="8" s="1"/>
  <c r="P150" i="8" s="1"/>
  <c r="Q150" i="8" s="1"/>
  <c r="R150" i="8" s="1"/>
  <c r="S150" i="8" s="1"/>
  <c r="T150" i="8" s="1"/>
  <c r="U150" i="8" s="1"/>
  <c r="V150" i="8" s="1"/>
  <c r="W150" i="8" s="1"/>
  <c r="X150" i="8" s="1"/>
  <c r="Y150" i="8" s="1"/>
  <c r="Z150" i="8" s="1"/>
  <c r="AA150" i="8" s="1"/>
  <c r="AB150" i="8" s="1"/>
  <c r="AC150" i="8" s="1"/>
  <c r="AD150" i="8" s="1"/>
  <c r="AE150" i="8" s="1"/>
  <c r="AF150" i="8" s="1"/>
  <c r="AG150" i="8" s="1"/>
  <c r="AH150" i="8" s="1"/>
  <c r="AI150" i="8" s="1"/>
  <c r="AJ150" i="8" s="1"/>
  <c r="AK150" i="8" s="1"/>
  <c r="AL150" i="8" s="1"/>
  <c r="AM150" i="8" s="1"/>
  <c r="F149" i="23" s="1"/>
  <c r="G149" i="8"/>
  <c r="D149" i="8" s="1"/>
  <c r="C149" i="8"/>
  <c r="H149" i="8"/>
  <c r="I140" i="27"/>
  <c r="J140" i="27" s="1"/>
  <c r="K140" i="27" s="1"/>
  <c r="L140" i="27" s="1"/>
  <c r="M140" i="27" s="1"/>
  <c r="N140" i="27" s="1"/>
  <c r="O140" i="27" s="1"/>
  <c r="P140" i="27" s="1"/>
  <c r="Q140" i="27" s="1"/>
  <c r="R140" i="27" s="1"/>
  <c r="S140" i="27" s="1"/>
  <c r="T140" i="27" s="1"/>
  <c r="U140" i="27" s="1"/>
  <c r="V140" i="27" s="1"/>
  <c r="W140" i="27" s="1"/>
  <c r="X140" i="27" s="1"/>
  <c r="Y140" i="27" s="1"/>
  <c r="Z140" i="27" s="1"/>
  <c r="AA140" i="27" s="1"/>
  <c r="AB140" i="27" s="1"/>
  <c r="AC140" i="27" s="1"/>
  <c r="AD140" i="27" s="1"/>
  <c r="AE140" i="27" s="1"/>
  <c r="AF140" i="27" s="1"/>
  <c r="AG140" i="27" s="1"/>
  <c r="AH140" i="27" s="1"/>
  <c r="AI140" i="27" s="1"/>
  <c r="AJ140" i="27" s="1"/>
  <c r="AK140" i="27" s="1"/>
  <c r="AL140" i="27" s="1"/>
  <c r="F139" i="28" s="1"/>
  <c r="D139" i="27"/>
  <c r="I146" i="24"/>
  <c r="J146" i="24" s="1"/>
  <c r="K146" i="24" s="1"/>
  <c r="L146" i="24" s="1"/>
  <c r="M146" i="24" s="1"/>
  <c r="N146" i="24" s="1"/>
  <c r="O146" i="24" s="1"/>
  <c r="P146" i="24" s="1"/>
  <c r="Q146" i="24" s="1"/>
  <c r="R146" i="24" s="1"/>
  <c r="S146" i="24" s="1"/>
  <c r="T146" i="24" s="1"/>
  <c r="U146" i="24" s="1"/>
  <c r="V146" i="24" s="1"/>
  <c r="W146" i="24" s="1"/>
  <c r="X146" i="24" s="1"/>
  <c r="Y146" i="24" s="1"/>
  <c r="Z146" i="24" s="1"/>
  <c r="AA146" i="24" s="1"/>
  <c r="AB146" i="24" s="1"/>
  <c r="AC146" i="24" s="1"/>
  <c r="AD146" i="24" s="1"/>
  <c r="AE146" i="24" s="1"/>
  <c r="AF146" i="24" s="1"/>
  <c r="AG146" i="24" s="1"/>
  <c r="AH146" i="24" s="1"/>
  <c r="AI146" i="24" s="1"/>
  <c r="AJ146" i="24" s="1"/>
  <c r="AK146" i="24" s="1"/>
  <c r="AL146" i="24" s="1"/>
  <c r="AM146" i="24" s="1"/>
  <c r="F145" i="25" s="1"/>
  <c r="D145" i="24"/>
  <c r="B152" i="26" l="1"/>
  <c r="B153" i="26" s="1"/>
  <c r="C151" i="26"/>
  <c r="H151" i="26"/>
  <c r="G151" i="26"/>
  <c r="B160" i="25"/>
  <c r="B161" i="25" s="1"/>
  <c r="H159" i="25"/>
  <c r="C159" i="25"/>
  <c r="G159" i="25"/>
  <c r="B168" i="31"/>
  <c r="B169" i="31" s="1"/>
  <c r="G167" i="31"/>
  <c r="C167" i="31"/>
  <c r="H167" i="31"/>
  <c r="B174" i="28"/>
  <c r="B175" i="28" s="1"/>
  <c r="G173" i="28"/>
  <c r="C173" i="28"/>
  <c r="H173" i="28"/>
  <c r="B158" i="29"/>
  <c r="B159" i="29" s="1"/>
  <c r="C157" i="29"/>
  <c r="H157" i="29"/>
  <c r="G157" i="29"/>
  <c r="B154" i="27"/>
  <c r="B155" i="27" s="1"/>
  <c r="G153" i="27"/>
  <c r="H153" i="27"/>
  <c r="C153" i="27"/>
  <c r="I138" i="29"/>
  <c r="J138" i="29" s="1"/>
  <c r="K138" i="29" s="1"/>
  <c r="L138" i="29" s="1"/>
  <c r="M138" i="29" s="1"/>
  <c r="N138" i="29" s="1"/>
  <c r="O138" i="29" s="1"/>
  <c r="P138" i="29" s="1"/>
  <c r="Q138" i="29" s="1"/>
  <c r="R138" i="29" s="1"/>
  <c r="S138" i="29" s="1"/>
  <c r="T138" i="29" s="1"/>
  <c r="U138" i="29" s="1"/>
  <c r="V138" i="29" s="1"/>
  <c r="W138" i="29" s="1"/>
  <c r="X138" i="29" s="1"/>
  <c r="Y138" i="29" s="1"/>
  <c r="Z138" i="29" s="1"/>
  <c r="AA138" i="29" s="1"/>
  <c r="AB138" i="29" s="1"/>
  <c r="AC138" i="29" s="1"/>
  <c r="AD138" i="29" s="1"/>
  <c r="AE138" i="29" s="1"/>
  <c r="AF138" i="29" s="1"/>
  <c r="AG138" i="29" s="1"/>
  <c r="AH138" i="29" s="1"/>
  <c r="AI138" i="29" s="1"/>
  <c r="AJ138" i="29" s="1"/>
  <c r="AK138" i="29" s="1"/>
  <c r="AL138" i="29" s="1"/>
  <c r="AM138" i="29" s="1"/>
  <c r="F137" i="30" s="1"/>
  <c r="D137" i="29"/>
  <c r="I140" i="28"/>
  <c r="J140" i="28" s="1"/>
  <c r="K140" i="28" s="1"/>
  <c r="L140" i="28" s="1"/>
  <c r="M140" i="28" s="1"/>
  <c r="N140" i="28" s="1"/>
  <c r="O140" i="28" s="1"/>
  <c r="P140" i="28" s="1"/>
  <c r="Q140" i="28" s="1"/>
  <c r="R140" i="28" s="1"/>
  <c r="S140" i="28" s="1"/>
  <c r="T140" i="28" s="1"/>
  <c r="U140" i="28" s="1"/>
  <c r="V140" i="28" s="1"/>
  <c r="W140" i="28" s="1"/>
  <c r="X140" i="28" s="1"/>
  <c r="Y140" i="28" s="1"/>
  <c r="Z140" i="28" s="1"/>
  <c r="AA140" i="28" s="1"/>
  <c r="AB140" i="28" s="1"/>
  <c r="AC140" i="28" s="1"/>
  <c r="AD140" i="28" s="1"/>
  <c r="AE140" i="28" s="1"/>
  <c r="AF140" i="28" s="1"/>
  <c r="AG140" i="28" s="1"/>
  <c r="AH140" i="28" s="1"/>
  <c r="AI140" i="28" s="1"/>
  <c r="AJ140" i="28" s="1"/>
  <c r="AK140" i="28" s="1"/>
  <c r="AL140" i="28" s="1"/>
  <c r="AM140" i="28" s="1"/>
  <c r="F139" i="29" s="1"/>
  <c r="D139" i="28"/>
  <c r="I150" i="23"/>
  <c r="J150" i="23" s="1"/>
  <c r="K150" i="23" s="1"/>
  <c r="L150" i="23" s="1"/>
  <c r="M150" i="23" s="1"/>
  <c r="N150" i="23" s="1"/>
  <c r="O150" i="23" s="1"/>
  <c r="P150" i="23" s="1"/>
  <c r="Q150" i="23" s="1"/>
  <c r="R150" i="23" s="1"/>
  <c r="S150" i="23" s="1"/>
  <c r="T150" i="23" s="1"/>
  <c r="U150" i="23" s="1"/>
  <c r="V150" i="23" s="1"/>
  <c r="W150" i="23" s="1"/>
  <c r="X150" i="23" s="1"/>
  <c r="Y150" i="23" s="1"/>
  <c r="Z150" i="23" s="1"/>
  <c r="AA150" i="23" s="1"/>
  <c r="AB150" i="23" s="1"/>
  <c r="AC150" i="23" s="1"/>
  <c r="AD150" i="23" s="1"/>
  <c r="AE150" i="23" s="1"/>
  <c r="AF150" i="23" s="1"/>
  <c r="AG150" i="23" s="1"/>
  <c r="AH150" i="23" s="1"/>
  <c r="AI150" i="23" s="1"/>
  <c r="AJ150" i="23" s="1"/>
  <c r="AK150" i="23" s="1"/>
  <c r="F149" i="24" s="1"/>
  <c r="D149" i="23"/>
  <c r="G153" i="33"/>
  <c r="B154" i="33"/>
  <c r="B155" i="33" s="1"/>
  <c r="C153" i="33"/>
  <c r="H153" i="33"/>
  <c r="B152" i="8"/>
  <c r="B153" i="8" s="1"/>
  <c r="I152" i="8"/>
  <c r="J152" i="8" s="1"/>
  <c r="K152" i="8" s="1"/>
  <c r="L152" i="8" s="1"/>
  <c r="M152" i="8" s="1"/>
  <c r="N152" i="8" s="1"/>
  <c r="O152" i="8" s="1"/>
  <c r="P152" i="8" s="1"/>
  <c r="Q152" i="8" s="1"/>
  <c r="R152" i="8" s="1"/>
  <c r="S152" i="8" s="1"/>
  <c r="T152" i="8" s="1"/>
  <c r="U152" i="8" s="1"/>
  <c r="V152" i="8" s="1"/>
  <c r="W152" i="8" s="1"/>
  <c r="X152" i="8" s="1"/>
  <c r="Y152" i="8" s="1"/>
  <c r="Z152" i="8" s="1"/>
  <c r="AA152" i="8" s="1"/>
  <c r="AB152" i="8" s="1"/>
  <c r="AC152" i="8" s="1"/>
  <c r="AD152" i="8" s="1"/>
  <c r="AE152" i="8" s="1"/>
  <c r="AF152" i="8" s="1"/>
  <c r="AG152" i="8" s="1"/>
  <c r="AH152" i="8" s="1"/>
  <c r="AI152" i="8" s="1"/>
  <c r="AJ152" i="8" s="1"/>
  <c r="AK152" i="8" s="1"/>
  <c r="AL152" i="8" s="1"/>
  <c r="AM152" i="8" s="1"/>
  <c r="F151" i="23" s="1"/>
  <c r="G151" i="8"/>
  <c r="D151" i="8" s="1"/>
  <c r="C151" i="8"/>
  <c r="H151" i="8"/>
  <c r="D129" i="33"/>
  <c r="I130" i="33"/>
  <c r="J130" i="33" s="1"/>
  <c r="K130" i="33" s="1"/>
  <c r="L130" i="33" s="1"/>
  <c r="M130" i="33" s="1"/>
  <c r="N130" i="33" s="1"/>
  <c r="O130" i="33" s="1"/>
  <c r="P130" i="33" s="1"/>
  <c r="Q130" i="33" s="1"/>
  <c r="R130" i="33" s="1"/>
  <c r="S130" i="33" s="1"/>
  <c r="T130" i="33" s="1"/>
  <c r="U130" i="33" s="1"/>
  <c r="V130" i="33" s="1"/>
  <c r="W130" i="33" s="1"/>
  <c r="X130" i="33" s="1"/>
  <c r="Y130" i="33" s="1"/>
  <c r="Z130" i="33" s="1"/>
  <c r="AA130" i="33" s="1"/>
  <c r="AB130" i="33" s="1"/>
  <c r="AC130" i="33" s="1"/>
  <c r="AD130" i="33" s="1"/>
  <c r="AE130" i="33" s="1"/>
  <c r="AF130" i="33" s="1"/>
  <c r="AG130" i="33" s="1"/>
  <c r="AH130" i="33" s="1"/>
  <c r="AI130" i="33" s="1"/>
  <c r="AJ130" i="33" s="1"/>
  <c r="AK130" i="33" s="1"/>
  <c r="AL130" i="33" s="1"/>
  <c r="AM130" i="33" s="1"/>
  <c r="I148" i="24"/>
  <c r="J148" i="24" s="1"/>
  <c r="K148" i="24" s="1"/>
  <c r="L148" i="24" s="1"/>
  <c r="M148" i="24" s="1"/>
  <c r="N148" i="24" s="1"/>
  <c r="O148" i="24" s="1"/>
  <c r="P148" i="24" s="1"/>
  <c r="Q148" i="24" s="1"/>
  <c r="R148" i="24" s="1"/>
  <c r="S148" i="24" s="1"/>
  <c r="T148" i="24" s="1"/>
  <c r="U148" i="24" s="1"/>
  <c r="V148" i="24" s="1"/>
  <c r="W148" i="24" s="1"/>
  <c r="X148" i="24" s="1"/>
  <c r="Y148" i="24" s="1"/>
  <c r="Z148" i="24" s="1"/>
  <c r="AA148" i="24" s="1"/>
  <c r="AB148" i="24" s="1"/>
  <c r="AC148" i="24" s="1"/>
  <c r="AD148" i="24" s="1"/>
  <c r="AE148" i="24" s="1"/>
  <c r="AF148" i="24" s="1"/>
  <c r="AG148" i="24" s="1"/>
  <c r="AH148" i="24" s="1"/>
  <c r="AI148" i="24" s="1"/>
  <c r="AJ148" i="24" s="1"/>
  <c r="AK148" i="24" s="1"/>
  <c r="AL148" i="24" s="1"/>
  <c r="AM148" i="24" s="1"/>
  <c r="F147" i="25" s="1"/>
  <c r="D147" i="24"/>
  <c r="I134" i="31"/>
  <c r="J134" i="31" s="1"/>
  <c r="K134" i="31" s="1"/>
  <c r="L134" i="31" s="1"/>
  <c r="M134" i="31" s="1"/>
  <c r="N134" i="31" s="1"/>
  <c r="O134" i="31" s="1"/>
  <c r="P134" i="31" s="1"/>
  <c r="Q134" i="31" s="1"/>
  <c r="R134" i="31" s="1"/>
  <c r="S134" i="31" s="1"/>
  <c r="T134" i="31" s="1"/>
  <c r="U134" i="31" s="1"/>
  <c r="V134" i="31" s="1"/>
  <c r="W134" i="31" s="1"/>
  <c r="X134" i="31" s="1"/>
  <c r="Y134" i="31" s="1"/>
  <c r="Z134" i="31" s="1"/>
  <c r="AA134" i="31" s="1"/>
  <c r="AB134" i="31" s="1"/>
  <c r="AC134" i="31" s="1"/>
  <c r="AD134" i="31" s="1"/>
  <c r="AE134" i="31" s="1"/>
  <c r="AF134" i="31" s="1"/>
  <c r="AG134" i="31" s="1"/>
  <c r="AH134" i="31" s="1"/>
  <c r="AI134" i="31" s="1"/>
  <c r="AJ134" i="31" s="1"/>
  <c r="AK134" i="31" s="1"/>
  <c r="AL134" i="31" s="1"/>
  <c r="AM134" i="31" s="1"/>
  <c r="F133" i="32" s="1"/>
  <c r="D133" i="31"/>
  <c r="I136" i="30"/>
  <c r="J136" i="30" s="1"/>
  <c r="K136" i="30" s="1"/>
  <c r="L136" i="30" s="1"/>
  <c r="M136" i="30" s="1"/>
  <c r="N136" i="30" s="1"/>
  <c r="O136" i="30" s="1"/>
  <c r="P136" i="30" s="1"/>
  <c r="Q136" i="30" s="1"/>
  <c r="R136" i="30" s="1"/>
  <c r="S136" i="30" s="1"/>
  <c r="T136" i="30" s="1"/>
  <c r="U136" i="30" s="1"/>
  <c r="V136" i="30" s="1"/>
  <c r="W136" i="30" s="1"/>
  <c r="X136" i="30" s="1"/>
  <c r="Y136" i="30" s="1"/>
  <c r="Z136" i="30" s="1"/>
  <c r="AA136" i="30" s="1"/>
  <c r="AB136" i="30" s="1"/>
  <c r="AC136" i="30" s="1"/>
  <c r="AD136" i="30" s="1"/>
  <c r="AE136" i="30" s="1"/>
  <c r="AF136" i="30" s="1"/>
  <c r="AG136" i="30" s="1"/>
  <c r="AH136" i="30" s="1"/>
  <c r="AI136" i="30" s="1"/>
  <c r="AJ136" i="30" s="1"/>
  <c r="AK136" i="30" s="1"/>
  <c r="AL136" i="30" s="1"/>
  <c r="F135" i="31" s="1"/>
  <c r="D135" i="30"/>
  <c r="I142" i="27"/>
  <c r="J142" i="27" s="1"/>
  <c r="K142" i="27" s="1"/>
  <c r="L142" i="27" s="1"/>
  <c r="M142" i="27" s="1"/>
  <c r="N142" i="27" s="1"/>
  <c r="O142" i="27" s="1"/>
  <c r="P142" i="27" s="1"/>
  <c r="Q142" i="27" s="1"/>
  <c r="R142" i="27" s="1"/>
  <c r="S142" i="27" s="1"/>
  <c r="T142" i="27" s="1"/>
  <c r="U142" i="27" s="1"/>
  <c r="V142" i="27" s="1"/>
  <c r="W142" i="27" s="1"/>
  <c r="X142" i="27" s="1"/>
  <c r="Y142" i="27" s="1"/>
  <c r="Z142" i="27" s="1"/>
  <c r="AA142" i="27" s="1"/>
  <c r="AB142" i="27" s="1"/>
  <c r="AC142" i="27" s="1"/>
  <c r="AD142" i="27" s="1"/>
  <c r="AE142" i="27" s="1"/>
  <c r="AF142" i="27" s="1"/>
  <c r="AG142" i="27" s="1"/>
  <c r="AH142" i="27" s="1"/>
  <c r="AI142" i="27" s="1"/>
  <c r="AJ142" i="27" s="1"/>
  <c r="AK142" i="27" s="1"/>
  <c r="AL142" i="27" s="1"/>
  <c r="F141" i="28" s="1"/>
  <c r="D141" i="27"/>
  <c r="I144" i="26"/>
  <c r="J144" i="26" s="1"/>
  <c r="K144" i="26" s="1"/>
  <c r="L144" i="26" s="1"/>
  <c r="M144" i="26" s="1"/>
  <c r="N144" i="26" s="1"/>
  <c r="O144" i="26" s="1"/>
  <c r="P144" i="26" s="1"/>
  <c r="Q144" i="26" s="1"/>
  <c r="R144" i="26" s="1"/>
  <c r="S144" i="26" s="1"/>
  <c r="T144" i="26" s="1"/>
  <c r="U144" i="26" s="1"/>
  <c r="V144" i="26" s="1"/>
  <c r="W144" i="26" s="1"/>
  <c r="X144" i="26" s="1"/>
  <c r="Y144" i="26" s="1"/>
  <c r="Z144" i="26" s="1"/>
  <c r="AA144" i="26" s="1"/>
  <c r="AB144" i="26" s="1"/>
  <c r="AC144" i="26" s="1"/>
  <c r="AD144" i="26" s="1"/>
  <c r="AE144" i="26" s="1"/>
  <c r="AF144" i="26" s="1"/>
  <c r="AG144" i="26" s="1"/>
  <c r="AH144" i="26" s="1"/>
  <c r="AI144" i="26" s="1"/>
  <c r="AJ144" i="26" s="1"/>
  <c r="AK144" i="26" s="1"/>
  <c r="AL144" i="26" s="1"/>
  <c r="AM144" i="26" s="1"/>
  <c r="F143" i="27" s="1"/>
  <c r="D143" i="26"/>
  <c r="I146" i="25"/>
  <c r="J146" i="25" s="1"/>
  <c r="K146" i="25" s="1"/>
  <c r="L146" i="25" s="1"/>
  <c r="M146" i="25" s="1"/>
  <c r="N146" i="25" s="1"/>
  <c r="O146" i="25" s="1"/>
  <c r="P146" i="25" s="1"/>
  <c r="Q146" i="25" s="1"/>
  <c r="R146" i="25" s="1"/>
  <c r="S146" i="25" s="1"/>
  <c r="T146" i="25" s="1"/>
  <c r="U146" i="25" s="1"/>
  <c r="V146" i="25" s="1"/>
  <c r="W146" i="25" s="1"/>
  <c r="X146" i="25" s="1"/>
  <c r="Y146" i="25" s="1"/>
  <c r="Z146" i="25" s="1"/>
  <c r="AA146" i="25" s="1"/>
  <c r="AB146" i="25" s="1"/>
  <c r="AC146" i="25" s="1"/>
  <c r="AD146" i="25" s="1"/>
  <c r="AE146" i="25" s="1"/>
  <c r="AF146" i="25" s="1"/>
  <c r="AG146" i="25" s="1"/>
  <c r="AH146" i="25" s="1"/>
  <c r="AI146" i="25" s="1"/>
  <c r="AJ146" i="25" s="1"/>
  <c r="AK146" i="25" s="1"/>
  <c r="AL146" i="25" s="1"/>
  <c r="F145" i="26" s="1"/>
  <c r="D145" i="25"/>
  <c r="B152" i="32"/>
  <c r="B153" i="32" s="1"/>
  <c r="G151" i="32"/>
  <c r="C151" i="32"/>
  <c r="H151" i="32"/>
  <c r="D131" i="32"/>
  <c r="I132" i="32"/>
  <c r="J132" i="32" s="1"/>
  <c r="K132" i="32" s="1"/>
  <c r="L132" i="32" s="1"/>
  <c r="M132" i="32" s="1"/>
  <c r="N132" i="32" s="1"/>
  <c r="O132" i="32" s="1"/>
  <c r="P132" i="32" s="1"/>
  <c r="Q132" i="32" s="1"/>
  <c r="R132" i="32" s="1"/>
  <c r="S132" i="32" s="1"/>
  <c r="T132" i="32" s="1"/>
  <c r="U132" i="32" s="1"/>
  <c r="V132" i="32" s="1"/>
  <c r="W132" i="32" s="1"/>
  <c r="X132" i="32" s="1"/>
  <c r="Y132" i="32" s="1"/>
  <c r="Z132" i="32" s="1"/>
  <c r="AA132" i="32" s="1"/>
  <c r="AB132" i="32" s="1"/>
  <c r="AC132" i="32" s="1"/>
  <c r="AD132" i="32" s="1"/>
  <c r="AE132" i="32" s="1"/>
  <c r="AF132" i="32" s="1"/>
  <c r="AG132" i="32" s="1"/>
  <c r="AH132" i="32" s="1"/>
  <c r="AI132" i="32" s="1"/>
  <c r="AJ132" i="32" s="1"/>
  <c r="AK132" i="32" s="1"/>
  <c r="AL132" i="32" s="1"/>
  <c r="F131" i="33" s="1"/>
  <c r="B176" i="28" l="1"/>
  <c r="B177" i="28" s="1"/>
  <c r="G175" i="28"/>
  <c r="C175" i="28"/>
  <c r="H175" i="28"/>
  <c r="B170" i="31"/>
  <c r="B171" i="31" s="1"/>
  <c r="G169" i="31"/>
  <c r="C169" i="31"/>
  <c r="H169" i="31"/>
  <c r="B156" i="27"/>
  <c r="B157" i="27" s="1"/>
  <c r="G155" i="27"/>
  <c r="H155" i="27"/>
  <c r="C155" i="27"/>
  <c r="B162" i="25"/>
  <c r="B163" i="25" s="1"/>
  <c r="H161" i="25"/>
  <c r="C161" i="25"/>
  <c r="G161" i="25"/>
  <c r="B160" i="29"/>
  <c r="B161" i="29" s="1"/>
  <c r="G159" i="29"/>
  <c r="H159" i="29"/>
  <c r="C159" i="29"/>
  <c r="B154" i="26"/>
  <c r="B155" i="26" s="1"/>
  <c r="H153" i="26"/>
  <c r="C153" i="26"/>
  <c r="G153" i="26"/>
  <c r="G153" i="32"/>
  <c r="B154" i="32"/>
  <c r="B155" i="32" s="1"/>
  <c r="C153" i="32"/>
  <c r="H153" i="32"/>
  <c r="D131" i="33"/>
  <c r="I132" i="33"/>
  <c r="J132" i="33" s="1"/>
  <c r="K132" i="33" s="1"/>
  <c r="L132" i="33" s="1"/>
  <c r="M132" i="33" s="1"/>
  <c r="N132" i="33" s="1"/>
  <c r="O132" i="33" s="1"/>
  <c r="P132" i="33" s="1"/>
  <c r="Q132" i="33" s="1"/>
  <c r="R132" i="33" s="1"/>
  <c r="S132" i="33" s="1"/>
  <c r="T132" i="33" s="1"/>
  <c r="U132" i="33" s="1"/>
  <c r="V132" i="33" s="1"/>
  <c r="W132" i="33" s="1"/>
  <c r="X132" i="33" s="1"/>
  <c r="Y132" i="33" s="1"/>
  <c r="Z132" i="33" s="1"/>
  <c r="AA132" i="33" s="1"/>
  <c r="AB132" i="33" s="1"/>
  <c r="AC132" i="33" s="1"/>
  <c r="AD132" i="33" s="1"/>
  <c r="AE132" i="33" s="1"/>
  <c r="AF132" i="33" s="1"/>
  <c r="AG132" i="33" s="1"/>
  <c r="AH132" i="33" s="1"/>
  <c r="AI132" i="33" s="1"/>
  <c r="AJ132" i="33" s="1"/>
  <c r="AK132" i="33" s="1"/>
  <c r="AL132" i="33" s="1"/>
  <c r="AM132" i="33" s="1"/>
  <c r="I152" i="23"/>
  <c r="J152" i="23" s="1"/>
  <c r="K152" i="23" s="1"/>
  <c r="L152" i="23" s="1"/>
  <c r="M152" i="23" s="1"/>
  <c r="N152" i="23" s="1"/>
  <c r="O152" i="23" s="1"/>
  <c r="P152" i="23" s="1"/>
  <c r="Q152" i="23" s="1"/>
  <c r="R152" i="23" s="1"/>
  <c r="S152" i="23" s="1"/>
  <c r="T152" i="23" s="1"/>
  <c r="U152" i="23" s="1"/>
  <c r="V152" i="23" s="1"/>
  <c r="W152" i="23" s="1"/>
  <c r="X152" i="23" s="1"/>
  <c r="Y152" i="23" s="1"/>
  <c r="Z152" i="23" s="1"/>
  <c r="AA152" i="23" s="1"/>
  <c r="AB152" i="23" s="1"/>
  <c r="AC152" i="23" s="1"/>
  <c r="AD152" i="23" s="1"/>
  <c r="AE152" i="23" s="1"/>
  <c r="AF152" i="23" s="1"/>
  <c r="AG152" i="23" s="1"/>
  <c r="AH152" i="23" s="1"/>
  <c r="AI152" i="23" s="1"/>
  <c r="AJ152" i="23" s="1"/>
  <c r="AK152" i="23" s="1"/>
  <c r="F151" i="24" s="1"/>
  <c r="D151" i="23"/>
  <c r="I154" i="8"/>
  <c r="J154" i="8" s="1"/>
  <c r="K154" i="8" s="1"/>
  <c r="L154" i="8" s="1"/>
  <c r="M154" i="8" s="1"/>
  <c r="N154" i="8" s="1"/>
  <c r="O154" i="8" s="1"/>
  <c r="P154" i="8" s="1"/>
  <c r="Q154" i="8" s="1"/>
  <c r="R154" i="8" s="1"/>
  <c r="S154" i="8" s="1"/>
  <c r="T154" i="8" s="1"/>
  <c r="U154" i="8" s="1"/>
  <c r="V154" i="8" s="1"/>
  <c r="W154" i="8" s="1"/>
  <c r="X154" i="8" s="1"/>
  <c r="Y154" i="8" s="1"/>
  <c r="Z154" i="8" s="1"/>
  <c r="AA154" i="8" s="1"/>
  <c r="AB154" i="8" s="1"/>
  <c r="AC154" i="8" s="1"/>
  <c r="AD154" i="8" s="1"/>
  <c r="AE154" i="8" s="1"/>
  <c r="AF154" i="8" s="1"/>
  <c r="AG154" i="8" s="1"/>
  <c r="AH154" i="8" s="1"/>
  <c r="AI154" i="8" s="1"/>
  <c r="AJ154" i="8" s="1"/>
  <c r="AK154" i="8" s="1"/>
  <c r="AL154" i="8" s="1"/>
  <c r="AM154" i="8" s="1"/>
  <c r="F153" i="23" s="1"/>
  <c r="B154" i="8"/>
  <c r="B155" i="8" s="1"/>
  <c r="G153" i="8"/>
  <c r="D153" i="8" s="1"/>
  <c r="H153" i="8"/>
  <c r="C153" i="8"/>
  <c r="I144" i="27"/>
  <c r="J144" i="27" s="1"/>
  <c r="K144" i="27" s="1"/>
  <c r="L144" i="27" s="1"/>
  <c r="M144" i="27" s="1"/>
  <c r="N144" i="27" s="1"/>
  <c r="O144" i="27" s="1"/>
  <c r="P144" i="27" s="1"/>
  <c r="Q144" i="27" s="1"/>
  <c r="R144" i="27" s="1"/>
  <c r="S144" i="27" s="1"/>
  <c r="T144" i="27" s="1"/>
  <c r="U144" i="27" s="1"/>
  <c r="V144" i="27" s="1"/>
  <c r="W144" i="27" s="1"/>
  <c r="X144" i="27" s="1"/>
  <c r="Y144" i="27" s="1"/>
  <c r="Z144" i="27" s="1"/>
  <c r="AA144" i="27" s="1"/>
  <c r="AB144" i="27" s="1"/>
  <c r="AC144" i="27" s="1"/>
  <c r="AD144" i="27" s="1"/>
  <c r="AE144" i="27" s="1"/>
  <c r="AF144" i="27" s="1"/>
  <c r="AG144" i="27" s="1"/>
  <c r="AH144" i="27" s="1"/>
  <c r="AI144" i="27" s="1"/>
  <c r="AJ144" i="27" s="1"/>
  <c r="AK144" i="27" s="1"/>
  <c r="AL144" i="27" s="1"/>
  <c r="F143" i="28" s="1"/>
  <c r="D143" i="27"/>
  <c r="I142" i="28"/>
  <c r="J142" i="28" s="1"/>
  <c r="K142" i="28" s="1"/>
  <c r="L142" i="28" s="1"/>
  <c r="M142" i="28" s="1"/>
  <c r="N142" i="28" s="1"/>
  <c r="O142" i="28" s="1"/>
  <c r="P142" i="28" s="1"/>
  <c r="Q142" i="28" s="1"/>
  <c r="R142" i="28" s="1"/>
  <c r="S142" i="28" s="1"/>
  <c r="T142" i="28" s="1"/>
  <c r="U142" i="28" s="1"/>
  <c r="V142" i="28" s="1"/>
  <c r="W142" i="28" s="1"/>
  <c r="X142" i="28" s="1"/>
  <c r="Y142" i="28" s="1"/>
  <c r="Z142" i="28" s="1"/>
  <c r="AA142" i="28" s="1"/>
  <c r="AB142" i="28" s="1"/>
  <c r="AC142" i="28" s="1"/>
  <c r="AD142" i="28" s="1"/>
  <c r="AE142" i="28" s="1"/>
  <c r="AF142" i="28" s="1"/>
  <c r="AG142" i="28" s="1"/>
  <c r="AH142" i="28" s="1"/>
  <c r="AI142" i="28" s="1"/>
  <c r="AJ142" i="28" s="1"/>
  <c r="AK142" i="28" s="1"/>
  <c r="AL142" i="28" s="1"/>
  <c r="AM142" i="28" s="1"/>
  <c r="F141" i="29" s="1"/>
  <c r="D141" i="28"/>
  <c r="G155" i="33"/>
  <c r="B156" i="33"/>
  <c r="B157" i="33" s="1"/>
  <c r="C155" i="33"/>
  <c r="H155" i="33"/>
  <c r="I146" i="26"/>
  <c r="J146" i="26" s="1"/>
  <c r="K146" i="26" s="1"/>
  <c r="L146" i="26" s="1"/>
  <c r="M146" i="26" s="1"/>
  <c r="N146" i="26" s="1"/>
  <c r="O146" i="26" s="1"/>
  <c r="P146" i="26" s="1"/>
  <c r="Q146" i="26" s="1"/>
  <c r="R146" i="26" s="1"/>
  <c r="S146" i="26" s="1"/>
  <c r="T146" i="26" s="1"/>
  <c r="U146" i="26" s="1"/>
  <c r="V146" i="26" s="1"/>
  <c r="W146" i="26" s="1"/>
  <c r="X146" i="26" s="1"/>
  <c r="Y146" i="26" s="1"/>
  <c r="Z146" i="26" s="1"/>
  <c r="AA146" i="26" s="1"/>
  <c r="AB146" i="26" s="1"/>
  <c r="AC146" i="26" s="1"/>
  <c r="AD146" i="26" s="1"/>
  <c r="AE146" i="26" s="1"/>
  <c r="AF146" i="26" s="1"/>
  <c r="AG146" i="26" s="1"/>
  <c r="AH146" i="26" s="1"/>
  <c r="AI146" i="26" s="1"/>
  <c r="AJ146" i="26" s="1"/>
  <c r="AK146" i="26" s="1"/>
  <c r="AL146" i="26" s="1"/>
  <c r="AM146" i="26" s="1"/>
  <c r="F145" i="27" s="1"/>
  <c r="D145" i="26"/>
  <c r="I136" i="31"/>
  <c r="J136" i="31" s="1"/>
  <c r="K136" i="31" s="1"/>
  <c r="L136" i="31" s="1"/>
  <c r="M136" i="31" s="1"/>
  <c r="N136" i="31" s="1"/>
  <c r="O136" i="31" s="1"/>
  <c r="P136" i="31" s="1"/>
  <c r="Q136" i="31" s="1"/>
  <c r="R136" i="31" s="1"/>
  <c r="S136" i="31" s="1"/>
  <c r="T136" i="31" s="1"/>
  <c r="U136" i="31" s="1"/>
  <c r="V136" i="31" s="1"/>
  <c r="W136" i="31" s="1"/>
  <c r="X136" i="31" s="1"/>
  <c r="Y136" i="31" s="1"/>
  <c r="Z136" i="31" s="1"/>
  <c r="AA136" i="31" s="1"/>
  <c r="AB136" i="31" s="1"/>
  <c r="AC136" i="31" s="1"/>
  <c r="AD136" i="31" s="1"/>
  <c r="AE136" i="31" s="1"/>
  <c r="AF136" i="31" s="1"/>
  <c r="AG136" i="31" s="1"/>
  <c r="AH136" i="31" s="1"/>
  <c r="AI136" i="31" s="1"/>
  <c r="AJ136" i="31" s="1"/>
  <c r="AK136" i="31" s="1"/>
  <c r="AL136" i="31" s="1"/>
  <c r="AM136" i="31" s="1"/>
  <c r="F135" i="32" s="1"/>
  <c r="D135" i="31"/>
  <c r="I150" i="24"/>
  <c r="J150" i="24" s="1"/>
  <c r="K150" i="24" s="1"/>
  <c r="L150" i="24" s="1"/>
  <c r="M150" i="24" s="1"/>
  <c r="N150" i="24" s="1"/>
  <c r="O150" i="24" s="1"/>
  <c r="P150" i="24" s="1"/>
  <c r="Q150" i="24" s="1"/>
  <c r="R150" i="24" s="1"/>
  <c r="S150" i="24" s="1"/>
  <c r="T150" i="24" s="1"/>
  <c r="U150" i="24" s="1"/>
  <c r="V150" i="24" s="1"/>
  <c r="W150" i="24" s="1"/>
  <c r="X150" i="24" s="1"/>
  <c r="Y150" i="24" s="1"/>
  <c r="Z150" i="24" s="1"/>
  <c r="AA150" i="24" s="1"/>
  <c r="AB150" i="24" s="1"/>
  <c r="AC150" i="24" s="1"/>
  <c r="AD150" i="24" s="1"/>
  <c r="AE150" i="24" s="1"/>
  <c r="AF150" i="24" s="1"/>
  <c r="AG150" i="24" s="1"/>
  <c r="AH150" i="24" s="1"/>
  <c r="AI150" i="24" s="1"/>
  <c r="AJ150" i="24" s="1"/>
  <c r="AK150" i="24" s="1"/>
  <c r="AL150" i="24" s="1"/>
  <c r="AM150" i="24" s="1"/>
  <c r="F149" i="25" s="1"/>
  <c r="D149" i="24"/>
  <c r="D133" i="32"/>
  <c r="I134" i="32"/>
  <c r="J134" i="32" s="1"/>
  <c r="K134" i="32" s="1"/>
  <c r="L134" i="32" s="1"/>
  <c r="M134" i="32" s="1"/>
  <c r="N134" i="32" s="1"/>
  <c r="O134" i="32" s="1"/>
  <c r="P134" i="32" s="1"/>
  <c r="Q134" i="32" s="1"/>
  <c r="R134" i="32" s="1"/>
  <c r="S134" i="32" s="1"/>
  <c r="T134" i="32" s="1"/>
  <c r="U134" i="32" s="1"/>
  <c r="V134" i="32" s="1"/>
  <c r="W134" i="32" s="1"/>
  <c r="X134" i="32" s="1"/>
  <c r="Y134" i="32" s="1"/>
  <c r="Z134" i="32" s="1"/>
  <c r="AA134" i="32" s="1"/>
  <c r="AB134" i="32" s="1"/>
  <c r="AC134" i="32" s="1"/>
  <c r="AD134" i="32" s="1"/>
  <c r="AE134" i="32" s="1"/>
  <c r="AF134" i="32" s="1"/>
  <c r="AG134" i="32" s="1"/>
  <c r="AH134" i="32" s="1"/>
  <c r="AI134" i="32" s="1"/>
  <c r="AJ134" i="32" s="1"/>
  <c r="AK134" i="32" s="1"/>
  <c r="AL134" i="32" s="1"/>
  <c r="F133" i="33" s="1"/>
  <c r="I140" i="29"/>
  <c r="J140" i="29" s="1"/>
  <c r="K140" i="29" s="1"/>
  <c r="L140" i="29" s="1"/>
  <c r="M140" i="29" s="1"/>
  <c r="N140" i="29" s="1"/>
  <c r="O140" i="29" s="1"/>
  <c r="P140" i="29" s="1"/>
  <c r="Q140" i="29" s="1"/>
  <c r="R140" i="29" s="1"/>
  <c r="S140" i="29" s="1"/>
  <c r="T140" i="29" s="1"/>
  <c r="U140" i="29" s="1"/>
  <c r="V140" i="29" s="1"/>
  <c r="W140" i="29" s="1"/>
  <c r="X140" i="29" s="1"/>
  <c r="Y140" i="29" s="1"/>
  <c r="Z140" i="29" s="1"/>
  <c r="AA140" i="29" s="1"/>
  <c r="AB140" i="29" s="1"/>
  <c r="AC140" i="29" s="1"/>
  <c r="AD140" i="29" s="1"/>
  <c r="AE140" i="29" s="1"/>
  <c r="AF140" i="29" s="1"/>
  <c r="AG140" i="29" s="1"/>
  <c r="AH140" i="29" s="1"/>
  <c r="AI140" i="29" s="1"/>
  <c r="AJ140" i="29" s="1"/>
  <c r="AK140" i="29" s="1"/>
  <c r="AL140" i="29" s="1"/>
  <c r="AM140" i="29" s="1"/>
  <c r="F139" i="30" s="1"/>
  <c r="D139" i="29"/>
  <c r="I148" i="25"/>
  <c r="J148" i="25" s="1"/>
  <c r="K148" i="25" s="1"/>
  <c r="L148" i="25" s="1"/>
  <c r="M148" i="25" s="1"/>
  <c r="N148" i="25" s="1"/>
  <c r="O148" i="25" s="1"/>
  <c r="P148" i="25" s="1"/>
  <c r="Q148" i="25" s="1"/>
  <c r="R148" i="25" s="1"/>
  <c r="S148" i="25" s="1"/>
  <c r="T148" i="25" s="1"/>
  <c r="U148" i="25" s="1"/>
  <c r="V148" i="25" s="1"/>
  <c r="W148" i="25" s="1"/>
  <c r="X148" i="25" s="1"/>
  <c r="Y148" i="25" s="1"/>
  <c r="Z148" i="25" s="1"/>
  <c r="AA148" i="25" s="1"/>
  <c r="AB148" i="25" s="1"/>
  <c r="AC148" i="25" s="1"/>
  <c r="AD148" i="25" s="1"/>
  <c r="AE148" i="25" s="1"/>
  <c r="AF148" i="25" s="1"/>
  <c r="AG148" i="25" s="1"/>
  <c r="AH148" i="25" s="1"/>
  <c r="AI148" i="25" s="1"/>
  <c r="AJ148" i="25" s="1"/>
  <c r="AK148" i="25" s="1"/>
  <c r="AL148" i="25" s="1"/>
  <c r="F147" i="26" s="1"/>
  <c r="D147" i="25"/>
  <c r="I138" i="30"/>
  <c r="J138" i="30" s="1"/>
  <c r="K138" i="30" s="1"/>
  <c r="L138" i="30" s="1"/>
  <c r="M138" i="30" s="1"/>
  <c r="N138" i="30" s="1"/>
  <c r="O138" i="30" s="1"/>
  <c r="P138" i="30" s="1"/>
  <c r="Q138" i="30" s="1"/>
  <c r="R138" i="30" s="1"/>
  <c r="S138" i="30" s="1"/>
  <c r="T138" i="30" s="1"/>
  <c r="U138" i="30" s="1"/>
  <c r="V138" i="30" s="1"/>
  <c r="W138" i="30" s="1"/>
  <c r="X138" i="30" s="1"/>
  <c r="Y138" i="30" s="1"/>
  <c r="Z138" i="30" s="1"/>
  <c r="AA138" i="30" s="1"/>
  <c r="AB138" i="30" s="1"/>
  <c r="AC138" i="30" s="1"/>
  <c r="AD138" i="30" s="1"/>
  <c r="AE138" i="30" s="1"/>
  <c r="AF138" i="30" s="1"/>
  <c r="AG138" i="30" s="1"/>
  <c r="AH138" i="30" s="1"/>
  <c r="AI138" i="30" s="1"/>
  <c r="AJ138" i="30" s="1"/>
  <c r="AK138" i="30" s="1"/>
  <c r="AL138" i="30" s="1"/>
  <c r="F137" i="31" s="1"/>
  <c r="D137" i="30"/>
  <c r="B164" i="25" l="1"/>
  <c r="B165" i="25" s="1"/>
  <c r="H163" i="25"/>
  <c r="C163" i="25"/>
  <c r="G163" i="25"/>
  <c r="B158" i="27"/>
  <c r="B159" i="27" s="1"/>
  <c r="G157" i="27"/>
  <c r="C157" i="27"/>
  <c r="H157" i="27"/>
  <c r="B156" i="26"/>
  <c r="B157" i="26" s="1"/>
  <c r="H155" i="26"/>
  <c r="C155" i="26"/>
  <c r="G155" i="26"/>
  <c r="B172" i="31"/>
  <c r="B173" i="31" s="1"/>
  <c r="G171" i="31"/>
  <c r="H171" i="31"/>
  <c r="C171" i="31"/>
  <c r="B162" i="29"/>
  <c r="B163" i="29" s="1"/>
  <c r="G161" i="29"/>
  <c r="C161" i="29"/>
  <c r="H161" i="29"/>
  <c r="B178" i="28"/>
  <c r="B179" i="28" s="1"/>
  <c r="G177" i="28"/>
  <c r="H177" i="28"/>
  <c r="C177" i="28"/>
  <c r="I142" i="29"/>
  <c r="J142" i="29" s="1"/>
  <c r="K142" i="29" s="1"/>
  <c r="L142" i="29" s="1"/>
  <c r="M142" i="29" s="1"/>
  <c r="N142" i="29" s="1"/>
  <c r="O142" i="29" s="1"/>
  <c r="P142" i="29" s="1"/>
  <c r="Q142" i="29" s="1"/>
  <c r="R142" i="29" s="1"/>
  <c r="S142" i="29" s="1"/>
  <c r="T142" i="29" s="1"/>
  <c r="U142" i="29" s="1"/>
  <c r="V142" i="29" s="1"/>
  <c r="W142" i="29" s="1"/>
  <c r="X142" i="29" s="1"/>
  <c r="Y142" i="29" s="1"/>
  <c r="Z142" i="29" s="1"/>
  <c r="AA142" i="29" s="1"/>
  <c r="AB142" i="29" s="1"/>
  <c r="AC142" i="29" s="1"/>
  <c r="AD142" i="29" s="1"/>
  <c r="AE142" i="29" s="1"/>
  <c r="AF142" i="29" s="1"/>
  <c r="AG142" i="29" s="1"/>
  <c r="AH142" i="29" s="1"/>
  <c r="AI142" i="29" s="1"/>
  <c r="AJ142" i="29" s="1"/>
  <c r="AK142" i="29" s="1"/>
  <c r="AL142" i="29" s="1"/>
  <c r="AM142" i="29" s="1"/>
  <c r="F141" i="30" s="1"/>
  <c r="D141" i="29"/>
  <c r="I144" i="28"/>
  <c r="J144" i="28" s="1"/>
  <c r="K144" i="28" s="1"/>
  <c r="L144" i="28" s="1"/>
  <c r="M144" i="28" s="1"/>
  <c r="N144" i="28" s="1"/>
  <c r="O144" i="28" s="1"/>
  <c r="P144" i="28" s="1"/>
  <c r="Q144" i="28" s="1"/>
  <c r="R144" i="28" s="1"/>
  <c r="S144" i="28" s="1"/>
  <c r="T144" i="28" s="1"/>
  <c r="U144" i="28" s="1"/>
  <c r="V144" i="28" s="1"/>
  <c r="W144" i="28" s="1"/>
  <c r="X144" i="28" s="1"/>
  <c r="Y144" i="28" s="1"/>
  <c r="Z144" i="28" s="1"/>
  <c r="AA144" i="28" s="1"/>
  <c r="AB144" i="28" s="1"/>
  <c r="AC144" i="28" s="1"/>
  <c r="AD144" i="28" s="1"/>
  <c r="AE144" i="28" s="1"/>
  <c r="AF144" i="28" s="1"/>
  <c r="AG144" i="28" s="1"/>
  <c r="AH144" i="28" s="1"/>
  <c r="AI144" i="28" s="1"/>
  <c r="AJ144" i="28" s="1"/>
  <c r="AK144" i="28" s="1"/>
  <c r="AL144" i="28" s="1"/>
  <c r="AM144" i="28" s="1"/>
  <c r="F143" i="29" s="1"/>
  <c r="D143" i="28"/>
  <c r="D133" i="33"/>
  <c r="I134" i="33"/>
  <c r="J134" i="33" s="1"/>
  <c r="K134" i="33" s="1"/>
  <c r="L134" i="33" s="1"/>
  <c r="M134" i="33" s="1"/>
  <c r="N134" i="33" s="1"/>
  <c r="O134" i="33" s="1"/>
  <c r="P134" i="33" s="1"/>
  <c r="Q134" i="33" s="1"/>
  <c r="R134" i="33" s="1"/>
  <c r="S134" i="33" s="1"/>
  <c r="T134" i="33" s="1"/>
  <c r="U134" i="33" s="1"/>
  <c r="V134" i="33" s="1"/>
  <c r="W134" i="33" s="1"/>
  <c r="X134" i="33" s="1"/>
  <c r="Y134" i="33" s="1"/>
  <c r="Z134" i="33" s="1"/>
  <c r="AA134" i="33" s="1"/>
  <c r="AB134" i="33" s="1"/>
  <c r="AC134" i="33" s="1"/>
  <c r="AD134" i="33" s="1"/>
  <c r="AE134" i="33" s="1"/>
  <c r="AF134" i="33" s="1"/>
  <c r="AG134" i="33" s="1"/>
  <c r="AH134" i="33" s="1"/>
  <c r="AI134" i="33" s="1"/>
  <c r="AJ134" i="33" s="1"/>
  <c r="AK134" i="33" s="1"/>
  <c r="AL134" i="33" s="1"/>
  <c r="AM134" i="33" s="1"/>
  <c r="I148" i="26"/>
  <c r="J148" i="26" s="1"/>
  <c r="K148" i="26" s="1"/>
  <c r="L148" i="26" s="1"/>
  <c r="M148" i="26" s="1"/>
  <c r="N148" i="26" s="1"/>
  <c r="O148" i="26" s="1"/>
  <c r="P148" i="26" s="1"/>
  <c r="Q148" i="26" s="1"/>
  <c r="R148" i="26" s="1"/>
  <c r="S148" i="26" s="1"/>
  <c r="T148" i="26" s="1"/>
  <c r="U148" i="26" s="1"/>
  <c r="V148" i="26" s="1"/>
  <c r="W148" i="26" s="1"/>
  <c r="X148" i="26" s="1"/>
  <c r="Y148" i="26" s="1"/>
  <c r="Z148" i="26" s="1"/>
  <c r="AA148" i="26" s="1"/>
  <c r="AB148" i="26" s="1"/>
  <c r="AC148" i="26" s="1"/>
  <c r="AD148" i="26" s="1"/>
  <c r="AE148" i="26" s="1"/>
  <c r="AF148" i="26" s="1"/>
  <c r="AG148" i="26" s="1"/>
  <c r="AH148" i="26" s="1"/>
  <c r="AI148" i="26" s="1"/>
  <c r="AJ148" i="26" s="1"/>
  <c r="AK148" i="26" s="1"/>
  <c r="AL148" i="26" s="1"/>
  <c r="AM148" i="26" s="1"/>
  <c r="F147" i="27" s="1"/>
  <c r="D147" i="26"/>
  <c r="I150" i="25"/>
  <c r="J150" i="25" s="1"/>
  <c r="K150" i="25" s="1"/>
  <c r="L150" i="25" s="1"/>
  <c r="M150" i="25" s="1"/>
  <c r="N150" i="25" s="1"/>
  <c r="O150" i="25" s="1"/>
  <c r="P150" i="25" s="1"/>
  <c r="Q150" i="25" s="1"/>
  <c r="R150" i="25" s="1"/>
  <c r="S150" i="25" s="1"/>
  <c r="T150" i="25" s="1"/>
  <c r="U150" i="25" s="1"/>
  <c r="V150" i="25" s="1"/>
  <c r="W150" i="25" s="1"/>
  <c r="X150" i="25" s="1"/>
  <c r="Y150" i="25" s="1"/>
  <c r="Z150" i="25" s="1"/>
  <c r="AA150" i="25" s="1"/>
  <c r="AB150" i="25" s="1"/>
  <c r="AC150" i="25" s="1"/>
  <c r="AD150" i="25" s="1"/>
  <c r="AE150" i="25" s="1"/>
  <c r="AF150" i="25" s="1"/>
  <c r="AG150" i="25" s="1"/>
  <c r="AH150" i="25" s="1"/>
  <c r="AI150" i="25" s="1"/>
  <c r="AJ150" i="25" s="1"/>
  <c r="AK150" i="25" s="1"/>
  <c r="AL150" i="25" s="1"/>
  <c r="F149" i="26" s="1"/>
  <c r="D149" i="25"/>
  <c r="I156" i="8"/>
  <c r="J156" i="8" s="1"/>
  <c r="K156" i="8" s="1"/>
  <c r="L156" i="8" s="1"/>
  <c r="M156" i="8" s="1"/>
  <c r="N156" i="8" s="1"/>
  <c r="O156" i="8" s="1"/>
  <c r="P156" i="8" s="1"/>
  <c r="Q156" i="8" s="1"/>
  <c r="R156" i="8" s="1"/>
  <c r="S156" i="8" s="1"/>
  <c r="T156" i="8" s="1"/>
  <c r="U156" i="8" s="1"/>
  <c r="V156" i="8" s="1"/>
  <c r="W156" i="8" s="1"/>
  <c r="X156" i="8" s="1"/>
  <c r="Y156" i="8" s="1"/>
  <c r="Z156" i="8" s="1"/>
  <c r="AA156" i="8" s="1"/>
  <c r="AB156" i="8" s="1"/>
  <c r="AC156" i="8" s="1"/>
  <c r="AD156" i="8" s="1"/>
  <c r="AE156" i="8" s="1"/>
  <c r="AF156" i="8" s="1"/>
  <c r="AG156" i="8" s="1"/>
  <c r="AH156" i="8" s="1"/>
  <c r="AI156" i="8" s="1"/>
  <c r="AJ156" i="8" s="1"/>
  <c r="AK156" i="8" s="1"/>
  <c r="AL156" i="8" s="1"/>
  <c r="AM156" i="8" s="1"/>
  <c r="F155" i="23" s="1"/>
  <c r="B156" i="8"/>
  <c r="B157" i="8" s="1"/>
  <c r="G155" i="8"/>
  <c r="D155" i="8" s="1"/>
  <c r="H155" i="8"/>
  <c r="C155" i="8"/>
  <c r="I154" i="23"/>
  <c r="J154" i="23" s="1"/>
  <c r="K154" i="23" s="1"/>
  <c r="L154" i="23" s="1"/>
  <c r="M154" i="23" s="1"/>
  <c r="N154" i="23" s="1"/>
  <c r="O154" i="23" s="1"/>
  <c r="P154" i="23" s="1"/>
  <c r="Q154" i="23" s="1"/>
  <c r="R154" i="23" s="1"/>
  <c r="S154" i="23" s="1"/>
  <c r="T154" i="23" s="1"/>
  <c r="U154" i="23" s="1"/>
  <c r="V154" i="23" s="1"/>
  <c r="W154" i="23" s="1"/>
  <c r="X154" i="23" s="1"/>
  <c r="Y154" i="23" s="1"/>
  <c r="Z154" i="23" s="1"/>
  <c r="AA154" i="23" s="1"/>
  <c r="AB154" i="23" s="1"/>
  <c r="AC154" i="23" s="1"/>
  <c r="AD154" i="23" s="1"/>
  <c r="AE154" i="23" s="1"/>
  <c r="AF154" i="23" s="1"/>
  <c r="AG154" i="23" s="1"/>
  <c r="AH154" i="23" s="1"/>
  <c r="AI154" i="23" s="1"/>
  <c r="AJ154" i="23" s="1"/>
  <c r="AK154" i="23" s="1"/>
  <c r="F153" i="24" s="1"/>
  <c r="D153" i="23"/>
  <c r="I140" i="30"/>
  <c r="J140" i="30" s="1"/>
  <c r="K140" i="30" s="1"/>
  <c r="L140" i="30" s="1"/>
  <c r="M140" i="30" s="1"/>
  <c r="N140" i="30" s="1"/>
  <c r="O140" i="30" s="1"/>
  <c r="P140" i="30" s="1"/>
  <c r="Q140" i="30" s="1"/>
  <c r="R140" i="30" s="1"/>
  <c r="S140" i="30" s="1"/>
  <c r="T140" i="30" s="1"/>
  <c r="U140" i="30" s="1"/>
  <c r="V140" i="30" s="1"/>
  <c r="W140" i="30" s="1"/>
  <c r="X140" i="30" s="1"/>
  <c r="Y140" i="30" s="1"/>
  <c r="Z140" i="30" s="1"/>
  <c r="AA140" i="30" s="1"/>
  <c r="AB140" i="30" s="1"/>
  <c r="AC140" i="30" s="1"/>
  <c r="AD140" i="30" s="1"/>
  <c r="AE140" i="30" s="1"/>
  <c r="AF140" i="30" s="1"/>
  <c r="AG140" i="30" s="1"/>
  <c r="AH140" i="30" s="1"/>
  <c r="AI140" i="30" s="1"/>
  <c r="AJ140" i="30" s="1"/>
  <c r="AK140" i="30" s="1"/>
  <c r="AL140" i="30" s="1"/>
  <c r="F139" i="31" s="1"/>
  <c r="D139" i="30"/>
  <c r="I152" i="24"/>
  <c r="J152" i="24" s="1"/>
  <c r="K152" i="24" s="1"/>
  <c r="L152" i="24" s="1"/>
  <c r="M152" i="24" s="1"/>
  <c r="N152" i="24" s="1"/>
  <c r="O152" i="24" s="1"/>
  <c r="P152" i="24" s="1"/>
  <c r="Q152" i="24" s="1"/>
  <c r="R152" i="24" s="1"/>
  <c r="S152" i="24" s="1"/>
  <c r="T152" i="24" s="1"/>
  <c r="U152" i="24" s="1"/>
  <c r="V152" i="24" s="1"/>
  <c r="W152" i="24" s="1"/>
  <c r="X152" i="24" s="1"/>
  <c r="Y152" i="24" s="1"/>
  <c r="Z152" i="24" s="1"/>
  <c r="AA152" i="24" s="1"/>
  <c r="AB152" i="24" s="1"/>
  <c r="AC152" i="24" s="1"/>
  <c r="AD152" i="24" s="1"/>
  <c r="AE152" i="24" s="1"/>
  <c r="AF152" i="24" s="1"/>
  <c r="AG152" i="24" s="1"/>
  <c r="AH152" i="24" s="1"/>
  <c r="AI152" i="24" s="1"/>
  <c r="AJ152" i="24" s="1"/>
  <c r="AK152" i="24" s="1"/>
  <c r="AL152" i="24" s="1"/>
  <c r="AM152" i="24" s="1"/>
  <c r="F151" i="25" s="1"/>
  <c r="D151" i="24"/>
  <c r="I146" i="27"/>
  <c r="J146" i="27" s="1"/>
  <c r="K146" i="27" s="1"/>
  <c r="L146" i="27" s="1"/>
  <c r="M146" i="27" s="1"/>
  <c r="N146" i="27" s="1"/>
  <c r="O146" i="27" s="1"/>
  <c r="P146" i="27" s="1"/>
  <c r="Q146" i="27" s="1"/>
  <c r="R146" i="27" s="1"/>
  <c r="S146" i="27" s="1"/>
  <c r="T146" i="27" s="1"/>
  <c r="U146" i="27" s="1"/>
  <c r="V146" i="27" s="1"/>
  <c r="W146" i="27" s="1"/>
  <c r="X146" i="27" s="1"/>
  <c r="Y146" i="27" s="1"/>
  <c r="Z146" i="27" s="1"/>
  <c r="AA146" i="27" s="1"/>
  <c r="AB146" i="27" s="1"/>
  <c r="AC146" i="27" s="1"/>
  <c r="AD146" i="27" s="1"/>
  <c r="AE146" i="27" s="1"/>
  <c r="AF146" i="27" s="1"/>
  <c r="AG146" i="27" s="1"/>
  <c r="AH146" i="27" s="1"/>
  <c r="AI146" i="27" s="1"/>
  <c r="AJ146" i="27" s="1"/>
  <c r="AK146" i="27" s="1"/>
  <c r="AL146" i="27" s="1"/>
  <c r="F145" i="28" s="1"/>
  <c r="D145" i="27"/>
  <c r="D135" i="32"/>
  <c r="I136" i="32"/>
  <c r="J136" i="32" s="1"/>
  <c r="K136" i="32" s="1"/>
  <c r="L136" i="32" s="1"/>
  <c r="M136" i="32" s="1"/>
  <c r="N136" i="32" s="1"/>
  <c r="O136" i="32" s="1"/>
  <c r="P136" i="32" s="1"/>
  <c r="Q136" i="32" s="1"/>
  <c r="R136" i="32" s="1"/>
  <c r="S136" i="32" s="1"/>
  <c r="T136" i="32" s="1"/>
  <c r="U136" i="32" s="1"/>
  <c r="V136" i="32" s="1"/>
  <c r="W136" i="32" s="1"/>
  <c r="X136" i="32" s="1"/>
  <c r="Y136" i="32" s="1"/>
  <c r="Z136" i="32" s="1"/>
  <c r="AA136" i="32" s="1"/>
  <c r="AB136" i="32" s="1"/>
  <c r="AC136" i="32" s="1"/>
  <c r="AD136" i="32" s="1"/>
  <c r="AE136" i="32" s="1"/>
  <c r="AF136" i="32" s="1"/>
  <c r="AG136" i="32" s="1"/>
  <c r="AH136" i="32" s="1"/>
  <c r="AI136" i="32" s="1"/>
  <c r="AJ136" i="32" s="1"/>
  <c r="AK136" i="32" s="1"/>
  <c r="AL136" i="32" s="1"/>
  <c r="F135" i="33" s="1"/>
  <c r="B158" i="33"/>
  <c r="B159" i="33" s="1"/>
  <c r="G157" i="33"/>
  <c r="C157" i="33"/>
  <c r="H157" i="33"/>
  <c r="I138" i="31"/>
  <c r="J138" i="31" s="1"/>
  <c r="K138" i="31" s="1"/>
  <c r="L138" i="31" s="1"/>
  <c r="M138" i="31" s="1"/>
  <c r="N138" i="31" s="1"/>
  <c r="O138" i="31" s="1"/>
  <c r="P138" i="31" s="1"/>
  <c r="Q138" i="31" s="1"/>
  <c r="R138" i="31" s="1"/>
  <c r="S138" i="31" s="1"/>
  <c r="T138" i="31" s="1"/>
  <c r="U138" i="31" s="1"/>
  <c r="V138" i="31" s="1"/>
  <c r="W138" i="31" s="1"/>
  <c r="X138" i="31" s="1"/>
  <c r="Y138" i="31" s="1"/>
  <c r="Z138" i="31" s="1"/>
  <c r="AA138" i="31" s="1"/>
  <c r="AB138" i="31" s="1"/>
  <c r="AC138" i="31" s="1"/>
  <c r="AD138" i="31" s="1"/>
  <c r="AE138" i="31" s="1"/>
  <c r="AF138" i="31" s="1"/>
  <c r="AG138" i="31" s="1"/>
  <c r="AH138" i="31" s="1"/>
  <c r="AI138" i="31" s="1"/>
  <c r="AJ138" i="31" s="1"/>
  <c r="AK138" i="31" s="1"/>
  <c r="AL138" i="31" s="1"/>
  <c r="AM138" i="31" s="1"/>
  <c r="F137" i="32" s="1"/>
  <c r="D137" i="31"/>
  <c r="B156" i="32"/>
  <c r="B157" i="32" s="1"/>
  <c r="G155" i="32"/>
  <c r="C155" i="32"/>
  <c r="H155" i="32"/>
  <c r="B174" i="31" l="1"/>
  <c r="B175" i="31" s="1"/>
  <c r="C173" i="31"/>
  <c r="H173" i="31"/>
  <c r="G173" i="31"/>
  <c r="B158" i="26"/>
  <c r="B159" i="26" s="1"/>
  <c r="C157" i="26"/>
  <c r="H157" i="26"/>
  <c r="G157" i="26"/>
  <c r="B180" i="28"/>
  <c r="B181" i="28" s="1"/>
  <c r="G179" i="28"/>
  <c r="C179" i="28"/>
  <c r="H179" i="28"/>
  <c r="B160" i="27"/>
  <c r="B161" i="27" s="1"/>
  <c r="G159" i="27"/>
  <c r="C159" i="27"/>
  <c r="H159" i="27"/>
  <c r="B164" i="29"/>
  <c r="B165" i="29" s="1"/>
  <c r="C163" i="29"/>
  <c r="H163" i="29"/>
  <c r="G163" i="29"/>
  <c r="B166" i="25"/>
  <c r="B167" i="25" s="1"/>
  <c r="H165" i="25"/>
  <c r="C165" i="25"/>
  <c r="G165" i="25"/>
  <c r="I154" i="24"/>
  <c r="J154" i="24" s="1"/>
  <c r="K154" i="24" s="1"/>
  <c r="L154" i="24" s="1"/>
  <c r="M154" i="24" s="1"/>
  <c r="N154" i="24" s="1"/>
  <c r="O154" i="24" s="1"/>
  <c r="P154" i="24" s="1"/>
  <c r="Q154" i="24" s="1"/>
  <c r="R154" i="24" s="1"/>
  <c r="S154" i="24" s="1"/>
  <c r="T154" i="24" s="1"/>
  <c r="U154" i="24" s="1"/>
  <c r="V154" i="24" s="1"/>
  <c r="W154" i="24" s="1"/>
  <c r="X154" i="24" s="1"/>
  <c r="Y154" i="24" s="1"/>
  <c r="Z154" i="24" s="1"/>
  <c r="AA154" i="24" s="1"/>
  <c r="AB154" i="24" s="1"/>
  <c r="AC154" i="24" s="1"/>
  <c r="AD154" i="24" s="1"/>
  <c r="AE154" i="24" s="1"/>
  <c r="AF154" i="24" s="1"/>
  <c r="AG154" i="24" s="1"/>
  <c r="AH154" i="24" s="1"/>
  <c r="AI154" i="24" s="1"/>
  <c r="AJ154" i="24" s="1"/>
  <c r="AK154" i="24" s="1"/>
  <c r="AL154" i="24" s="1"/>
  <c r="AM154" i="24" s="1"/>
  <c r="F153" i="25" s="1"/>
  <c r="D153" i="24"/>
  <c r="B158" i="32"/>
  <c r="B159" i="32" s="1"/>
  <c r="G157" i="32"/>
  <c r="C157" i="32"/>
  <c r="H157" i="32"/>
  <c r="D137" i="32"/>
  <c r="I138" i="32"/>
  <c r="J138" i="32" s="1"/>
  <c r="K138" i="32" s="1"/>
  <c r="L138" i="32" s="1"/>
  <c r="M138" i="32" s="1"/>
  <c r="N138" i="32" s="1"/>
  <c r="O138" i="32" s="1"/>
  <c r="P138" i="32" s="1"/>
  <c r="Q138" i="32" s="1"/>
  <c r="R138" i="32" s="1"/>
  <c r="S138" i="32" s="1"/>
  <c r="T138" i="32" s="1"/>
  <c r="U138" i="32" s="1"/>
  <c r="V138" i="32" s="1"/>
  <c r="W138" i="32" s="1"/>
  <c r="X138" i="32" s="1"/>
  <c r="Y138" i="32" s="1"/>
  <c r="Z138" i="32" s="1"/>
  <c r="AA138" i="32" s="1"/>
  <c r="AB138" i="32" s="1"/>
  <c r="AC138" i="32" s="1"/>
  <c r="AD138" i="32" s="1"/>
  <c r="AE138" i="32" s="1"/>
  <c r="AF138" i="32" s="1"/>
  <c r="AG138" i="32" s="1"/>
  <c r="AH138" i="32" s="1"/>
  <c r="AI138" i="32" s="1"/>
  <c r="AJ138" i="32" s="1"/>
  <c r="AK138" i="32" s="1"/>
  <c r="AL138" i="32" s="1"/>
  <c r="F137" i="33" s="1"/>
  <c r="D135" i="33"/>
  <c r="I136" i="33"/>
  <c r="J136" i="33" s="1"/>
  <c r="K136" i="33" s="1"/>
  <c r="L136" i="33" s="1"/>
  <c r="M136" i="33" s="1"/>
  <c r="N136" i="33" s="1"/>
  <c r="O136" i="33" s="1"/>
  <c r="P136" i="33" s="1"/>
  <c r="Q136" i="33" s="1"/>
  <c r="R136" i="33" s="1"/>
  <c r="S136" i="33" s="1"/>
  <c r="T136" i="33" s="1"/>
  <c r="U136" i="33" s="1"/>
  <c r="V136" i="33" s="1"/>
  <c r="W136" i="33" s="1"/>
  <c r="X136" i="33" s="1"/>
  <c r="Y136" i="33" s="1"/>
  <c r="Z136" i="33" s="1"/>
  <c r="AA136" i="33" s="1"/>
  <c r="AB136" i="33" s="1"/>
  <c r="AC136" i="33" s="1"/>
  <c r="AD136" i="33" s="1"/>
  <c r="AE136" i="33" s="1"/>
  <c r="AF136" i="33" s="1"/>
  <c r="AG136" i="33" s="1"/>
  <c r="AH136" i="33" s="1"/>
  <c r="AI136" i="33" s="1"/>
  <c r="AJ136" i="33" s="1"/>
  <c r="AK136" i="33" s="1"/>
  <c r="AL136" i="33" s="1"/>
  <c r="AM136" i="33" s="1"/>
  <c r="I158" i="8"/>
  <c r="J158" i="8" s="1"/>
  <c r="K158" i="8" s="1"/>
  <c r="L158" i="8" s="1"/>
  <c r="M158" i="8" s="1"/>
  <c r="N158" i="8" s="1"/>
  <c r="O158" i="8" s="1"/>
  <c r="P158" i="8" s="1"/>
  <c r="Q158" i="8" s="1"/>
  <c r="R158" i="8" s="1"/>
  <c r="S158" i="8" s="1"/>
  <c r="T158" i="8" s="1"/>
  <c r="U158" i="8" s="1"/>
  <c r="V158" i="8" s="1"/>
  <c r="W158" i="8" s="1"/>
  <c r="X158" i="8" s="1"/>
  <c r="Y158" i="8" s="1"/>
  <c r="Z158" i="8" s="1"/>
  <c r="AA158" i="8" s="1"/>
  <c r="AB158" i="8" s="1"/>
  <c r="AC158" i="8" s="1"/>
  <c r="AD158" i="8" s="1"/>
  <c r="AE158" i="8" s="1"/>
  <c r="AF158" i="8" s="1"/>
  <c r="AG158" i="8" s="1"/>
  <c r="AH158" i="8" s="1"/>
  <c r="AI158" i="8" s="1"/>
  <c r="AJ158" i="8" s="1"/>
  <c r="AK158" i="8" s="1"/>
  <c r="AL158" i="8" s="1"/>
  <c r="AM158" i="8" s="1"/>
  <c r="F157" i="23" s="1"/>
  <c r="B158" i="8"/>
  <c r="B159" i="8" s="1"/>
  <c r="G157" i="8"/>
  <c r="D157" i="8" s="1"/>
  <c r="H157" i="8"/>
  <c r="C157" i="8"/>
  <c r="I156" i="23"/>
  <c r="J156" i="23" s="1"/>
  <c r="K156" i="23" s="1"/>
  <c r="L156" i="23" s="1"/>
  <c r="M156" i="23" s="1"/>
  <c r="N156" i="23" s="1"/>
  <c r="O156" i="23" s="1"/>
  <c r="P156" i="23" s="1"/>
  <c r="Q156" i="23" s="1"/>
  <c r="R156" i="23" s="1"/>
  <c r="S156" i="23" s="1"/>
  <c r="T156" i="23" s="1"/>
  <c r="U156" i="23" s="1"/>
  <c r="V156" i="23" s="1"/>
  <c r="W156" i="23" s="1"/>
  <c r="X156" i="23" s="1"/>
  <c r="Y156" i="23" s="1"/>
  <c r="Z156" i="23" s="1"/>
  <c r="AA156" i="23" s="1"/>
  <c r="AB156" i="23" s="1"/>
  <c r="AC156" i="23" s="1"/>
  <c r="AD156" i="23" s="1"/>
  <c r="AE156" i="23" s="1"/>
  <c r="AF156" i="23" s="1"/>
  <c r="AG156" i="23" s="1"/>
  <c r="AH156" i="23" s="1"/>
  <c r="AI156" i="23" s="1"/>
  <c r="AJ156" i="23" s="1"/>
  <c r="AK156" i="23" s="1"/>
  <c r="F155" i="24" s="1"/>
  <c r="D155" i="23"/>
  <c r="G159" i="33"/>
  <c r="B160" i="33"/>
  <c r="B161" i="33" s="1"/>
  <c r="C159" i="33"/>
  <c r="H159" i="33"/>
  <c r="I150" i="26"/>
  <c r="J150" i="26" s="1"/>
  <c r="K150" i="26" s="1"/>
  <c r="L150" i="26" s="1"/>
  <c r="M150" i="26" s="1"/>
  <c r="N150" i="26" s="1"/>
  <c r="O150" i="26" s="1"/>
  <c r="P150" i="26" s="1"/>
  <c r="Q150" i="26" s="1"/>
  <c r="R150" i="26" s="1"/>
  <c r="S150" i="26" s="1"/>
  <c r="T150" i="26" s="1"/>
  <c r="U150" i="26" s="1"/>
  <c r="V150" i="26" s="1"/>
  <c r="W150" i="26" s="1"/>
  <c r="X150" i="26" s="1"/>
  <c r="Y150" i="26" s="1"/>
  <c r="Z150" i="26" s="1"/>
  <c r="AA150" i="26" s="1"/>
  <c r="AB150" i="26" s="1"/>
  <c r="AC150" i="26" s="1"/>
  <c r="AD150" i="26" s="1"/>
  <c r="AE150" i="26" s="1"/>
  <c r="AF150" i="26" s="1"/>
  <c r="AG150" i="26" s="1"/>
  <c r="AH150" i="26" s="1"/>
  <c r="AI150" i="26" s="1"/>
  <c r="AJ150" i="26" s="1"/>
  <c r="AK150" i="26" s="1"/>
  <c r="AL150" i="26" s="1"/>
  <c r="AM150" i="26" s="1"/>
  <c r="F149" i="27" s="1"/>
  <c r="D149" i="26"/>
  <c r="I148" i="27"/>
  <c r="J148" i="27" s="1"/>
  <c r="K148" i="27" s="1"/>
  <c r="L148" i="27" s="1"/>
  <c r="M148" i="27" s="1"/>
  <c r="N148" i="27" s="1"/>
  <c r="O148" i="27" s="1"/>
  <c r="P148" i="27" s="1"/>
  <c r="Q148" i="27" s="1"/>
  <c r="R148" i="27" s="1"/>
  <c r="S148" i="27" s="1"/>
  <c r="T148" i="27" s="1"/>
  <c r="U148" i="27" s="1"/>
  <c r="V148" i="27" s="1"/>
  <c r="W148" i="27" s="1"/>
  <c r="X148" i="27" s="1"/>
  <c r="Y148" i="27" s="1"/>
  <c r="Z148" i="27" s="1"/>
  <c r="AA148" i="27" s="1"/>
  <c r="AB148" i="27" s="1"/>
  <c r="AC148" i="27" s="1"/>
  <c r="AD148" i="27" s="1"/>
  <c r="AE148" i="27" s="1"/>
  <c r="AF148" i="27" s="1"/>
  <c r="AG148" i="27" s="1"/>
  <c r="AH148" i="27" s="1"/>
  <c r="AI148" i="27" s="1"/>
  <c r="AJ148" i="27" s="1"/>
  <c r="AK148" i="27" s="1"/>
  <c r="AL148" i="27" s="1"/>
  <c r="F147" i="28" s="1"/>
  <c r="D147" i="27"/>
  <c r="I146" i="28"/>
  <c r="J146" i="28" s="1"/>
  <c r="K146" i="28" s="1"/>
  <c r="L146" i="28" s="1"/>
  <c r="M146" i="28" s="1"/>
  <c r="N146" i="28" s="1"/>
  <c r="O146" i="28" s="1"/>
  <c r="P146" i="28" s="1"/>
  <c r="Q146" i="28" s="1"/>
  <c r="R146" i="28" s="1"/>
  <c r="S146" i="28" s="1"/>
  <c r="T146" i="28" s="1"/>
  <c r="U146" i="28" s="1"/>
  <c r="V146" i="28" s="1"/>
  <c r="W146" i="28" s="1"/>
  <c r="X146" i="28" s="1"/>
  <c r="Y146" i="28" s="1"/>
  <c r="Z146" i="28" s="1"/>
  <c r="AA146" i="28" s="1"/>
  <c r="AB146" i="28" s="1"/>
  <c r="AC146" i="28" s="1"/>
  <c r="AD146" i="28" s="1"/>
  <c r="AE146" i="28" s="1"/>
  <c r="AF146" i="28" s="1"/>
  <c r="AG146" i="28" s="1"/>
  <c r="AH146" i="28" s="1"/>
  <c r="AI146" i="28" s="1"/>
  <c r="AJ146" i="28" s="1"/>
  <c r="AK146" i="28" s="1"/>
  <c r="AL146" i="28" s="1"/>
  <c r="AM146" i="28" s="1"/>
  <c r="F145" i="29" s="1"/>
  <c r="D145" i="28"/>
  <c r="I152" i="25"/>
  <c r="J152" i="25" s="1"/>
  <c r="K152" i="25" s="1"/>
  <c r="L152" i="25" s="1"/>
  <c r="M152" i="25" s="1"/>
  <c r="N152" i="25" s="1"/>
  <c r="O152" i="25" s="1"/>
  <c r="P152" i="25" s="1"/>
  <c r="Q152" i="25" s="1"/>
  <c r="R152" i="25" s="1"/>
  <c r="S152" i="25" s="1"/>
  <c r="T152" i="25" s="1"/>
  <c r="U152" i="25" s="1"/>
  <c r="V152" i="25" s="1"/>
  <c r="W152" i="25" s="1"/>
  <c r="X152" i="25" s="1"/>
  <c r="Y152" i="25" s="1"/>
  <c r="Z152" i="25" s="1"/>
  <c r="AA152" i="25" s="1"/>
  <c r="AB152" i="25" s="1"/>
  <c r="AC152" i="25" s="1"/>
  <c r="AD152" i="25" s="1"/>
  <c r="AE152" i="25" s="1"/>
  <c r="AF152" i="25" s="1"/>
  <c r="AG152" i="25" s="1"/>
  <c r="AH152" i="25" s="1"/>
  <c r="AI152" i="25" s="1"/>
  <c r="AJ152" i="25" s="1"/>
  <c r="AK152" i="25" s="1"/>
  <c r="AL152" i="25" s="1"/>
  <c r="F151" i="26" s="1"/>
  <c r="D151" i="25"/>
  <c r="I144" i="29"/>
  <c r="J144" i="29" s="1"/>
  <c r="K144" i="29" s="1"/>
  <c r="L144" i="29" s="1"/>
  <c r="M144" i="29" s="1"/>
  <c r="N144" i="29" s="1"/>
  <c r="O144" i="29" s="1"/>
  <c r="P144" i="29" s="1"/>
  <c r="Q144" i="29" s="1"/>
  <c r="R144" i="29" s="1"/>
  <c r="S144" i="29" s="1"/>
  <c r="T144" i="29" s="1"/>
  <c r="U144" i="29" s="1"/>
  <c r="V144" i="29" s="1"/>
  <c r="W144" i="29" s="1"/>
  <c r="X144" i="29" s="1"/>
  <c r="Y144" i="29" s="1"/>
  <c r="Z144" i="29" s="1"/>
  <c r="AA144" i="29" s="1"/>
  <c r="AB144" i="29" s="1"/>
  <c r="AC144" i="29" s="1"/>
  <c r="AD144" i="29" s="1"/>
  <c r="AE144" i="29" s="1"/>
  <c r="AF144" i="29" s="1"/>
  <c r="AG144" i="29" s="1"/>
  <c r="AH144" i="29" s="1"/>
  <c r="AI144" i="29" s="1"/>
  <c r="AJ144" i="29" s="1"/>
  <c r="AK144" i="29" s="1"/>
  <c r="AL144" i="29" s="1"/>
  <c r="AM144" i="29" s="1"/>
  <c r="F143" i="30" s="1"/>
  <c r="D143" i="29"/>
  <c r="I140" i="31"/>
  <c r="J140" i="31" s="1"/>
  <c r="K140" i="31" s="1"/>
  <c r="L140" i="31" s="1"/>
  <c r="M140" i="31" s="1"/>
  <c r="N140" i="31" s="1"/>
  <c r="O140" i="31" s="1"/>
  <c r="P140" i="31" s="1"/>
  <c r="Q140" i="31" s="1"/>
  <c r="R140" i="31" s="1"/>
  <c r="S140" i="31" s="1"/>
  <c r="T140" i="31" s="1"/>
  <c r="U140" i="31" s="1"/>
  <c r="V140" i="31" s="1"/>
  <c r="W140" i="31" s="1"/>
  <c r="X140" i="31" s="1"/>
  <c r="Y140" i="31" s="1"/>
  <c r="Z140" i="31" s="1"/>
  <c r="AA140" i="31" s="1"/>
  <c r="AB140" i="31" s="1"/>
  <c r="AC140" i="31" s="1"/>
  <c r="AD140" i="31" s="1"/>
  <c r="AE140" i="31" s="1"/>
  <c r="AF140" i="31" s="1"/>
  <c r="AG140" i="31" s="1"/>
  <c r="AH140" i="31" s="1"/>
  <c r="AI140" i="31" s="1"/>
  <c r="AJ140" i="31" s="1"/>
  <c r="AK140" i="31" s="1"/>
  <c r="AL140" i="31" s="1"/>
  <c r="AM140" i="31" s="1"/>
  <c r="F139" i="32" s="1"/>
  <c r="D139" i="31"/>
  <c r="I142" i="30"/>
  <c r="J142" i="30" s="1"/>
  <c r="K142" i="30" s="1"/>
  <c r="L142" i="30" s="1"/>
  <c r="M142" i="30" s="1"/>
  <c r="N142" i="30" s="1"/>
  <c r="O142" i="30" s="1"/>
  <c r="P142" i="30" s="1"/>
  <c r="Q142" i="30" s="1"/>
  <c r="R142" i="30" s="1"/>
  <c r="S142" i="30" s="1"/>
  <c r="T142" i="30" s="1"/>
  <c r="U142" i="30" s="1"/>
  <c r="V142" i="30" s="1"/>
  <c r="W142" i="30" s="1"/>
  <c r="X142" i="30" s="1"/>
  <c r="Y142" i="30" s="1"/>
  <c r="Z142" i="30" s="1"/>
  <c r="AA142" i="30" s="1"/>
  <c r="AB142" i="30" s="1"/>
  <c r="AC142" i="30" s="1"/>
  <c r="AD142" i="30" s="1"/>
  <c r="AE142" i="30" s="1"/>
  <c r="AF142" i="30" s="1"/>
  <c r="AG142" i="30" s="1"/>
  <c r="AH142" i="30" s="1"/>
  <c r="AI142" i="30" s="1"/>
  <c r="AJ142" i="30" s="1"/>
  <c r="AK142" i="30" s="1"/>
  <c r="AL142" i="30" s="1"/>
  <c r="F141" i="31" s="1"/>
  <c r="D141" i="30"/>
  <c r="B162" i="27" l="1"/>
  <c r="B163" i="27" s="1"/>
  <c r="C161" i="27"/>
  <c r="H161" i="27"/>
  <c r="G161" i="27"/>
  <c r="B182" i="28"/>
  <c r="B183" i="28" s="1"/>
  <c r="G181" i="28"/>
  <c r="C181" i="28"/>
  <c r="H181" i="28"/>
  <c r="B168" i="25"/>
  <c r="B169" i="25" s="1"/>
  <c r="C167" i="25"/>
  <c r="H167" i="25"/>
  <c r="G167" i="25"/>
  <c r="B160" i="26"/>
  <c r="B161" i="26" s="1"/>
  <c r="G159" i="26"/>
  <c r="C159" i="26"/>
  <c r="H159" i="26"/>
  <c r="B166" i="29"/>
  <c r="B167" i="29" s="1"/>
  <c r="G165" i="29"/>
  <c r="C165" i="29"/>
  <c r="H165" i="29"/>
  <c r="B176" i="31"/>
  <c r="B177" i="31" s="1"/>
  <c r="G175" i="31"/>
  <c r="C175" i="31"/>
  <c r="H175" i="31"/>
  <c r="I156" i="24"/>
  <c r="J156" i="24" s="1"/>
  <c r="K156" i="24" s="1"/>
  <c r="L156" i="24" s="1"/>
  <c r="M156" i="24" s="1"/>
  <c r="N156" i="24" s="1"/>
  <c r="O156" i="24" s="1"/>
  <c r="P156" i="24" s="1"/>
  <c r="Q156" i="24" s="1"/>
  <c r="R156" i="24" s="1"/>
  <c r="S156" i="24" s="1"/>
  <c r="T156" i="24" s="1"/>
  <c r="U156" i="24" s="1"/>
  <c r="V156" i="24" s="1"/>
  <c r="W156" i="24" s="1"/>
  <c r="X156" i="24" s="1"/>
  <c r="Y156" i="24" s="1"/>
  <c r="Z156" i="24" s="1"/>
  <c r="AA156" i="24" s="1"/>
  <c r="AB156" i="24" s="1"/>
  <c r="AC156" i="24" s="1"/>
  <c r="AD156" i="24" s="1"/>
  <c r="AE156" i="24" s="1"/>
  <c r="AF156" i="24" s="1"/>
  <c r="AG156" i="24" s="1"/>
  <c r="AH156" i="24" s="1"/>
  <c r="AI156" i="24" s="1"/>
  <c r="AJ156" i="24" s="1"/>
  <c r="AK156" i="24" s="1"/>
  <c r="AL156" i="24" s="1"/>
  <c r="AM156" i="24" s="1"/>
  <c r="F155" i="25" s="1"/>
  <c r="D155" i="24"/>
  <c r="D139" i="32"/>
  <c r="I140" i="32"/>
  <c r="J140" i="32" s="1"/>
  <c r="K140" i="32" s="1"/>
  <c r="L140" i="32" s="1"/>
  <c r="M140" i="32" s="1"/>
  <c r="N140" i="32" s="1"/>
  <c r="O140" i="32" s="1"/>
  <c r="P140" i="32" s="1"/>
  <c r="Q140" i="32" s="1"/>
  <c r="R140" i="32" s="1"/>
  <c r="S140" i="32" s="1"/>
  <c r="T140" i="32" s="1"/>
  <c r="U140" i="32" s="1"/>
  <c r="V140" i="32" s="1"/>
  <c r="W140" i="32" s="1"/>
  <c r="X140" i="32" s="1"/>
  <c r="Y140" i="32" s="1"/>
  <c r="Z140" i="32" s="1"/>
  <c r="AA140" i="32" s="1"/>
  <c r="AB140" i="32" s="1"/>
  <c r="AC140" i="32" s="1"/>
  <c r="AD140" i="32" s="1"/>
  <c r="AE140" i="32" s="1"/>
  <c r="AF140" i="32" s="1"/>
  <c r="AG140" i="32" s="1"/>
  <c r="AH140" i="32" s="1"/>
  <c r="AI140" i="32" s="1"/>
  <c r="AJ140" i="32" s="1"/>
  <c r="AK140" i="32" s="1"/>
  <c r="AL140" i="32" s="1"/>
  <c r="F139" i="33" s="1"/>
  <c r="I144" i="30"/>
  <c r="J144" i="30" s="1"/>
  <c r="K144" i="30" s="1"/>
  <c r="L144" i="30" s="1"/>
  <c r="M144" i="30" s="1"/>
  <c r="N144" i="30" s="1"/>
  <c r="O144" i="30" s="1"/>
  <c r="P144" i="30" s="1"/>
  <c r="Q144" i="30" s="1"/>
  <c r="R144" i="30" s="1"/>
  <c r="S144" i="30" s="1"/>
  <c r="T144" i="30" s="1"/>
  <c r="U144" i="30" s="1"/>
  <c r="V144" i="30" s="1"/>
  <c r="W144" i="30" s="1"/>
  <c r="X144" i="30" s="1"/>
  <c r="Y144" i="30" s="1"/>
  <c r="Z144" i="30" s="1"/>
  <c r="AA144" i="30" s="1"/>
  <c r="AB144" i="30" s="1"/>
  <c r="AC144" i="30" s="1"/>
  <c r="AD144" i="30" s="1"/>
  <c r="AE144" i="30" s="1"/>
  <c r="AF144" i="30" s="1"/>
  <c r="AG144" i="30" s="1"/>
  <c r="AH144" i="30" s="1"/>
  <c r="AI144" i="30" s="1"/>
  <c r="AJ144" i="30" s="1"/>
  <c r="AK144" i="30" s="1"/>
  <c r="AL144" i="30" s="1"/>
  <c r="F143" i="31" s="1"/>
  <c r="D143" i="30"/>
  <c r="I152" i="26"/>
  <c r="J152" i="26" s="1"/>
  <c r="K152" i="26" s="1"/>
  <c r="L152" i="26" s="1"/>
  <c r="M152" i="26" s="1"/>
  <c r="N152" i="26" s="1"/>
  <c r="O152" i="26" s="1"/>
  <c r="P152" i="26" s="1"/>
  <c r="Q152" i="26" s="1"/>
  <c r="R152" i="26" s="1"/>
  <c r="S152" i="26" s="1"/>
  <c r="T152" i="26" s="1"/>
  <c r="U152" i="26" s="1"/>
  <c r="V152" i="26" s="1"/>
  <c r="W152" i="26" s="1"/>
  <c r="X152" i="26" s="1"/>
  <c r="Y152" i="26" s="1"/>
  <c r="Z152" i="26" s="1"/>
  <c r="AA152" i="26" s="1"/>
  <c r="AB152" i="26" s="1"/>
  <c r="AC152" i="26" s="1"/>
  <c r="AD152" i="26" s="1"/>
  <c r="AE152" i="26" s="1"/>
  <c r="AF152" i="26" s="1"/>
  <c r="AG152" i="26" s="1"/>
  <c r="AH152" i="26" s="1"/>
  <c r="AI152" i="26" s="1"/>
  <c r="AJ152" i="26" s="1"/>
  <c r="AK152" i="26" s="1"/>
  <c r="AL152" i="26" s="1"/>
  <c r="AM152" i="26" s="1"/>
  <c r="F151" i="27" s="1"/>
  <c r="D151" i="26"/>
  <c r="B160" i="8"/>
  <c r="B161" i="8" s="1"/>
  <c r="I160" i="8"/>
  <c r="J160" i="8" s="1"/>
  <c r="K160" i="8" s="1"/>
  <c r="L160" i="8" s="1"/>
  <c r="M160" i="8" s="1"/>
  <c r="N160" i="8" s="1"/>
  <c r="O160" i="8" s="1"/>
  <c r="P160" i="8" s="1"/>
  <c r="Q160" i="8" s="1"/>
  <c r="R160" i="8" s="1"/>
  <c r="S160" i="8" s="1"/>
  <c r="T160" i="8" s="1"/>
  <c r="U160" i="8" s="1"/>
  <c r="V160" i="8" s="1"/>
  <c r="W160" i="8" s="1"/>
  <c r="X160" i="8" s="1"/>
  <c r="Y160" i="8" s="1"/>
  <c r="Z160" i="8" s="1"/>
  <c r="AA160" i="8" s="1"/>
  <c r="AB160" i="8" s="1"/>
  <c r="AC160" i="8" s="1"/>
  <c r="AD160" i="8" s="1"/>
  <c r="AE160" i="8" s="1"/>
  <c r="AF160" i="8" s="1"/>
  <c r="AG160" i="8" s="1"/>
  <c r="AH160" i="8" s="1"/>
  <c r="AI160" i="8" s="1"/>
  <c r="AJ160" i="8" s="1"/>
  <c r="AK160" i="8" s="1"/>
  <c r="AL160" i="8" s="1"/>
  <c r="AM160" i="8" s="1"/>
  <c r="F159" i="23" s="1"/>
  <c r="G159" i="8"/>
  <c r="D159" i="8" s="1"/>
  <c r="H159" i="8"/>
  <c r="C159" i="8"/>
  <c r="I158" i="23"/>
  <c r="J158" i="23" s="1"/>
  <c r="K158" i="23" s="1"/>
  <c r="L158" i="23" s="1"/>
  <c r="M158" i="23" s="1"/>
  <c r="N158" i="23" s="1"/>
  <c r="O158" i="23" s="1"/>
  <c r="P158" i="23" s="1"/>
  <c r="Q158" i="23" s="1"/>
  <c r="R158" i="23" s="1"/>
  <c r="S158" i="23" s="1"/>
  <c r="T158" i="23" s="1"/>
  <c r="U158" i="23" s="1"/>
  <c r="V158" i="23" s="1"/>
  <c r="W158" i="23" s="1"/>
  <c r="X158" i="23" s="1"/>
  <c r="Y158" i="23" s="1"/>
  <c r="Z158" i="23" s="1"/>
  <c r="AA158" i="23" s="1"/>
  <c r="AB158" i="23" s="1"/>
  <c r="AC158" i="23" s="1"/>
  <c r="AD158" i="23" s="1"/>
  <c r="AE158" i="23" s="1"/>
  <c r="AF158" i="23" s="1"/>
  <c r="AG158" i="23" s="1"/>
  <c r="AH158" i="23" s="1"/>
  <c r="AI158" i="23" s="1"/>
  <c r="AJ158" i="23" s="1"/>
  <c r="AK158" i="23" s="1"/>
  <c r="F157" i="24" s="1"/>
  <c r="D157" i="23"/>
  <c r="I146" i="29"/>
  <c r="J146" i="29" s="1"/>
  <c r="K146" i="29" s="1"/>
  <c r="L146" i="29" s="1"/>
  <c r="M146" i="29" s="1"/>
  <c r="N146" i="29" s="1"/>
  <c r="O146" i="29" s="1"/>
  <c r="P146" i="29" s="1"/>
  <c r="Q146" i="29" s="1"/>
  <c r="R146" i="29" s="1"/>
  <c r="S146" i="29" s="1"/>
  <c r="T146" i="29" s="1"/>
  <c r="U146" i="29" s="1"/>
  <c r="V146" i="29" s="1"/>
  <c r="W146" i="29" s="1"/>
  <c r="X146" i="29" s="1"/>
  <c r="Y146" i="29" s="1"/>
  <c r="Z146" i="29" s="1"/>
  <c r="AA146" i="29" s="1"/>
  <c r="AB146" i="29" s="1"/>
  <c r="AC146" i="29" s="1"/>
  <c r="AD146" i="29" s="1"/>
  <c r="AE146" i="29" s="1"/>
  <c r="AF146" i="29" s="1"/>
  <c r="AG146" i="29" s="1"/>
  <c r="AH146" i="29" s="1"/>
  <c r="AI146" i="29" s="1"/>
  <c r="AJ146" i="29" s="1"/>
  <c r="AK146" i="29" s="1"/>
  <c r="AL146" i="29" s="1"/>
  <c r="AM146" i="29" s="1"/>
  <c r="F145" i="30" s="1"/>
  <c r="D145" i="29"/>
  <c r="D137" i="33"/>
  <c r="I138" i="33"/>
  <c r="J138" i="33" s="1"/>
  <c r="K138" i="33" s="1"/>
  <c r="L138" i="33" s="1"/>
  <c r="M138" i="33" s="1"/>
  <c r="N138" i="33" s="1"/>
  <c r="O138" i="33" s="1"/>
  <c r="P138" i="33" s="1"/>
  <c r="Q138" i="33" s="1"/>
  <c r="R138" i="33" s="1"/>
  <c r="S138" i="33" s="1"/>
  <c r="T138" i="33" s="1"/>
  <c r="U138" i="33" s="1"/>
  <c r="V138" i="33" s="1"/>
  <c r="W138" i="33" s="1"/>
  <c r="X138" i="33" s="1"/>
  <c r="Y138" i="33" s="1"/>
  <c r="Z138" i="33" s="1"/>
  <c r="AA138" i="33" s="1"/>
  <c r="AB138" i="33" s="1"/>
  <c r="AC138" i="33" s="1"/>
  <c r="AD138" i="33" s="1"/>
  <c r="AE138" i="33" s="1"/>
  <c r="AF138" i="33" s="1"/>
  <c r="AG138" i="33" s="1"/>
  <c r="AH138" i="33" s="1"/>
  <c r="AI138" i="33" s="1"/>
  <c r="AJ138" i="33" s="1"/>
  <c r="AK138" i="33" s="1"/>
  <c r="AL138" i="33" s="1"/>
  <c r="AM138" i="33" s="1"/>
  <c r="I150" i="27"/>
  <c r="J150" i="27" s="1"/>
  <c r="K150" i="27" s="1"/>
  <c r="L150" i="27" s="1"/>
  <c r="M150" i="27" s="1"/>
  <c r="N150" i="27" s="1"/>
  <c r="O150" i="27" s="1"/>
  <c r="P150" i="27" s="1"/>
  <c r="Q150" i="27" s="1"/>
  <c r="R150" i="27" s="1"/>
  <c r="S150" i="27" s="1"/>
  <c r="T150" i="27" s="1"/>
  <c r="U150" i="27" s="1"/>
  <c r="V150" i="27" s="1"/>
  <c r="W150" i="27" s="1"/>
  <c r="X150" i="27" s="1"/>
  <c r="Y150" i="27" s="1"/>
  <c r="Z150" i="27" s="1"/>
  <c r="AA150" i="27" s="1"/>
  <c r="AB150" i="27" s="1"/>
  <c r="AC150" i="27" s="1"/>
  <c r="AD150" i="27" s="1"/>
  <c r="AE150" i="27" s="1"/>
  <c r="AF150" i="27" s="1"/>
  <c r="AG150" i="27" s="1"/>
  <c r="AH150" i="27" s="1"/>
  <c r="AI150" i="27" s="1"/>
  <c r="AJ150" i="27" s="1"/>
  <c r="AK150" i="27" s="1"/>
  <c r="AL150" i="27" s="1"/>
  <c r="F149" i="28" s="1"/>
  <c r="D149" i="27"/>
  <c r="I148" i="28"/>
  <c r="J148" i="28" s="1"/>
  <c r="K148" i="28" s="1"/>
  <c r="L148" i="28" s="1"/>
  <c r="M148" i="28" s="1"/>
  <c r="N148" i="28" s="1"/>
  <c r="O148" i="28" s="1"/>
  <c r="P148" i="28" s="1"/>
  <c r="Q148" i="28" s="1"/>
  <c r="R148" i="28" s="1"/>
  <c r="S148" i="28" s="1"/>
  <c r="T148" i="28" s="1"/>
  <c r="U148" i="28" s="1"/>
  <c r="V148" i="28" s="1"/>
  <c r="W148" i="28" s="1"/>
  <c r="X148" i="28" s="1"/>
  <c r="Y148" i="28" s="1"/>
  <c r="Z148" i="28" s="1"/>
  <c r="AA148" i="28" s="1"/>
  <c r="AB148" i="28" s="1"/>
  <c r="AC148" i="28" s="1"/>
  <c r="AD148" i="28" s="1"/>
  <c r="AE148" i="28" s="1"/>
  <c r="AF148" i="28" s="1"/>
  <c r="AG148" i="28" s="1"/>
  <c r="AH148" i="28" s="1"/>
  <c r="AI148" i="28" s="1"/>
  <c r="AJ148" i="28" s="1"/>
  <c r="AK148" i="28" s="1"/>
  <c r="AL148" i="28" s="1"/>
  <c r="AM148" i="28" s="1"/>
  <c r="F147" i="29" s="1"/>
  <c r="D147" i="28"/>
  <c r="G161" i="33"/>
  <c r="B162" i="33"/>
  <c r="B163" i="33" s="1"/>
  <c r="C161" i="33"/>
  <c r="H161" i="33"/>
  <c r="G159" i="32"/>
  <c r="B160" i="32"/>
  <c r="B161" i="32" s="1"/>
  <c r="C159" i="32"/>
  <c r="H159" i="32"/>
  <c r="I142" i="31"/>
  <c r="J142" i="31" s="1"/>
  <c r="K142" i="31" s="1"/>
  <c r="L142" i="31" s="1"/>
  <c r="M142" i="31" s="1"/>
  <c r="N142" i="31" s="1"/>
  <c r="O142" i="31" s="1"/>
  <c r="P142" i="31" s="1"/>
  <c r="Q142" i="31" s="1"/>
  <c r="R142" i="31" s="1"/>
  <c r="S142" i="31" s="1"/>
  <c r="T142" i="31" s="1"/>
  <c r="U142" i="31" s="1"/>
  <c r="V142" i="31" s="1"/>
  <c r="W142" i="31" s="1"/>
  <c r="X142" i="31" s="1"/>
  <c r="Y142" i="31" s="1"/>
  <c r="Z142" i="31" s="1"/>
  <c r="AA142" i="31" s="1"/>
  <c r="AB142" i="31" s="1"/>
  <c r="AC142" i="31" s="1"/>
  <c r="AD142" i="31" s="1"/>
  <c r="AE142" i="31" s="1"/>
  <c r="AF142" i="31" s="1"/>
  <c r="AG142" i="31" s="1"/>
  <c r="AH142" i="31" s="1"/>
  <c r="AI142" i="31" s="1"/>
  <c r="AJ142" i="31" s="1"/>
  <c r="AK142" i="31" s="1"/>
  <c r="AL142" i="31" s="1"/>
  <c r="AM142" i="31" s="1"/>
  <c r="F141" i="32" s="1"/>
  <c r="D141" i="31"/>
  <c r="I154" i="25"/>
  <c r="J154" i="25" s="1"/>
  <c r="K154" i="25" s="1"/>
  <c r="L154" i="25" s="1"/>
  <c r="M154" i="25" s="1"/>
  <c r="N154" i="25" s="1"/>
  <c r="O154" i="25" s="1"/>
  <c r="P154" i="25" s="1"/>
  <c r="Q154" i="25" s="1"/>
  <c r="R154" i="25" s="1"/>
  <c r="S154" i="25" s="1"/>
  <c r="T154" i="25" s="1"/>
  <c r="U154" i="25" s="1"/>
  <c r="V154" i="25" s="1"/>
  <c r="W154" i="25" s="1"/>
  <c r="X154" i="25" s="1"/>
  <c r="Y154" i="25" s="1"/>
  <c r="Z154" i="25" s="1"/>
  <c r="AA154" i="25" s="1"/>
  <c r="AB154" i="25" s="1"/>
  <c r="AC154" i="25" s="1"/>
  <c r="AD154" i="25" s="1"/>
  <c r="AE154" i="25" s="1"/>
  <c r="AF154" i="25" s="1"/>
  <c r="AG154" i="25" s="1"/>
  <c r="AH154" i="25" s="1"/>
  <c r="AI154" i="25" s="1"/>
  <c r="AJ154" i="25" s="1"/>
  <c r="AK154" i="25" s="1"/>
  <c r="AL154" i="25" s="1"/>
  <c r="F153" i="26" s="1"/>
  <c r="D153" i="25"/>
  <c r="B162" i="26" l="1"/>
  <c r="B163" i="26" s="1"/>
  <c r="G161" i="26"/>
  <c r="C161" i="26"/>
  <c r="H161" i="26"/>
  <c r="B178" i="31"/>
  <c r="B179" i="31" s="1"/>
  <c r="C177" i="31"/>
  <c r="H177" i="31"/>
  <c r="G177" i="31"/>
  <c r="B184" i="28"/>
  <c r="B185" i="28" s="1"/>
  <c r="G183" i="28"/>
  <c r="C183" i="28"/>
  <c r="H183" i="28"/>
  <c r="B170" i="25"/>
  <c r="B171" i="25" s="1"/>
  <c r="G169" i="25"/>
  <c r="H169" i="25"/>
  <c r="C169" i="25"/>
  <c r="G167" i="29"/>
  <c r="B168" i="29"/>
  <c r="B169" i="29" s="1"/>
  <c r="H167" i="29"/>
  <c r="C167" i="29"/>
  <c r="B164" i="27"/>
  <c r="B165" i="27" s="1"/>
  <c r="G163" i="27"/>
  <c r="H163" i="27"/>
  <c r="C163" i="27"/>
  <c r="I146" i="30"/>
  <c r="J146" i="30" s="1"/>
  <c r="K146" i="30" s="1"/>
  <c r="L146" i="30" s="1"/>
  <c r="M146" i="30" s="1"/>
  <c r="N146" i="30" s="1"/>
  <c r="O146" i="30" s="1"/>
  <c r="P146" i="30" s="1"/>
  <c r="Q146" i="30" s="1"/>
  <c r="R146" i="30" s="1"/>
  <c r="S146" i="30" s="1"/>
  <c r="T146" i="30" s="1"/>
  <c r="U146" i="30" s="1"/>
  <c r="V146" i="30" s="1"/>
  <c r="W146" i="30" s="1"/>
  <c r="X146" i="30" s="1"/>
  <c r="Y146" i="30" s="1"/>
  <c r="Z146" i="30" s="1"/>
  <c r="AA146" i="30" s="1"/>
  <c r="AB146" i="30" s="1"/>
  <c r="AC146" i="30" s="1"/>
  <c r="AD146" i="30" s="1"/>
  <c r="AE146" i="30" s="1"/>
  <c r="AF146" i="30" s="1"/>
  <c r="AG146" i="30" s="1"/>
  <c r="AH146" i="30" s="1"/>
  <c r="AI146" i="30" s="1"/>
  <c r="AJ146" i="30" s="1"/>
  <c r="AK146" i="30" s="1"/>
  <c r="AL146" i="30" s="1"/>
  <c r="F145" i="31" s="1"/>
  <c r="D145" i="30"/>
  <c r="I158" i="24"/>
  <c r="J158" i="24" s="1"/>
  <c r="K158" i="24" s="1"/>
  <c r="L158" i="24" s="1"/>
  <c r="M158" i="24" s="1"/>
  <c r="N158" i="24" s="1"/>
  <c r="O158" i="24" s="1"/>
  <c r="P158" i="24" s="1"/>
  <c r="Q158" i="24" s="1"/>
  <c r="R158" i="24" s="1"/>
  <c r="S158" i="24" s="1"/>
  <c r="T158" i="24" s="1"/>
  <c r="U158" i="24" s="1"/>
  <c r="V158" i="24" s="1"/>
  <c r="W158" i="24" s="1"/>
  <c r="X158" i="24" s="1"/>
  <c r="Y158" i="24" s="1"/>
  <c r="Z158" i="24" s="1"/>
  <c r="AA158" i="24" s="1"/>
  <c r="AB158" i="24" s="1"/>
  <c r="AC158" i="24" s="1"/>
  <c r="AD158" i="24" s="1"/>
  <c r="AE158" i="24" s="1"/>
  <c r="AF158" i="24" s="1"/>
  <c r="AG158" i="24" s="1"/>
  <c r="AH158" i="24" s="1"/>
  <c r="AI158" i="24" s="1"/>
  <c r="AJ158" i="24" s="1"/>
  <c r="AK158" i="24" s="1"/>
  <c r="AL158" i="24" s="1"/>
  <c r="AM158" i="24" s="1"/>
  <c r="F157" i="25" s="1"/>
  <c r="D157" i="24"/>
  <c r="D141" i="32"/>
  <c r="I142" i="32"/>
  <c r="J142" i="32" s="1"/>
  <c r="K142" i="32" s="1"/>
  <c r="L142" i="32" s="1"/>
  <c r="M142" i="32" s="1"/>
  <c r="N142" i="32" s="1"/>
  <c r="O142" i="32" s="1"/>
  <c r="P142" i="32" s="1"/>
  <c r="Q142" i="32" s="1"/>
  <c r="R142" i="32" s="1"/>
  <c r="S142" i="32" s="1"/>
  <c r="T142" i="32" s="1"/>
  <c r="U142" i="32" s="1"/>
  <c r="V142" i="32" s="1"/>
  <c r="W142" i="32" s="1"/>
  <c r="X142" i="32" s="1"/>
  <c r="Y142" i="32" s="1"/>
  <c r="Z142" i="32" s="1"/>
  <c r="AA142" i="32" s="1"/>
  <c r="AB142" i="32" s="1"/>
  <c r="AC142" i="32" s="1"/>
  <c r="AD142" i="32" s="1"/>
  <c r="AE142" i="32" s="1"/>
  <c r="AF142" i="32" s="1"/>
  <c r="AG142" i="32" s="1"/>
  <c r="AH142" i="32" s="1"/>
  <c r="AI142" i="32" s="1"/>
  <c r="AJ142" i="32" s="1"/>
  <c r="AK142" i="32" s="1"/>
  <c r="AL142" i="32" s="1"/>
  <c r="F141" i="33" s="1"/>
  <c r="G161" i="32"/>
  <c r="B162" i="32"/>
  <c r="B163" i="32" s="1"/>
  <c r="C161" i="32"/>
  <c r="H161" i="32"/>
  <c r="I150" i="28"/>
  <c r="J150" i="28" s="1"/>
  <c r="K150" i="28" s="1"/>
  <c r="L150" i="28" s="1"/>
  <c r="M150" i="28" s="1"/>
  <c r="N150" i="28" s="1"/>
  <c r="O150" i="28" s="1"/>
  <c r="P150" i="28" s="1"/>
  <c r="Q150" i="28" s="1"/>
  <c r="R150" i="28" s="1"/>
  <c r="S150" i="28" s="1"/>
  <c r="T150" i="28" s="1"/>
  <c r="U150" i="28" s="1"/>
  <c r="V150" i="28" s="1"/>
  <c r="W150" i="28" s="1"/>
  <c r="X150" i="28" s="1"/>
  <c r="Y150" i="28" s="1"/>
  <c r="Z150" i="28" s="1"/>
  <c r="AA150" i="28" s="1"/>
  <c r="AB150" i="28" s="1"/>
  <c r="AC150" i="28" s="1"/>
  <c r="AD150" i="28" s="1"/>
  <c r="AE150" i="28" s="1"/>
  <c r="AF150" i="28" s="1"/>
  <c r="AG150" i="28" s="1"/>
  <c r="AH150" i="28" s="1"/>
  <c r="AI150" i="28" s="1"/>
  <c r="AJ150" i="28" s="1"/>
  <c r="AK150" i="28" s="1"/>
  <c r="AL150" i="28" s="1"/>
  <c r="AM150" i="28" s="1"/>
  <c r="F149" i="29" s="1"/>
  <c r="D149" i="28"/>
  <c r="I160" i="23"/>
  <c r="J160" i="23" s="1"/>
  <c r="K160" i="23" s="1"/>
  <c r="L160" i="23" s="1"/>
  <c r="M160" i="23" s="1"/>
  <c r="N160" i="23" s="1"/>
  <c r="O160" i="23" s="1"/>
  <c r="P160" i="23" s="1"/>
  <c r="Q160" i="23" s="1"/>
  <c r="R160" i="23" s="1"/>
  <c r="S160" i="23" s="1"/>
  <c r="T160" i="23" s="1"/>
  <c r="U160" i="23" s="1"/>
  <c r="V160" i="23" s="1"/>
  <c r="W160" i="23" s="1"/>
  <c r="X160" i="23" s="1"/>
  <c r="Y160" i="23" s="1"/>
  <c r="Z160" i="23" s="1"/>
  <c r="AA160" i="23" s="1"/>
  <c r="AB160" i="23" s="1"/>
  <c r="AC160" i="23" s="1"/>
  <c r="AD160" i="23" s="1"/>
  <c r="AE160" i="23" s="1"/>
  <c r="AF160" i="23" s="1"/>
  <c r="AG160" i="23" s="1"/>
  <c r="AH160" i="23" s="1"/>
  <c r="AI160" i="23" s="1"/>
  <c r="AJ160" i="23" s="1"/>
  <c r="AK160" i="23" s="1"/>
  <c r="F159" i="24" s="1"/>
  <c r="D159" i="23"/>
  <c r="B164" i="33"/>
  <c r="B165" i="33" s="1"/>
  <c r="G163" i="33"/>
  <c r="C163" i="33"/>
  <c r="H163" i="33"/>
  <c r="B162" i="8"/>
  <c r="B163" i="8" s="1"/>
  <c r="I162" i="8"/>
  <c r="J162" i="8" s="1"/>
  <c r="K162" i="8" s="1"/>
  <c r="L162" i="8" s="1"/>
  <c r="M162" i="8" s="1"/>
  <c r="N162" i="8" s="1"/>
  <c r="O162" i="8" s="1"/>
  <c r="P162" i="8" s="1"/>
  <c r="Q162" i="8" s="1"/>
  <c r="R162" i="8" s="1"/>
  <c r="S162" i="8" s="1"/>
  <c r="T162" i="8" s="1"/>
  <c r="U162" i="8" s="1"/>
  <c r="V162" i="8" s="1"/>
  <c r="W162" i="8" s="1"/>
  <c r="X162" i="8" s="1"/>
  <c r="Y162" i="8" s="1"/>
  <c r="Z162" i="8" s="1"/>
  <c r="AA162" i="8" s="1"/>
  <c r="AB162" i="8" s="1"/>
  <c r="AC162" i="8" s="1"/>
  <c r="AD162" i="8" s="1"/>
  <c r="AE162" i="8" s="1"/>
  <c r="AF162" i="8" s="1"/>
  <c r="AG162" i="8" s="1"/>
  <c r="AH162" i="8" s="1"/>
  <c r="AI162" i="8" s="1"/>
  <c r="AJ162" i="8" s="1"/>
  <c r="AK162" i="8" s="1"/>
  <c r="AL162" i="8" s="1"/>
  <c r="AM162" i="8" s="1"/>
  <c r="F161" i="23" s="1"/>
  <c r="G161" i="8"/>
  <c r="D161" i="8" s="1"/>
  <c r="H161" i="8"/>
  <c r="C161" i="8"/>
  <c r="I152" i="27"/>
  <c r="J152" i="27" s="1"/>
  <c r="K152" i="27" s="1"/>
  <c r="L152" i="27" s="1"/>
  <c r="M152" i="27" s="1"/>
  <c r="N152" i="27" s="1"/>
  <c r="O152" i="27" s="1"/>
  <c r="P152" i="27" s="1"/>
  <c r="Q152" i="27" s="1"/>
  <c r="R152" i="27" s="1"/>
  <c r="S152" i="27" s="1"/>
  <c r="T152" i="27" s="1"/>
  <c r="U152" i="27" s="1"/>
  <c r="V152" i="27" s="1"/>
  <c r="W152" i="27" s="1"/>
  <c r="X152" i="27" s="1"/>
  <c r="Y152" i="27" s="1"/>
  <c r="Z152" i="27" s="1"/>
  <c r="AA152" i="27" s="1"/>
  <c r="AB152" i="27" s="1"/>
  <c r="AC152" i="27" s="1"/>
  <c r="AD152" i="27" s="1"/>
  <c r="AE152" i="27" s="1"/>
  <c r="AF152" i="27" s="1"/>
  <c r="AG152" i="27" s="1"/>
  <c r="AH152" i="27" s="1"/>
  <c r="AI152" i="27" s="1"/>
  <c r="AJ152" i="27" s="1"/>
  <c r="AK152" i="27" s="1"/>
  <c r="AL152" i="27" s="1"/>
  <c r="F151" i="28" s="1"/>
  <c r="D151" i="27"/>
  <c r="I148" i="29"/>
  <c r="J148" i="29" s="1"/>
  <c r="K148" i="29" s="1"/>
  <c r="L148" i="29" s="1"/>
  <c r="M148" i="29" s="1"/>
  <c r="N148" i="29" s="1"/>
  <c r="O148" i="29" s="1"/>
  <c r="P148" i="29" s="1"/>
  <c r="Q148" i="29" s="1"/>
  <c r="R148" i="29" s="1"/>
  <c r="S148" i="29" s="1"/>
  <c r="T148" i="29" s="1"/>
  <c r="U148" i="29" s="1"/>
  <c r="V148" i="29" s="1"/>
  <c r="W148" i="29" s="1"/>
  <c r="X148" i="29" s="1"/>
  <c r="Y148" i="29" s="1"/>
  <c r="Z148" i="29" s="1"/>
  <c r="AA148" i="29" s="1"/>
  <c r="AB148" i="29" s="1"/>
  <c r="AC148" i="29" s="1"/>
  <c r="AD148" i="29" s="1"/>
  <c r="AE148" i="29" s="1"/>
  <c r="AF148" i="29" s="1"/>
  <c r="AG148" i="29" s="1"/>
  <c r="AH148" i="29" s="1"/>
  <c r="AI148" i="29" s="1"/>
  <c r="AJ148" i="29" s="1"/>
  <c r="AK148" i="29" s="1"/>
  <c r="AL148" i="29" s="1"/>
  <c r="AM148" i="29" s="1"/>
  <c r="F147" i="30" s="1"/>
  <c r="D147" i="29"/>
  <c r="I144" i="31"/>
  <c r="J144" i="31" s="1"/>
  <c r="K144" i="31" s="1"/>
  <c r="L144" i="31" s="1"/>
  <c r="M144" i="31" s="1"/>
  <c r="N144" i="31" s="1"/>
  <c r="O144" i="31" s="1"/>
  <c r="P144" i="31" s="1"/>
  <c r="Q144" i="31" s="1"/>
  <c r="R144" i="31" s="1"/>
  <c r="S144" i="31" s="1"/>
  <c r="T144" i="31" s="1"/>
  <c r="U144" i="31" s="1"/>
  <c r="V144" i="31" s="1"/>
  <c r="W144" i="31" s="1"/>
  <c r="X144" i="31" s="1"/>
  <c r="Y144" i="31" s="1"/>
  <c r="Z144" i="31" s="1"/>
  <c r="AA144" i="31" s="1"/>
  <c r="AB144" i="31" s="1"/>
  <c r="AC144" i="31" s="1"/>
  <c r="AD144" i="31" s="1"/>
  <c r="AE144" i="31" s="1"/>
  <c r="AF144" i="31" s="1"/>
  <c r="AG144" i="31" s="1"/>
  <c r="AH144" i="31" s="1"/>
  <c r="AI144" i="31" s="1"/>
  <c r="AJ144" i="31" s="1"/>
  <c r="AK144" i="31" s="1"/>
  <c r="AL144" i="31" s="1"/>
  <c r="AM144" i="31" s="1"/>
  <c r="F143" i="32" s="1"/>
  <c r="D143" i="31"/>
  <c r="D139" i="33"/>
  <c r="I140" i="33"/>
  <c r="J140" i="33" s="1"/>
  <c r="K140" i="33" s="1"/>
  <c r="L140" i="33" s="1"/>
  <c r="M140" i="33" s="1"/>
  <c r="N140" i="33" s="1"/>
  <c r="O140" i="33" s="1"/>
  <c r="P140" i="33" s="1"/>
  <c r="Q140" i="33" s="1"/>
  <c r="R140" i="33" s="1"/>
  <c r="S140" i="33" s="1"/>
  <c r="T140" i="33" s="1"/>
  <c r="U140" i="33" s="1"/>
  <c r="V140" i="33" s="1"/>
  <c r="W140" i="33" s="1"/>
  <c r="X140" i="33" s="1"/>
  <c r="Y140" i="33" s="1"/>
  <c r="Z140" i="33" s="1"/>
  <c r="AA140" i="33" s="1"/>
  <c r="AB140" i="33" s="1"/>
  <c r="AC140" i="33" s="1"/>
  <c r="AD140" i="33" s="1"/>
  <c r="AE140" i="33" s="1"/>
  <c r="AF140" i="33" s="1"/>
  <c r="AG140" i="33" s="1"/>
  <c r="AH140" i="33" s="1"/>
  <c r="AI140" i="33" s="1"/>
  <c r="AJ140" i="33" s="1"/>
  <c r="AK140" i="33" s="1"/>
  <c r="AL140" i="33" s="1"/>
  <c r="AM140" i="33" s="1"/>
  <c r="I154" i="26"/>
  <c r="J154" i="26" s="1"/>
  <c r="K154" i="26" s="1"/>
  <c r="L154" i="26" s="1"/>
  <c r="M154" i="26" s="1"/>
  <c r="N154" i="26" s="1"/>
  <c r="O154" i="26" s="1"/>
  <c r="P154" i="26" s="1"/>
  <c r="Q154" i="26" s="1"/>
  <c r="R154" i="26" s="1"/>
  <c r="S154" i="26" s="1"/>
  <c r="T154" i="26" s="1"/>
  <c r="U154" i="26" s="1"/>
  <c r="V154" i="26" s="1"/>
  <c r="W154" i="26" s="1"/>
  <c r="X154" i="26" s="1"/>
  <c r="Y154" i="26" s="1"/>
  <c r="Z154" i="26" s="1"/>
  <c r="AA154" i="26" s="1"/>
  <c r="AB154" i="26" s="1"/>
  <c r="AC154" i="26" s="1"/>
  <c r="AD154" i="26" s="1"/>
  <c r="AE154" i="26" s="1"/>
  <c r="AF154" i="26" s="1"/>
  <c r="AG154" i="26" s="1"/>
  <c r="AH154" i="26" s="1"/>
  <c r="AI154" i="26" s="1"/>
  <c r="AJ154" i="26" s="1"/>
  <c r="AK154" i="26" s="1"/>
  <c r="AL154" i="26" s="1"/>
  <c r="AM154" i="26" s="1"/>
  <c r="F153" i="27" s="1"/>
  <c r="D153" i="26"/>
  <c r="I156" i="25"/>
  <c r="J156" i="25" s="1"/>
  <c r="K156" i="25" s="1"/>
  <c r="L156" i="25" s="1"/>
  <c r="M156" i="25" s="1"/>
  <c r="N156" i="25" s="1"/>
  <c r="O156" i="25" s="1"/>
  <c r="P156" i="25" s="1"/>
  <c r="Q156" i="25" s="1"/>
  <c r="R156" i="25" s="1"/>
  <c r="S156" i="25" s="1"/>
  <c r="T156" i="25" s="1"/>
  <c r="U156" i="25" s="1"/>
  <c r="V156" i="25" s="1"/>
  <c r="W156" i="25" s="1"/>
  <c r="X156" i="25" s="1"/>
  <c r="Y156" i="25" s="1"/>
  <c r="Z156" i="25" s="1"/>
  <c r="AA156" i="25" s="1"/>
  <c r="AB156" i="25" s="1"/>
  <c r="AC156" i="25" s="1"/>
  <c r="AD156" i="25" s="1"/>
  <c r="AE156" i="25" s="1"/>
  <c r="AF156" i="25" s="1"/>
  <c r="AG156" i="25" s="1"/>
  <c r="AH156" i="25" s="1"/>
  <c r="AI156" i="25" s="1"/>
  <c r="AJ156" i="25" s="1"/>
  <c r="AK156" i="25" s="1"/>
  <c r="AL156" i="25" s="1"/>
  <c r="F155" i="26" s="1"/>
  <c r="D155" i="25"/>
  <c r="B172" i="25" l="1"/>
  <c r="B173" i="25" s="1"/>
  <c r="G171" i="25"/>
  <c r="H171" i="25"/>
  <c r="C171" i="25"/>
  <c r="B186" i="28"/>
  <c r="B187" i="28" s="1"/>
  <c r="G185" i="28"/>
  <c r="C185" i="28"/>
  <c r="H185" i="28"/>
  <c r="B166" i="27"/>
  <c r="B167" i="27" s="1"/>
  <c r="H165" i="27"/>
  <c r="C165" i="27"/>
  <c r="G165" i="27"/>
  <c r="B180" i="31"/>
  <c r="B181" i="31" s="1"/>
  <c r="G179" i="31"/>
  <c r="C179" i="31"/>
  <c r="H179" i="31"/>
  <c r="B170" i="29"/>
  <c r="B171" i="29" s="1"/>
  <c r="C169" i="29"/>
  <c r="H169" i="29"/>
  <c r="G169" i="29"/>
  <c r="B164" i="26"/>
  <c r="B165" i="26" s="1"/>
  <c r="G163" i="26"/>
  <c r="C163" i="26"/>
  <c r="H163" i="26"/>
  <c r="I154" i="27"/>
  <c r="J154" i="27" s="1"/>
  <c r="K154" i="27" s="1"/>
  <c r="L154" i="27" s="1"/>
  <c r="M154" i="27" s="1"/>
  <c r="N154" i="27" s="1"/>
  <c r="O154" i="27" s="1"/>
  <c r="P154" i="27" s="1"/>
  <c r="Q154" i="27" s="1"/>
  <c r="R154" i="27" s="1"/>
  <c r="S154" i="27" s="1"/>
  <c r="T154" i="27" s="1"/>
  <c r="U154" i="27" s="1"/>
  <c r="V154" i="27" s="1"/>
  <c r="W154" i="27" s="1"/>
  <c r="X154" i="27" s="1"/>
  <c r="Y154" i="27" s="1"/>
  <c r="Z154" i="27" s="1"/>
  <c r="AA154" i="27" s="1"/>
  <c r="AB154" i="27" s="1"/>
  <c r="AC154" i="27" s="1"/>
  <c r="AD154" i="27" s="1"/>
  <c r="AE154" i="27" s="1"/>
  <c r="AF154" i="27" s="1"/>
  <c r="AG154" i="27" s="1"/>
  <c r="AH154" i="27" s="1"/>
  <c r="AI154" i="27" s="1"/>
  <c r="AJ154" i="27" s="1"/>
  <c r="AK154" i="27" s="1"/>
  <c r="AL154" i="27" s="1"/>
  <c r="F153" i="28" s="1"/>
  <c r="D153" i="27"/>
  <c r="G165" i="33"/>
  <c r="B166" i="33"/>
  <c r="B167" i="33" s="1"/>
  <c r="C165" i="33"/>
  <c r="H165" i="33"/>
  <c r="I160" i="24"/>
  <c r="J160" i="24" s="1"/>
  <c r="K160" i="24" s="1"/>
  <c r="L160" i="24" s="1"/>
  <c r="M160" i="24" s="1"/>
  <c r="N160" i="24" s="1"/>
  <c r="O160" i="24" s="1"/>
  <c r="P160" i="24" s="1"/>
  <c r="Q160" i="24" s="1"/>
  <c r="R160" i="24" s="1"/>
  <c r="S160" i="24" s="1"/>
  <c r="T160" i="24" s="1"/>
  <c r="U160" i="24" s="1"/>
  <c r="V160" i="24" s="1"/>
  <c r="W160" i="24" s="1"/>
  <c r="X160" i="24" s="1"/>
  <c r="Y160" i="24" s="1"/>
  <c r="Z160" i="24" s="1"/>
  <c r="AA160" i="24" s="1"/>
  <c r="AB160" i="24" s="1"/>
  <c r="AC160" i="24" s="1"/>
  <c r="AD160" i="24" s="1"/>
  <c r="AE160" i="24" s="1"/>
  <c r="AF160" i="24" s="1"/>
  <c r="AG160" i="24" s="1"/>
  <c r="AH160" i="24" s="1"/>
  <c r="AI160" i="24" s="1"/>
  <c r="AJ160" i="24" s="1"/>
  <c r="AK160" i="24" s="1"/>
  <c r="AL160" i="24" s="1"/>
  <c r="AM160" i="24" s="1"/>
  <c r="F159" i="25" s="1"/>
  <c r="D159" i="24"/>
  <c r="B164" i="8"/>
  <c r="B165" i="8" s="1"/>
  <c r="I164" i="8"/>
  <c r="J164" i="8" s="1"/>
  <c r="K164" i="8" s="1"/>
  <c r="L164" i="8" s="1"/>
  <c r="M164" i="8" s="1"/>
  <c r="N164" i="8" s="1"/>
  <c r="O164" i="8" s="1"/>
  <c r="P164" i="8" s="1"/>
  <c r="Q164" i="8" s="1"/>
  <c r="R164" i="8" s="1"/>
  <c r="S164" i="8" s="1"/>
  <c r="T164" i="8" s="1"/>
  <c r="U164" i="8" s="1"/>
  <c r="V164" i="8" s="1"/>
  <c r="W164" i="8" s="1"/>
  <c r="X164" i="8" s="1"/>
  <c r="Y164" i="8" s="1"/>
  <c r="Z164" i="8" s="1"/>
  <c r="AA164" i="8" s="1"/>
  <c r="AB164" i="8" s="1"/>
  <c r="AC164" i="8" s="1"/>
  <c r="AD164" i="8" s="1"/>
  <c r="AE164" i="8" s="1"/>
  <c r="AF164" i="8" s="1"/>
  <c r="AG164" i="8" s="1"/>
  <c r="AH164" i="8" s="1"/>
  <c r="AI164" i="8" s="1"/>
  <c r="AJ164" i="8" s="1"/>
  <c r="AK164" i="8" s="1"/>
  <c r="AL164" i="8" s="1"/>
  <c r="AM164" i="8" s="1"/>
  <c r="F163" i="23" s="1"/>
  <c r="G163" i="8"/>
  <c r="D163" i="8" s="1"/>
  <c r="H163" i="8"/>
  <c r="C163" i="8"/>
  <c r="I150" i="29"/>
  <c r="J150" i="29" s="1"/>
  <c r="K150" i="29" s="1"/>
  <c r="L150" i="29" s="1"/>
  <c r="M150" i="29" s="1"/>
  <c r="N150" i="29" s="1"/>
  <c r="O150" i="29" s="1"/>
  <c r="P150" i="29" s="1"/>
  <c r="Q150" i="29" s="1"/>
  <c r="R150" i="29" s="1"/>
  <c r="S150" i="29" s="1"/>
  <c r="T150" i="29" s="1"/>
  <c r="U150" i="29" s="1"/>
  <c r="V150" i="29" s="1"/>
  <c r="W150" i="29" s="1"/>
  <c r="X150" i="29" s="1"/>
  <c r="Y150" i="29" s="1"/>
  <c r="Z150" i="29" s="1"/>
  <c r="AA150" i="29" s="1"/>
  <c r="AB150" i="29" s="1"/>
  <c r="AC150" i="29" s="1"/>
  <c r="AD150" i="29" s="1"/>
  <c r="AE150" i="29" s="1"/>
  <c r="AF150" i="29" s="1"/>
  <c r="AG150" i="29" s="1"/>
  <c r="AH150" i="29" s="1"/>
  <c r="AI150" i="29" s="1"/>
  <c r="AJ150" i="29" s="1"/>
  <c r="AK150" i="29" s="1"/>
  <c r="AL150" i="29" s="1"/>
  <c r="AM150" i="29" s="1"/>
  <c r="F149" i="30" s="1"/>
  <c r="D149" i="29"/>
  <c r="D143" i="32"/>
  <c r="I144" i="32"/>
  <c r="J144" i="32" s="1"/>
  <c r="K144" i="32" s="1"/>
  <c r="L144" i="32" s="1"/>
  <c r="M144" i="32" s="1"/>
  <c r="N144" i="32" s="1"/>
  <c r="O144" i="32" s="1"/>
  <c r="P144" i="32" s="1"/>
  <c r="Q144" i="32" s="1"/>
  <c r="R144" i="32" s="1"/>
  <c r="S144" i="32" s="1"/>
  <c r="T144" i="32" s="1"/>
  <c r="U144" i="32" s="1"/>
  <c r="V144" i="32" s="1"/>
  <c r="W144" i="32" s="1"/>
  <c r="X144" i="32" s="1"/>
  <c r="Y144" i="32" s="1"/>
  <c r="Z144" i="32" s="1"/>
  <c r="AA144" i="32" s="1"/>
  <c r="AB144" i="32" s="1"/>
  <c r="AC144" i="32" s="1"/>
  <c r="AD144" i="32" s="1"/>
  <c r="AE144" i="32" s="1"/>
  <c r="AF144" i="32" s="1"/>
  <c r="AG144" i="32" s="1"/>
  <c r="AH144" i="32" s="1"/>
  <c r="AI144" i="32" s="1"/>
  <c r="AJ144" i="32" s="1"/>
  <c r="AK144" i="32" s="1"/>
  <c r="AL144" i="32" s="1"/>
  <c r="F143" i="33" s="1"/>
  <c r="I152" i="28"/>
  <c r="J152" i="28" s="1"/>
  <c r="K152" i="28" s="1"/>
  <c r="L152" i="28" s="1"/>
  <c r="M152" i="28" s="1"/>
  <c r="N152" i="28" s="1"/>
  <c r="O152" i="28" s="1"/>
  <c r="P152" i="28" s="1"/>
  <c r="Q152" i="28" s="1"/>
  <c r="R152" i="28" s="1"/>
  <c r="S152" i="28" s="1"/>
  <c r="T152" i="28" s="1"/>
  <c r="U152" i="28" s="1"/>
  <c r="V152" i="28" s="1"/>
  <c r="W152" i="28" s="1"/>
  <c r="X152" i="28" s="1"/>
  <c r="Y152" i="28" s="1"/>
  <c r="Z152" i="28" s="1"/>
  <c r="AA152" i="28" s="1"/>
  <c r="AB152" i="28" s="1"/>
  <c r="AC152" i="28" s="1"/>
  <c r="AD152" i="28" s="1"/>
  <c r="AE152" i="28" s="1"/>
  <c r="AF152" i="28" s="1"/>
  <c r="AG152" i="28" s="1"/>
  <c r="AH152" i="28" s="1"/>
  <c r="AI152" i="28" s="1"/>
  <c r="AJ152" i="28" s="1"/>
  <c r="AK152" i="28" s="1"/>
  <c r="AL152" i="28" s="1"/>
  <c r="AM152" i="28" s="1"/>
  <c r="F151" i="29" s="1"/>
  <c r="D151" i="28"/>
  <c r="B164" i="32"/>
  <c r="B165" i="32" s="1"/>
  <c r="G163" i="32"/>
  <c r="C163" i="32"/>
  <c r="H163" i="32"/>
  <c r="I148" i="30"/>
  <c r="J148" i="30" s="1"/>
  <c r="K148" i="30" s="1"/>
  <c r="L148" i="30" s="1"/>
  <c r="M148" i="30" s="1"/>
  <c r="N148" i="30" s="1"/>
  <c r="O148" i="30" s="1"/>
  <c r="P148" i="30" s="1"/>
  <c r="Q148" i="30" s="1"/>
  <c r="R148" i="30" s="1"/>
  <c r="S148" i="30" s="1"/>
  <c r="T148" i="30" s="1"/>
  <c r="U148" i="30" s="1"/>
  <c r="V148" i="30" s="1"/>
  <c r="W148" i="30" s="1"/>
  <c r="X148" i="30" s="1"/>
  <c r="Y148" i="30" s="1"/>
  <c r="Z148" i="30" s="1"/>
  <c r="AA148" i="30" s="1"/>
  <c r="AB148" i="30" s="1"/>
  <c r="AC148" i="30" s="1"/>
  <c r="AD148" i="30" s="1"/>
  <c r="AE148" i="30" s="1"/>
  <c r="AF148" i="30" s="1"/>
  <c r="AG148" i="30" s="1"/>
  <c r="AH148" i="30" s="1"/>
  <c r="AI148" i="30" s="1"/>
  <c r="AJ148" i="30" s="1"/>
  <c r="AK148" i="30" s="1"/>
  <c r="AL148" i="30" s="1"/>
  <c r="F147" i="31" s="1"/>
  <c r="D147" i="30"/>
  <c r="D141" i="33"/>
  <c r="I142" i="33"/>
  <c r="J142" i="33" s="1"/>
  <c r="K142" i="33" s="1"/>
  <c r="L142" i="33" s="1"/>
  <c r="M142" i="33" s="1"/>
  <c r="N142" i="33" s="1"/>
  <c r="O142" i="33" s="1"/>
  <c r="P142" i="33" s="1"/>
  <c r="Q142" i="33" s="1"/>
  <c r="R142" i="33" s="1"/>
  <c r="S142" i="33" s="1"/>
  <c r="T142" i="33" s="1"/>
  <c r="U142" i="33" s="1"/>
  <c r="V142" i="33" s="1"/>
  <c r="W142" i="33" s="1"/>
  <c r="X142" i="33" s="1"/>
  <c r="Y142" i="33" s="1"/>
  <c r="Z142" i="33" s="1"/>
  <c r="AA142" i="33" s="1"/>
  <c r="AB142" i="33" s="1"/>
  <c r="AC142" i="33" s="1"/>
  <c r="AD142" i="33" s="1"/>
  <c r="AE142" i="33" s="1"/>
  <c r="AF142" i="33" s="1"/>
  <c r="AG142" i="33" s="1"/>
  <c r="AH142" i="33" s="1"/>
  <c r="AI142" i="33" s="1"/>
  <c r="AJ142" i="33" s="1"/>
  <c r="AK142" i="33" s="1"/>
  <c r="AL142" i="33" s="1"/>
  <c r="AM142" i="33" s="1"/>
  <c r="I162" i="23"/>
  <c r="J162" i="23" s="1"/>
  <c r="K162" i="23" s="1"/>
  <c r="L162" i="23" s="1"/>
  <c r="M162" i="23" s="1"/>
  <c r="N162" i="23" s="1"/>
  <c r="O162" i="23" s="1"/>
  <c r="P162" i="23" s="1"/>
  <c r="Q162" i="23" s="1"/>
  <c r="R162" i="23" s="1"/>
  <c r="S162" i="23" s="1"/>
  <c r="T162" i="23" s="1"/>
  <c r="U162" i="23" s="1"/>
  <c r="V162" i="23" s="1"/>
  <c r="W162" i="23" s="1"/>
  <c r="X162" i="23" s="1"/>
  <c r="Y162" i="23" s="1"/>
  <c r="Z162" i="23" s="1"/>
  <c r="AA162" i="23" s="1"/>
  <c r="AB162" i="23" s="1"/>
  <c r="AC162" i="23" s="1"/>
  <c r="AD162" i="23" s="1"/>
  <c r="AE162" i="23" s="1"/>
  <c r="AF162" i="23" s="1"/>
  <c r="AG162" i="23" s="1"/>
  <c r="AH162" i="23" s="1"/>
  <c r="AI162" i="23" s="1"/>
  <c r="AJ162" i="23" s="1"/>
  <c r="AK162" i="23" s="1"/>
  <c r="F161" i="24" s="1"/>
  <c r="D161" i="23"/>
  <c r="I158" i="25"/>
  <c r="J158" i="25" s="1"/>
  <c r="K158" i="25" s="1"/>
  <c r="L158" i="25" s="1"/>
  <c r="M158" i="25" s="1"/>
  <c r="N158" i="25" s="1"/>
  <c r="O158" i="25" s="1"/>
  <c r="P158" i="25" s="1"/>
  <c r="Q158" i="25" s="1"/>
  <c r="R158" i="25" s="1"/>
  <c r="S158" i="25" s="1"/>
  <c r="T158" i="25" s="1"/>
  <c r="U158" i="25" s="1"/>
  <c r="V158" i="25" s="1"/>
  <c r="W158" i="25" s="1"/>
  <c r="X158" i="25" s="1"/>
  <c r="Y158" i="25" s="1"/>
  <c r="Z158" i="25" s="1"/>
  <c r="AA158" i="25" s="1"/>
  <c r="AB158" i="25" s="1"/>
  <c r="AC158" i="25" s="1"/>
  <c r="AD158" i="25" s="1"/>
  <c r="AE158" i="25" s="1"/>
  <c r="AF158" i="25" s="1"/>
  <c r="AG158" i="25" s="1"/>
  <c r="AH158" i="25" s="1"/>
  <c r="AI158" i="25" s="1"/>
  <c r="AJ158" i="25" s="1"/>
  <c r="AK158" i="25" s="1"/>
  <c r="AL158" i="25" s="1"/>
  <c r="F157" i="26" s="1"/>
  <c r="D157" i="25"/>
  <c r="I156" i="26"/>
  <c r="J156" i="26" s="1"/>
  <c r="K156" i="26" s="1"/>
  <c r="L156" i="26" s="1"/>
  <c r="M156" i="26" s="1"/>
  <c r="N156" i="26" s="1"/>
  <c r="O156" i="26" s="1"/>
  <c r="P156" i="26" s="1"/>
  <c r="Q156" i="26" s="1"/>
  <c r="R156" i="26" s="1"/>
  <c r="S156" i="26" s="1"/>
  <c r="T156" i="26" s="1"/>
  <c r="U156" i="26" s="1"/>
  <c r="V156" i="26" s="1"/>
  <c r="W156" i="26" s="1"/>
  <c r="X156" i="26" s="1"/>
  <c r="Y156" i="26" s="1"/>
  <c r="Z156" i="26" s="1"/>
  <c r="AA156" i="26" s="1"/>
  <c r="AB156" i="26" s="1"/>
  <c r="AC156" i="26" s="1"/>
  <c r="AD156" i="26" s="1"/>
  <c r="AE156" i="26" s="1"/>
  <c r="AF156" i="26" s="1"/>
  <c r="AG156" i="26" s="1"/>
  <c r="AH156" i="26" s="1"/>
  <c r="AI156" i="26" s="1"/>
  <c r="AJ156" i="26" s="1"/>
  <c r="AK156" i="26" s="1"/>
  <c r="AL156" i="26" s="1"/>
  <c r="AM156" i="26" s="1"/>
  <c r="F155" i="27" s="1"/>
  <c r="D155" i="26"/>
  <c r="I146" i="31"/>
  <c r="J146" i="31" s="1"/>
  <c r="K146" i="31" s="1"/>
  <c r="L146" i="31" s="1"/>
  <c r="M146" i="31" s="1"/>
  <c r="N146" i="31" s="1"/>
  <c r="O146" i="31" s="1"/>
  <c r="P146" i="31" s="1"/>
  <c r="Q146" i="31" s="1"/>
  <c r="R146" i="31" s="1"/>
  <c r="S146" i="31" s="1"/>
  <c r="T146" i="31" s="1"/>
  <c r="U146" i="31" s="1"/>
  <c r="V146" i="31" s="1"/>
  <c r="W146" i="31" s="1"/>
  <c r="X146" i="31" s="1"/>
  <c r="Y146" i="31" s="1"/>
  <c r="Z146" i="31" s="1"/>
  <c r="AA146" i="31" s="1"/>
  <c r="AB146" i="31" s="1"/>
  <c r="AC146" i="31" s="1"/>
  <c r="AD146" i="31" s="1"/>
  <c r="AE146" i="31" s="1"/>
  <c r="AF146" i="31" s="1"/>
  <c r="AG146" i="31" s="1"/>
  <c r="AH146" i="31" s="1"/>
  <c r="AI146" i="31" s="1"/>
  <c r="AJ146" i="31" s="1"/>
  <c r="AK146" i="31" s="1"/>
  <c r="AL146" i="31" s="1"/>
  <c r="AM146" i="31" s="1"/>
  <c r="F145" i="32" s="1"/>
  <c r="D145" i="31"/>
  <c r="B182" i="31" l="1"/>
  <c r="B183" i="31" s="1"/>
  <c r="G181" i="31"/>
  <c r="C181" i="31"/>
  <c r="H181" i="31"/>
  <c r="B168" i="27"/>
  <c r="B169" i="27" s="1"/>
  <c r="C167" i="27"/>
  <c r="H167" i="27"/>
  <c r="G167" i="27"/>
  <c r="B166" i="26"/>
  <c r="B167" i="26" s="1"/>
  <c r="H165" i="26"/>
  <c r="C165" i="26"/>
  <c r="G165" i="26"/>
  <c r="B188" i="28"/>
  <c r="B189" i="28" s="1"/>
  <c r="G187" i="28"/>
  <c r="C187" i="28"/>
  <c r="H187" i="28"/>
  <c r="B172" i="29"/>
  <c r="B173" i="29" s="1"/>
  <c r="G171" i="29"/>
  <c r="C171" i="29"/>
  <c r="H171" i="29"/>
  <c r="B174" i="25"/>
  <c r="B175" i="25" s="1"/>
  <c r="G173" i="25"/>
  <c r="H173" i="25"/>
  <c r="C173" i="25"/>
  <c r="I150" i="30"/>
  <c r="J150" i="30" s="1"/>
  <c r="K150" i="30" s="1"/>
  <c r="L150" i="30" s="1"/>
  <c r="M150" i="30" s="1"/>
  <c r="N150" i="30" s="1"/>
  <c r="O150" i="30" s="1"/>
  <c r="P150" i="30" s="1"/>
  <c r="Q150" i="30" s="1"/>
  <c r="R150" i="30" s="1"/>
  <c r="S150" i="30" s="1"/>
  <c r="T150" i="30" s="1"/>
  <c r="U150" i="30" s="1"/>
  <c r="V150" i="30" s="1"/>
  <c r="W150" i="30" s="1"/>
  <c r="X150" i="30" s="1"/>
  <c r="Y150" i="30" s="1"/>
  <c r="Z150" i="30" s="1"/>
  <c r="AA150" i="30" s="1"/>
  <c r="AB150" i="30" s="1"/>
  <c r="AC150" i="30" s="1"/>
  <c r="AD150" i="30" s="1"/>
  <c r="AE150" i="30" s="1"/>
  <c r="AF150" i="30" s="1"/>
  <c r="AG150" i="30" s="1"/>
  <c r="AH150" i="30" s="1"/>
  <c r="AI150" i="30" s="1"/>
  <c r="AJ150" i="30" s="1"/>
  <c r="AK150" i="30" s="1"/>
  <c r="AL150" i="30" s="1"/>
  <c r="F149" i="31" s="1"/>
  <c r="D149" i="30"/>
  <c r="D145" i="32"/>
  <c r="I146" i="32"/>
  <c r="J146" i="32" s="1"/>
  <c r="K146" i="32" s="1"/>
  <c r="L146" i="32" s="1"/>
  <c r="M146" i="32" s="1"/>
  <c r="N146" i="32" s="1"/>
  <c r="O146" i="32" s="1"/>
  <c r="P146" i="32" s="1"/>
  <c r="Q146" i="32" s="1"/>
  <c r="R146" i="32" s="1"/>
  <c r="S146" i="32" s="1"/>
  <c r="T146" i="32" s="1"/>
  <c r="U146" i="32" s="1"/>
  <c r="V146" i="32" s="1"/>
  <c r="W146" i="32" s="1"/>
  <c r="X146" i="32" s="1"/>
  <c r="Y146" i="32" s="1"/>
  <c r="Z146" i="32" s="1"/>
  <c r="AA146" i="32" s="1"/>
  <c r="AB146" i="32" s="1"/>
  <c r="AC146" i="32" s="1"/>
  <c r="AD146" i="32" s="1"/>
  <c r="AE146" i="32" s="1"/>
  <c r="AF146" i="32" s="1"/>
  <c r="AG146" i="32" s="1"/>
  <c r="AH146" i="32" s="1"/>
  <c r="AI146" i="32" s="1"/>
  <c r="AJ146" i="32" s="1"/>
  <c r="AK146" i="32" s="1"/>
  <c r="AL146" i="32" s="1"/>
  <c r="F145" i="33" s="1"/>
  <c r="I156" i="27"/>
  <c r="J156" i="27" s="1"/>
  <c r="K156" i="27" s="1"/>
  <c r="L156" i="27" s="1"/>
  <c r="M156" i="27" s="1"/>
  <c r="N156" i="27" s="1"/>
  <c r="O156" i="27" s="1"/>
  <c r="P156" i="27" s="1"/>
  <c r="Q156" i="27" s="1"/>
  <c r="R156" i="27" s="1"/>
  <c r="S156" i="27" s="1"/>
  <c r="T156" i="27" s="1"/>
  <c r="U156" i="27" s="1"/>
  <c r="V156" i="27" s="1"/>
  <c r="W156" i="27" s="1"/>
  <c r="X156" i="27" s="1"/>
  <c r="Y156" i="27" s="1"/>
  <c r="Z156" i="27" s="1"/>
  <c r="AA156" i="27" s="1"/>
  <c r="AB156" i="27" s="1"/>
  <c r="AC156" i="27" s="1"/>
  <c r="AD156" i="27" s="1"/>
  <c r="AE156" i="27" s="1"/>
  <c r="AF156" i="27" s="1"/>
  <c r="AG156" i="27" s="1"/>
  <c r="AH156" i="27" s="1"/>
  <c r="AI156" i="27" s="1"/>
  <c r="AJ156" i="27" s="1"/>
  <c r="AK156" i="27" s="1"/>
  <c r="AL156" i="27" s="1"/>
  <c r="F155" i="28" s="1"/>
  <c r="D155" i="27"/>
  <c r="I162" i="24"/>
  <c r="J162" i="24" s="1"/>
  <c r="K162" i="24" s="1"/>
  <c r="L162" i="24" s="1"/>
  <c r="M162" i="24" s="1"/>
  <c r="N162" i="24" s="1"/>
  <c r="O162" i="24" s="1"/>
  <c r="P162" i="24" s="1"/>
  <c r="Q162" i="24" s="1"/>
  <c r="R162" i="24" s="1"/>
  <c r="S162" i="24" s="1"/>
  <c r="T162" i="24" s="1"/>
  <c r="U162" i="24" s="1"/>
  <c r="V162" i="24" s="1"/>
  <c r="W162" i="24" s="1"/>
  <c r="X162" i="24" s="1"/>
  <c r="Y162" i="24" s="1"/>
  <c r="Z162" i="24" s="1"/>
  <c r="AA162" i="24" s="1"/>
  <c r="AB162" i="24" s="1"/>
  <c r="AC162" i="24" s="1"/>
  <c r="AD162" i="24" s="1"/>
  <c r="AE162" i="24" s="1"/>
  <c r="AF162" i="24" s="1"/>
  <c r="AG162" i="24" s="1"/>
  <c r="AH162" i="24" s="1"/>
  <c r="AI162" i="24" s="1"/>
  <c r="AJ162" i="24" s="1"/>
  <c r="AK162" i="24" s="1"/>
  <c r="AL162" i="24" s="1"/>
  <c r="AM162" i="24" s="1"/>
  <c r="F161" i="25" s="1"/>
  <c r="D161" i="24"/>
  <c r="I166" i="8"/>
  <c r="J166" i="8" s="1"/>
  <c r="K166" i="8" s="1"/>
  <c r="L166" i="8" s="1"/>
  <c r="M166" i="8" s="1"/>
  <c r="N166" i="8" s="1"/>
  <c r="O166" i="8" s="1"/>
  <c r="P166" i="8" s="1"/>
  <c r="Q166" i="8" s="1"/>
  <c r="R166" i="8" s="1"/>
  <c r="S166" i="8" s="1"/>
  <c r="T166" i="8" s="1"/>
  <c r="U166" i="8" s="1"/>
  <c r="V166" i="8" s="1"/>
  <c r="W166" i="8" s="1"/>
  <c r="X166" i="8" s="1"/>
  <c r="Y166" i="8" s="1"/>
  <c r="Z166" i="8" s="1"/>
  <c r="AA166" i="8" s="1"/>
  <c r="AB166" i="8" s="1"/>
  <c r="AC166" i="8" s="1"/>
  <c r="AD166" i="8" s="1"/>
  <c r="AE166" i="8" s="1"/>
  <c r="AF166" i="8" s="1"/>
  <c r="AG166" i="8" s="1"/>
  <c r="AH166" i="8" s="1"/>
  <c r="AI166" i="8" s="1"/>
  <c r="AJ166" i="8" s="1"/>
  <c r="AK166" i="8" s="1"/>
  <c r="AL166" i="8" s="1"/>
  <c r="AM166" i="8" s="1"/>
  <c r="F165" i="23" s="1"/>
  <c r="B166" i="8"/>
  <c r="B167" i="8" s="1"/>
  <c r="G165" i="8"/>
  <c r="D165" i="8" s="1"/>
  <c r="H165" i="8"/>
  <c r="C165" i="8"/>
  <c r="I160" i="25"/>
  <c r="J160" i="25" s="1"/>
  <c r="K160" i="25" s="1"/>
  <c r="L160" i="25" s="1"/>
  <c r="M160" i="25" s="1"/>
  <c r="N160" i="25" s="1"/>
  <c r="O160" i="25" s="1"/>
  <c r="P160" i="25" s="1"/>
  <c r="Q160" i="25" s="1"/>
  <c r="R160" i="25" s="1"/>
  <c r="S160" i="25" s="1"/>
  <c r="T160" i="25" s="1"/>
  <c r="U160" i="25" s="1"/>
  <c r="V160" i="25" s="1"/>
  <c r="W160" i="25" s="1"/>
  <c r="X160" i="25" s="1"/>
  <c r="Y160" i="25" s="1"/>
  <c r="Z160" i="25" s="1"/>
  <c r="AA160" i="25" s="1"/>
  <c r="AB160" i="25" s="1"/>
  <c r="AC160" i="25" s="1"/>
  <c r="AD160" i="25" s="1"/>
  <c r="AE160" i="25" s="1"/>
  <c r="AF160" i="25" s="1"/>
  <c r="AG160" i="25" s="1"/>
  <c r="AH160" i="25" s="1"/>
  <c r="AI160" i="25" s="1"/>
  <c r="AJ160" i="25" s="1"/>
  <c r="AK160" i="25" s="1"/>
  <c r="AL160" i="25" s="1"/>
  <c r="F159" i="26" s="1"/>
  <c r="D159" i="25"/>
  <c r="I148" i="31"/>
  <c r="J148" i="31" s="1"/>
  <c r="K148" i="31" s="1"/>
  <c r="L148" i="31" s="1"/>
  <c r="M148" i="31" s="1"/>
  <c r="N148" i="31" s="1"/>
  <c r="O148" i="31" s="1"/>
  <c r="P148" i="31" s="1"/>
  <c r="Q148" i="31" s="1"/>
  <c r="R148" i="31" s="1"/>
  <c r="S148" i="31" s="1"/>
  <c r="T148" i="31" s="1"/>
  <c r="U148" i="31" s="1"/>
  <c r="V148" i="31" s="1"/>
  <c r="W148" i="31" s="1"/>
  <c r="X148" i="31" s="1"/>
  <c r="Y148" i="31" s="1"/>
  <c r="Z148" i="31" s="1"/>
  <c r="AA148" i="31" s="1"/>
  <c r="AB148" i="31" s="1"/>
  <c r="AC148" i="31" s="1"/>
  <c r="AD148" i="31" s="1"/>
  <c r="AE148" i="31" s="1"/>
  <c r="AF148" i="31" s="1"/>
  <c r="AG148" i="31" s="1"/>
  <c r="AH148" i="31" s="1"/>
  <c r="AI148" i="31" s="1"/>
  <c r="AJ148" i="31" s="1"/>
  <c r="AK148" i="31" s="1"/>
  <c r="AL148" i="31" s="1"/>
  <c r="AM148" i="31" s="1"/>
  <c r="F147" i="32" s="1"/>
  <c r="D147" i="31"/>
  <c r="I158" i="26"/>
  <c r="J158" i="26" s="1"/>
  <c r="K158" i="26" s="1"/>
  <c r="L158" i="26" s="1"/>
  <c r="M158" i="26" s="1"/>
  <c r="N158" i="26" s="1"/>
  <c r="O158" i="26" s="1"/>
  <c r="P158" i="26" s="1"/>
  <c r="Q158" i="26" s="1"/>
  <c r="R158" i="26" s="1"/>
  <c r="S158" i="26" s="1"/>
  <c r="T158" i="26" s="1"/>
  <c r="U158" i="26" s="1"/>
  <c r="V158" i="26" s="1"/>
  <c r="W158" i="26" s="1"/>
  <c r="X158" i="26" s="1"/>
  <c r="Y158" i="26" s="1"/>
  <c r="Z158" i="26" s="1"/>
  <c r="AA158" i="26" s="1"/>
  <c r="AB158" i="26" s="1"/>
  <c r="AC158" i="26" s="1"/>
  <c r="AD158" i="26" s="1"/>
  <c r="AE158" i="26" s="1"/>
  <c r="AF158" i="26" s="1"/>
  <c r="AG158" i="26" s="1"/>
  <c r="AH158" i="26" s="1"/>
  <c r="AI158" i="26" s="1"/>
  <c r="AJ158" i="26" s="1"/>
  <c r="AK158" i="26" s="1"/>
  <c r="AL158" i="26" s="1"/>
  <c r="AM158" i="26" s="1"/>
  <c r="F157" i="27" s="1"/>
  <c r="D157" i="26"/>
  <c r="I164" i="23"/>
  <c r="J164" i="23" s="1"/>
  <c r="K164" i="23" s="1"/>
  <c r="L164" i="23" s="1"/>
  <c r="M164" i="23" s="1"/>
  <c r="N164" i="23" s="1"/>
  <c r="O164" i="23" s="1"/>
  <c r="P164" i="23" s="1"/>
  <c r="Q164" i="23" s="1"/>
  <c r="R164" i="23" s="1"/>
  <c r="S164" i="23" s="1"/>
  <c r="T164" i="23" s="1"/>
  <c r="U164" i="23" s="1"/>
  <c r="V164" i="23" s="1"/>
  <c r="W164" i="23" s="1"/>
  <c r="X164" i="23" s="1"/>
  <c r="Y164" i="23" s="1"/>
  <c r="Z164" i="23" s="1"/>
  <c r="AA164" i="23" s="1"/>
  <c r="AB164" i="23" s="1"/>
  <c r="AC164" i="23" s="1"/>
  <c r="AD164" i="23" s="1"/>
  <c r="AE164" i="23" s="1"/>
  <c r="AF164" i="23" s="1"/>
  <c r="AG164" i="23" s="1"/>
  <c r="AH164" i="23" s="1"/>
  <c r="AI164" i="23" s="1"/>
  <c r="AJ164" i="23" s="1"/>
  <c r="AK164" i="23" s="1"/>
  <c r="F163" i="24" s="1"/>
  <c r="D163" i="23"/>
  <c r="G165" i="32"/>
  <c r="B166" i="32"/>
  <c r="B167" i="32" s="1"/>
  <c r="C165" i="32"/>
  <c r="H165" i="32"/>
  <c r="G167" i="33"/>
  <c r="B168" i="33"/>
  <c r="B169" i="33" s="1"/>
  <c r="C167" i="33"/>
  <c r="H167" i="33"/>
  <c r="D143" i="33"/>
  <c r="I144" i="33"/>
  <c r="J144" i="33" s="1"/>
  <c r="K144" i="33" s="1"/>
  <c r="L144" i="33" s="1"/>
  <c r="M144" i="33" s="1"/>
  <c r="N144" i="33" s="1"/>
  <c r="O144" i="33" s="1"/>
  <c r="P144" i="33" s="1"/>
  <c r="Q144" i="33" s="1"/>
  <c r="R144" i="33" s="1"/>
  <c r="S144" i="33" s="1"/>
  <c r="T144" i="33" s="1"/>
  <c r="U144" i="33" s="1"/>
  <c r="V144" i="33" s="1"/>
  <c r="W144" i="33" s="1"/>
  <c r="X144" i="33" s="1"/>
  <c r="Y144" i="33" s="1"/>
  <c r="Z144" i="33" s="1"/>
  <c r="AA144" i="33" s="1"/>
  <c r="AB144" i="33" s="1"/>
  <c r="AC144" i="33" s="1"/>
  <c r="AD144" i="33" s="1"/>
  <c r="AE144" i="33" s="1"/>
  <c r="AF144" i="33" s="1"/>
  <c r="AG144" i="33" s="1"/>
  <c r="AH144" i="33" s="1"/>
  <c r="AI144" i="33" s="1"/>
  <c r="AJ144" i="33" s="1"/>
  <c r="AK144" i="33" s="1"/>
  <c r="AL144" i="33" s="1"/>
  <c r="AM144" i="33" s="1"/>
  <c r="I152" i="29"/>
  <c r="J152" i="29" s="1"/>
  <c r="K152" i="29" s="1"/>
  <c r="L152" i="29" s="1"/>
  <c r="M152" i="29" s="1"/>
  <c r="N152" i="29" s="1"/>
  <c r="O152" i="29" s="1"/>
  <c r="P152" i="29" s="1"/>
  <c r="Q152" i="29" s="1"/>
  <c r="R152" i="29" s="1"/>
  <c r="S152" i="29" s="1"/>
  <c r="T152" i="29" s="1"/>
  <c r="U152" i="29" s="1"/>
  <c r="V152" i="29" s="1"/>
  <c r="W152" i="29" s="1"/>
  <c r="X152" i="29" s="1"/>
  <c r="Y152" i="29" s="1"/>
  <c r="Z152" i="29" s="1"/>
  <c r="AA152" i="29" s="1"/>
  <c r="AB152" i="29" s="1"/>
  <c r="AC152" i="29" s="1"/>
  <c r="AD152" i="29" s="1"/>
  <c r="AE152" i="29" s="1"/>
  <c r="AF152" i="29" s="1"/>
  <c r="AG152" i="29" s="1"/>
  <c r="AH152" i="29" s="1"/>
  <c r="AI152" i="29" s="1"/>
  <c r="AJ152" i="29" s="1"/>
  <c r="AK152" i="29" s="1"/>
  <c r="AL152" i="29" s="1"/>
  <c r="AM152" i="29" s="1"/>
  <c r="F151" i="30" s="1"/>
  <c r="D151" i="29"/>
  <c r="I154" i="28"/>
  <c r="J154" i="28" s="1"/>
  <c r="K154" i="28" s="1"/>
  <c r="L154" i="28" s="1"/>
  <c r="M154" i="28" s="1"/>
  <c r="N154" i="28" s="1"/>
  <c r="O154" i="28" s="1"/>
  <c r="P154" i="28" s="1"/>
  <c r="Q154" i="28" s="1"/>
  <c r="R154" i="28" s="1"/>
  <c r="S154" i="28" s="1"/>
  <c r="T154" i="28" s="1"/>
  <c r="U154" i="28" s="1"/>
  <c r="V154" i="28" s="1"/>
  <c r="W154" i="28" s="1"/>
  <c r="X154" i="28" s="1"/>
  <c r="Y154" i="28" s="1"/>
  <c r="Z154" i="28" s="1"/>
  <c r="AA154" i="28" s="1"/>
  <c r="AB154" i="28" s="1"/>
  <c r="AC154" i="28" s="1"/>
  <c r="AD154" i="28" s="1"/>
  <c r="AE154" i="28" s="1"/>
  <c r="AF154" i="28" s="1"/>
  <c r="AG154" i="28" s="1"/>
  <c r="AH154" i="28" s="1"/>
  <c r="AI154" i="28" s="1"/>
  <c r="AJ154" i="28" s="1"/>
  <c r="AK154" i="28" s="1"/>
  <c r="AL154" i="28" s="1"/>
  <c r="AM154" i="28" s="1"/>
  <c r="F153" i="29" s="1"/>
  <c r="D153" i="28"/>
  <c r="B190" i="28" l="1"/>
  <c r="B191" i="28" s="1"/>
  <c r="G189" i="28"/>
  <c r="C189" i="28"/>
  <c r="H189" i="28"/>
  <c r="B168" i="26"/>
  <c r="B169" i="26" s="1"/>
  <c r="C167" i="26"/>
  <c r="H167" i="26"/>
  <c r="G167" i="26"/>
  <c r="B176" i="25"/>
  <c r="B177" i="25" s="1"/>
  <c r="G175" i="25"/>
  <c r="H175" i="25"/>
  <c r="C175" i="25"/>
  <c r="B170" i="27"/>
  <c r="B171" i="27" s="1"/>
  <c r="C169" i="27"/>
  <c r="H169" i="27"/>
  <c r="G169" i="27"/>
  <c r="B174" i="29"/>
  <c r="B175" i="29" s="1"/>
  <c r="G173" i="29"/>
  <c r="C173" i="29"/>
  <c r="H173" i="29"/>
  <c r="B184" i="31"/>
  <c r="B185" i="31" s="1"/>
  <c r="G183" i="31"/>
  <c r="C183" i="31"/>
  <c r="H183" i="31"/>
  <c r="I152" i="30"/>
  <c r="J152" i="30" s="1"/>
  <c r="K152" i="30" s="1"/>
  <c r="L152" i="30" s="1"/>
  <c r="M152" i="30" s="1"/>
  <c r="N152" i="30" s="1"/>
  <c r="O152" i="30" s="1"/>
  <c r="P152" i="30" s="1"/>
  <c r="Q152" i="30" s="1"/>
  <c r="R152" i="30" s="1"/>
  <c r="S152" i="30" s="1"/>
  <c r="T152" i="30" s="1"/>
  <c r="U152" i="30" s="1"/>
  <c r="V152" i="30" s="1"/>
  <c r="W152" i="30" s="1"/>
  <c r="X152" i="30" s="1"/>
  <c r="Y152" i="30" s="1"/>
  <c r="Z152" i="30" s="1"/>
  <c r="AA152" i="30" s="1"/>
  <c r="AB152" i="30" s="1"/>
  <c r="AC152" i="30" s="1"/>
  <c r="AD152" i="30" s="1"/>
  <c r="AE152" i="30" s="1"/>
  <c r="AF152" i="30" s="1"/>
  <c r="AG152" i="30" s="1"/>
  <c r="AH152" i="30" s="1"/>
  <c r="AI152" i="30" s="1"/>
  <c r="AJ152" i="30" s="1"/>
  <c r="AK152" i="30" s="1"/>
  <c r="AL152" i="30" s="1"/>
  <c r="F151" i="31" s="1"/>
  <c r="D151" i="30"/>
  <c r="I160" i="26"/>
  <c r="J160" i="26" s="1"/>
  <c r="K160" i="26" s="1"/>
  <c r="L160" i="26" s="1"/>
  <c r="M160" i="26" s="1"/>
  <c r="N160" i="26" s="1"/>
  <c r="O160" i="26" s="1"/>
  <c r="P160" i="26" s="1"/>
  <c r="Q160" i="26" s="1"/>
  <c r="R160" i="26" s="1"/>
  <c r="S160" i="26" s="1"/>
  <c r="T160" i="26" s="1"/>
  <c r="U160" i="26" s="1"/>
  <c r="V160" i="26" s="1"/>
  <c r="W160" i="26" s="1"/>
  <c r="X160" i="26" s="1"/>
  <c r="Y160" i="26" s="1"/>
  <c r="Z160" i="26" s="1"/>
  <c r="AA160" i="26" s="1"/>
  <c r="AB160" i="26" s="1"/>
  <c r="AC160" i="26" s="1"/>
  <c r="AD160" i="26" s="1"/>
  <c r="AE160" i="26" s="1"/>
  <c r="AF160" i="26" s="1"/>
  <c r="AG160" i="26" s="1"/>
  <c r="AH160" i="26" s="1"/>
  <c r="AI160" i="26" s="1"/>
  <c r="AJ160" i="26" s="1"/>
  <c r="AK160" i="26" s="1"/>
  <c r="AL160" i="26" s="1"/>
  <c r="AM160" i="26" s="1"/>
  <c r="F159" i="27" s="1"/>
  <c r="D159" i="26"/>
  <c r="D147" i="32"/>
  <c r="I148" i="32"/>
  <c r="J148" i="32" s="1"/>
  <c r="K148" i="32" s="1"/>
  <c r="L148" i="32" s="1"/>
  <c r="M148" i="32" s="1"/>
  <c r="N148" i="32" s="1"/>
  <c r="O148" i="32" s="1"/>
  <c r="P148" i="32" s="1"/>
  <c r="Q148" i="32" s="1"/>
  <c r="R148" i="32" s="1"/>
  <c r="S148" i="32" s="1"/>
  <c r="T148" i="32" s="1"/>
  <c r="U148" i="32" s="1"/>
  <c r="V148" i="32" s="1"/>
  <c r="W148" i="32" s="1"/>
  <c r="X148" i="32" s="1"/>
  <c r="Y148" i="32" s="1"/>
  <c r="Z148" i="32" s="1"/>
  <c r="AA148" i="32" s="1"/>
  <c r="AB148" i="32" s="1"/>
  <c r="AC148" i="32" s="1"/>
  <c r="AD148" i="32" s="1"/>
  <c r="AE148" i="32" s="1"/>
  <c r="AF148" i="32" s="1"/>
  <c r="AG148" i="32" s="1"/>
  <c r="AH148" i="32" s="1"/>
  <c r="AI148" i="32" s="1"/>
  <c r="AJ148" i="32" s="1"/>
  <c r="AK148" i="32" s="1"/>
  <c r="AL148" i="32" s="1"/>
  <c r="F147" i="33" s="1"/>
  <c r="G169" i="33"/>
  <c r="B170" i="33"/>
  <c r="B171" i="33" s="1"/>
  <c r="C169" i="33"/>
  <c r="H169" i="33"/>
  <c r="B168" i="8"/>
  <c r="B169" i="8" s="1"/>
  <c r="I168" i="8"/>
  <c r="J168" i="8" s="1"/>
  <c r="K168" i="8" s="1"/>
  <c r="L168" i="8" s="1"/>
  <c r="M168" i="8" s="1"/>
  <c r="N168" i="8" s="1"/>
  <c r="O168" i="8" s="1"/>
  <c r="P168" i="8" s="1"/>
  <c r="Q168" i="8" s="1"/>
  <c r="R168" i="8" s="1"/>
  <c r="S168" i="8" s="1"/>
  <c r="T168" i="8" s="1"/>
  <c r="U168" i="8" s="1"/>
  <c r="V168" i="8" s="1"/>
  <c r="W168" i="8" s="1"/>
  <c r="X168" i="8" s="1"/>
  <c r="Y168" i="8" s="1"/>
  <c r="Z168" i="8" s="1"/>
  <c r="AA168" i="8" s="1"/>
  <c r="AB168" i="8" s="1"/>
  <c r="AC168" i="8" s="1"/>
  <c r="AD168" i="8" s="1"/>
  <c r="AE168" i="8" s="1"/>
  <c r="AF168" i="8" s="1"/>
  <c r="AG168" i="8" s="1"/>
  <c r="AH168" i="8" s="1"/>
  <c r="AI168" i="8" s="1"/>
  <c r="AJ168" i="8" s="1"/>
  <c r="AK168" i="8" s="1"/>
  <c r="AL168" i="8" s="1"/>
  <c r="AM168" i="8" s="1"/>
  <c r="F167" i="23" s="1"/>
  <c r="G167" i="8"/>
  <c r="D167" i="8" s="1"/>
  <c r="H167" i="8"/>
  <c r="C167" i="8"/>
  <c r="I166" i="23"/>
  <c r="J166" i="23" s="1"/>
  <c r="K166" i="23" s="1"/>
  <c r="L166" i="23" s="1"/>
  <c r="M166" i="23" s="1"/>
  <c r="N166" i="23" s="1"/>
  <c r="O166" i="23" s="1"/>
  <c r="P166" i="23" s="1"/>
  <c r="Q166" i="23" s="1"/>
  <c r="R166" i="23" s="1"/>
  <c r="S166" i="23" s="1"/>
  <c r="T166" i="23" s="1"/>
  <c r="U166" i="23" s="1"/>
  <c r="V166" i="23" s="1"/>
  <c r="W166" i="23" s="1"/>
  <c r="X166" i="23" s="1"/>
  <c r="Y166" i="23" s="1"/>
  <c r="Z166" i="23" s="1"/>
  <c r="AA166" i="23" s="1"/>
  <c r="AB166" i="23" s="1"/>
  <c r="AC166" i="23" s="1"/>
  <c r="AD166" i="23" s="1"/>
  <c r="AE166" i="23" s="1"/>
  <c r="AF166" i="23" s="1"/>
  <c r="AG166" i="23" s="1"/>
  <c r="AH166" i="23" s="1"/>
  <c r="AI166" i="23" s="1"/>
  <c r="AJ166" i="23" s="1"/>
  <c r="AK166" i="23" s="1"/>
  <c r="F165" i="24" s="1"/>
  <c r="D165" i="23"/>
  <c r="I154" i="29"/>
  <c r="J154" i="29" s="1"/>
  <c r="K154" i="29" s="1"/>
  <c r="L154" i="29" s="1"/>
  <c r="M154" i="29" s="1"/>
  <c r="N154" i="29" s="1"/>
  <c r="O154" i="29" s="1"/>
  <c r="P154" i="29" s="1"/>
  <c r="Q154" i="29" s="1"/>
  <c r="R154" i="29" s="1"/>
  <c r="S154" i="29" s="1"/>
  <c r="T154" i="29" s="1"/>
  <c r="U154" i="29" s="1"/>
  <c r="V154" i="29" s="1"/>
  <c r="W154" i="29" s="1"/>
  <c r="X154" i="29" s="1"/>
  <c r="Y154" i="29" s="1"/>
  <c r="Z154" i="29" s="1"/>
  <c r="AA154" i="29" s="1"/>
  <c r="AB154" i="29" s="1"/>
  <c r="AC154" i="29" s="1"/>
  <c r="AD154" i="29" s="1"/>
  <c r="AE154" i="29" s="1"/>
  <c r="AF154" i="29" s="1"/>
  <c r="AG154" i="29" s="1"/>
  <c r="AH154" i="29" s="1"/>
  <c r="AI154" i="29" s="1"/>
  <c r="AJ154" i="29" s="1"/>
  <c r="AK154" i="29" s="1"/>
  <c r="AL154" i="29" s="1"/>
  <c r="AM154" i="29" s="1"/>
  <c r="F153" i="30" s="1"/>
  <c r="D153" i="29"/>
  <c r="I162" i="25"/>
  <c r="J162" i="25" s="1"/>
  <c r="K162" i="25" s="1"/>
  <c r="L162" i="25" s="1"/>
  <c r="M162" i="25" s="1"/>
  <c r="N162" i="25" s="1"/>
  <c r="O162" i="25" s="1"/>
  <c r="P162" i="25" s="1"/>
  <c r="Q162" i="25" s="1"/>
  <c r="R162" i="25" s="1"/>
  <c r="S162" i="25" s="1"/>
  <c r="T162" i="25" s="1"/>
  <c r="U162" i="25" s="1"/>
  <c r="V162" i="25" s="1"/>
  <c r="W162" i="25" s="1"/>
  <c r="X162" i="25" s="1"/>
  <c r="Y162" i="25" s="1"/>
  <c r="Z162" i="25" s="1"/>
  <c r="AA162" i="25" s="1"/>
  <c r="AB162" i="25" s="1"/>
  <c r="AC162" i="25" s="1"/>
  <c r="AD162" i="25" s="1"/>
  <c r="AE162" i="25" s="1"/>
  <c r="AF162" i="25" s="1"/>
  <c r="AG162" i="25" s="1"/>
  <c r="AH162" i="25" s="1"/>
  <c r="AI162" i="25" s="1"/>
  <c r="AJ162" i="25" s="1"/>
  <c r="AK162" i="25" s="1"/>
  <c r="AL162" i="25" s="1"/>
  <c r="F161" i="26" s="1"/>
  <c r="D161" i="25"/>
  <c r="G167" i="32"/>
  <c r="B168" i="32"/>
  <c r="B169" i="32" s="1"/>
  <c r="C167" i="32"/>
  <c r="H167" i="32"/>
  <c r="I156" i="28"/>
  <c r="J156" i="28" s="1"/>
  <c r="K156" i="28" s="1"/>
  <c r="L156" i="28" s="1"/>
  <c r="M156" i="28" s="1"/>
  <c r="N156" i="28" s="1"/>
  <c r="O156" i="28" s="1"/>
  <c r="P156" i="28" s="1"/>
  <c r="Q156" i="28" s="1"/>
  <c r="R156" i="28" s="1"/>
  <c r="S156" i="28" s="1"/>
  <c r="T156" i="28" s="1"/>
  <c r="U156" i="28" s="1"/>
  <c r="V156" i="28" s="1"/>
  <c r="W156" i="28" s="1"/>
  <c r="X156" i="28" s="1"/>
  <c r="Y156" i="28" s="1"/>
  <c r="Z156" i="28" s="1"/>
  <c r="AA156" i="28" s="1"/>
  <c r="AB156" i="28" s="1"/>
  <c r="AC156" i="28" s="1"/>
  <c r="AD156" i="28" s="1"/>
  <c r="AE156" i="28" s="1"/>
  <c r="AF156" i="28" s="1"/>
  <c r="AG156" i="28" s="1"/>
  <c r="AH156" i="28" s="1"/>
  <c r="AI156" i="28" s="1"/>
  <c r="AJ156" i="28" s="1"/>
  <c r="AK156" i="28" s="1"/>
  <c r="AL156" i="28" s="1"/>
  <c r="AM156" i="28" s="1"/>
  <c r="F155" i="29" s="1"/>
  <c r="D155" i="28"/>
  <c r="D145" i="33"/>
  <c r="I146" i="33"/>
  <c r="J146" i="33" s="1"/>
  <c r="K146" i="33" s="1"/>
  <c r="L146" i="33" s="1"/>
  <c r="M146" i="33" s="1"/>
  <c r="N146" i="33" s="1"/>
  <c r="O146" i="33" s="1"/>
  <c r="P146" i="33" s="1"/>
  <c r="Q146" i="33" s="1"/>
  <c r="R146" i="33" s="1"/>
  <c r="S146" i="33" s="1"/>
  <c r="T146" i="33" s="1"/>
  <c r="U146" i="33" s="1"/>
  <c r="V146" i="33" s="1"/>
  <c r="W146" i="33" s="1"/>
  <c r="X146" i="33" s="1"/>
  <c r="Y146" i="33" s="1"/>
  <c r="Z146" i="33" s="1"/>
  <c r="AA146" i="33" s="1"/>
  <c r="AB146" i="33" s="1"/>
  <c r="AC146" i="33" s="1"/>
  <c r="AD146" i="33" s="1"/>
  <c r="AE146" i="33" s="1"/>
  <c r="AF146" i="33" s="1"/>
  <c r="AG146" i="33" s="1"/>
  <c r="AH146" i="33" s="1"/>
  <c r="AI146" i="33" s="1"/>
  <c r="AJ146" i="33" s="1"/>
  <c r="AK146" i="33" s="1"/>
  <c r="AL146" i="33" s="1"/>
  <c r="AM146" i="33" s="1"/>
  <c r="I164" i="24"/>
  <c r="J164" i="24" s="1"/>
  <c r="K164" i="24" s="1"/>
  <c r="L164" i="24" s="1"/>
  <c r="M164" i="24" s="1"/>
  <c r="N164" i="24" s="1"/>
  <c r="O164" i="24" s="1"/>
  <c r="P164" i="24" s="1"/>
  <c r="Q164" i="24" s="1"/>
  <c r="R164" i="24" s="1"/>
  <c r="S164" i="24" s="1"/>
  <c r="T164" i="24" s="1"/>
  <c r="U164" i="24" s="1"/>
  <c r="V164" i="24" s="1"/>
  <c r="W164" i="24" s="1"/>
  <c r="X164" i="24" s="1"/>
  <c r="Y164" i="24" s="1"/>
  <c r="Z164" i="24" s="1"/>
  <c r="AA164" i="24" s="1"/>
  <c r="AB164" i="24" s="1"/>
  <c r="AC164" i="24" s="1"/>
  <c r="AD164" i="24" s="1"/>
  <c r="AE164" i="24" s="1"/>
  <c r="AF164" i="24" s="1"/>
  <c r="AG164" i="24" s="1"/>
  <c r="AH164" i="24" s="1"/>
  <c r="AI164" i="24" s="1"/>
  <c r="AJ164" i="24" s="1"/>
  <c r="AK164" i="24" s="1"/>
  <c r="AL164" i="24" s="1"/>
  <c r="AM164" i="24" s="1"/>
  <c r="F163" i="25" s="1"/>
  <c r="D163" i="24"/>
  <c r="I158" i="27"/>
  <c r="J158" i="27" s="1"/>
  <c r="K158" i="27" s="1"/>
  <c r="L158" i="27" s="1"/>
  <c r="M158" i="27" s="1"/>
  <c r="N158" i="27" s="1"/>
  <c r="O158" i="27" s="1"/>
  <c r="P158" i="27" s="1"/>
  <c r="Q158" i="27" s="1"/>
  <c r="R158" i="27" s="1"/>
  <c r="S158" i="27" s="1"/>
  <c r="T158" i="27" s="1"/>
  <c r="U158" i="27" s="1"/>
  <c r="V158" i="27" s="1"/>
  <c r="W158" i="27" s="1"/>
  <c r="X158" i="27" s="1"/>
  <c r="Y158" i="27" s="1"/>
  <c r="Z158" i="27" s="1"/>
  <c r="AA158" i="27" s="1"/>
  <c r="AB158" i="27" s="1"/>
  <c r="AC158" i="27" s="1"/>
  <c r="AD158" i="27" s="1"/>
  <c r="AE158" i="27" s="1"/>
  <c r="AF158" i="27" s="1"/>
  <c r="AG158" i="27" s="1"/>
  <c r="AH158" i="27" s="1"/>
  <c r="AI158" i="27" s="1"/>
  <c r="AJ158" i="27" s="1"/>
  <c r="AK158" i="27" s="1"/>
  <c r="AL158" i="27" s="1"/>
  <c r="F157" i="28" s="1"/>
  <c r="D157" i="27"/>
  <c r="I150" i="31"/>
  <c r="J150" i="31" s="1"/>
  <c r="K150" i="31" s="1"/>
  <c r="L150" i="31" s="1"/>
  <c r="M150" i="31" s="1"/>
  <c r="N150" i="31" s="1"/>
  <c r="O150" i="31" s="1"/>
  <c r="P150" i="31" s="1"/>
  <c r="Q150" i="31" s="1"/>
  <c r="R150" i="31" s="1"/>
  <c r="S150" i="31" s="1"/>
  <c r="T150" i="31" s="1"/>
  <c r="U150" i="31" s="1"/>
  <c r="V150" i="31" s="1"/>
  <c r="W150" i="31" s="1"/>
  <c r="X150" i="31" s="1"/>
  <c r="Y150" i="31" s="1"/>
  <c r="Z150" i="31" s="1"/>
  <c r="AA150" i="31" s="1"/>
  <c r="AB150" i="31" s="1"/>
  <c r="AC150" i="31" s="1"/>
  <c r="AD150" i="31" s="1"/>
  <c r="AE150" i="31" s="1"/>
  <c r="AF150" i="31" s="1"/>
  <c r="AG150" i="31" s="1"/>
  <c r="AH150" i="31" s="1"/>
  <c r="AI150" i="31" s="1"/>
  <c r="AJ150" i="31" s="1"/>
  <c r="AK150" i="31" s="1"/>
  <c r="AL150" i="31" s="1"/>
  <c r="AM150" i="31" s="1"/>
  <c r="F149" i="32" s="1"/>
  <c r="D149" i="31"/>
  <c r="B172" i="27" l="1"/>
  <c r="B173" i="27" s="1"/>
  <c r="G171" i="27"/>
  <c r="C171" i="27"/>
  <c r="H171" i="27"/>
  <c r="B178" i="25"/>
  <c r="B179" i="25" s="1"/>
  <c r="G177" i="25"/>
  <c r="H177" i="25"/>
  <c r="C177" i="25"/>
  <c r="B186" i="31"/>
  <c r="B187" i="31" s="1"/>
  <c r="G185" i="31"/>
  <c r="C185" i="31"/>
  <c r="H185" i="31"/>
  <c r="B170" i="26"/>
  <c r="B171" i="26" s="1"/>
  <c r="H169" i="26"/>
  <c r="C169" i="26"/>
  <c r="G169" i="26"/>
  <c r="B176" i="29"/>
  <c r="B177" i="29" s="1"/>
  <c r="G175" i="29"/>
  <c r="H175" i="29"/>
  <c r="C175" i="29"/>
  <c r="B192" i="28"/>
  <c r="B193" i="28" s="1"/>
  <c r="C191" i="28"/>
  <c r="H191" i="28"/>
  <c r="G191" i="28"/>
  <c r="I166" i="24"/>
  <c r="J166" i="24" s="1"/>
  <c r="K166" i="24" s="1"/>
  <c r="L166" i="24" s="1"/>
  <c r="M166" i="24" s="1"/>
  <c r="N166" i="24" s="1"/>
  <c r="O166" i="24" s="1"/>
  <c r="P166" i="24" s="1"/>
  <c r="Q166" i="24" s="1"/>
  <c r="R166" i="24" s="1"/>
  <c r="S166" i="24" s="1"/>
  <c r="T166" i="24" s="1"/>
  <c r="U166" i="24" s="1"/>
  <c r="V166" i="24" s="1"/>
  <c r="W166" i="24" s="1"/>
  <c r="X166" i="24" s="1"/>
  <c r="Y166" i="24" s="1"/>
  <c r="Z166" i="24" s="1"/>
  <c r="AA166" i="24" s="1"/>
  <c r="AB166" i="24" s="1"/>
  <c r="AC166" i="24" s="1"/>
  <c r="AD166" i="24" s="1"/>
  <c r="AE166" i="24" s="1"/>
  <c r="AF166" i="24" s="1"/>
  <c r="AG166" i="24" s="1"/>
  <c r="AH166" i="24" s="1"/>
  <c r="AI166" i="24" s="1"/>
  <c r="AJ166" i="24" s="1"/>
  <c r="AK166" i="24" s="1"/>
  <c r="AL166" i="24" s="1"/>
  <c r="AM166" i="24" s="1"/>
  <c r="F165" i="25" s="1"/>
  <c r="D165" i="24"/>
  <c r="I158" i="28"/>
  <c r="J158" i="28" s="1"/>
  <c r="K158" i="28" s="1"/>
  <c r="L158" i="28" s="1"/>
  <c r="M158" i="28" s="1"/>
  <c r="N158" i="28" s="1"/>
  <c r="O158" i="28" s="1"/>
  <c r="P158" i="28" s="1"/>
  <c r="Q158" i="28" s="1"/>
  <c r="R158" i="28" s="1"/>
  <c r="S158" i="28" s="1"/>
  <c r="T158" i="28" s="1"/>
  <c r="U158" i="28" s="1"/>
  <c r="V158" i="28" s="1"/>
  <c r="W158" i="28" s="1"/>
  <c r="X158" i="28" s="1"/>
  <c r="Y158" i="28" s="1"/>
  <c r="Z158" i="28" s="1"/>
  <c r="AA158" i="28" s="1"/>
  <c r="AB158" i="28" s="1"/>
  <c r="AC158" i="28" s="1"/>
  <c r="AD158" i="28" s="1"/>
  <c r="AE158" i="28" s="1"/>
  <c r="AF158" i="28" s="1"/>
  <c r="AG158" i="28" s="1"/>
  <c r="AH158" i="28" s="1"/>
  <c r="AI158" i="28" s="1"/>
  <c r="AJ158" i="28" s="1"/>
  <c r="AK158" i="28" s="1"/>
  <c r="AL158" i="28" s="1"/>
  <c r="AM158" i="28" s="1"/>
  <c r="F157" i="29" s="1"/>
  <c r="D157" i="28"/>
  <c r="I168" i="23"/>
  <c r="J168" i="23" s="1"/>
  <c r="K168" i="23" s="1"/>
  <c r="L168" i="23" s="1"/>
  <c r="M168" i="23" s="1"/>
  <c r="N168" i="23" s="1"/>
  <c r="O168" i="23" s="1"/>
  <c r="P168" i="23" s="1"/>
  <c r="Q168" i="23" s="1"/>
  <c r="R168" i="23" s="1"/>
  <c r="S168" i="23" s="1"/>
  <c r="T168" i="23" s="1"/>
  <c r="U168" i="23" s="1"/>
  <c r="V168" i="23" s="1"/>
  <c r="W168" i="23" s="1"/>
  <c r="X168" i="23" s="1"/>
  <c r="Y168" i="23" s="1"/>
  <c r="Z168" i="23" s="1"/>
  <c r="AA168" i="23" s="1"/>
  <c r="AB168" i="23" s="1"/>
  <c r="AC168" i="23" s="1"/>
  <c r="AD168" i="23" s="1"/>
  <c r="AE168" i="23" s="1"/>
  <c r="AF168" i="23" s="1"/>
  <c r="AG168" i="23" s="1"/>
  <c r="AH168" i="23" s="1"/>
  <c r="AI168" i="23" s="1"/>
  <c r="AJ168" i="23" s="1"/>
  <c r="AK168" i="23" s="1"/>
  <c r="F167" i="24" s="1"/>
  <c r="D167" i="23"/>
  <c r="I164" i="25"/>
  <c r="J164" i="25" s="1"/>
  <c r="K164" i="25" s="1"/>
  <c r="L164" i="25" s="1"/>
  <c r="M164" i="25" s="1"/>
  <c r="N164" i="25" s="1"/>
  <c r="O164" i="25" s="1"/>
  <c r="P164" i="25" s="1"/>
  <c r="Q164" i="25" s="1"/>
  <c r="R164" i="25" s="1"/>
  <c r="S164" i="25" s="1"/>
  <c r="T164" i="25" s="1"/>
  <c r="U164" i="25" s="1"/>
  <c r="V164" i="25" s="1"/>
  <c r="W164" i="25" s="1"/>
  <c r="X164" i="25" s="1"/>
  <c r="Y164" i="25" s="1"/>
  <c r="Z164" i="25" s="1"/>
  <c r="AA164" i="25" s="1"/>
  <c r="AB164" i="25" s="1"/>
  <c r="AC164" i="25" s="1"/>
  <c r="AD164" i="25" s="1"/>
  <c r="AE164" i="25" s="1"/>
  <c r="AF164" i="25" s="1"/>
  <c r="AG164" i="25" s="1"/>
  <c r="AH164" i="25" s="1"/>
  <c r="AI164" i="25" s="1"/>
  <c r="AJ164" i="25" s="1"/>
  <c r="AK164" i="25" s="1"/>
  <c r="AL164" i="25" s="1"/>
  <c r="F163" i="26" s="1"/>
  <c r="D163" i="25"/>
  <c r="B170" i="8"/>
  <c r="B171" i="8" s="1"/>
  <c r="I170" i="8"/>
  <c r="J170" i="8" s="1"/>
  <c r="K170" i="8" s="1"/>
  <c r="L170" i="8" s="1"/>
  <c r="M170" i="8" s="1"/>
  <c r="N170" i="8" s="1"/>
  <c r="O170" i="8" s="1"/>
  <c r="P170" i="8" s="1"/>
  <c r="Q170" i="8" s="1"/>
  <c r="R170" i="8" s="1"/>
  <c r="S170" i="8" s="1"/>
  <c r="T170" i="8" s="1"/>
  <c r="U170" i="8" s="1"/>
  <c r="V170" i="8" s="1"/>
  <c r="W170" i="8" s="1"/>
  <c r="X170" i="8" s="1"/>
  <c r="Y170" i="8" s="1"/>
  <c r="Z170" i="8" s="1"/>
  <c r="AA170" i="8" s="1"/>
  <c r="AB170" i="8" s="1"/>
  <c r="AC170" i="8" s="1"/>
  <c r="AD170" i="8" s="1"/>
  <c r="AE170" i="8" s="1"/>
  <c r="AF170" i="8" s="1"/>
  <c r="AG170" i="8" s="1"/>
  <c r="AH170" i="8" s="1"/>
  <c r="AI170" i="8" s="1"/>
  <c r="AJ170" i="8" s="1"/>
  <c r="AK170" i="8" s="1"/>
  <c r="AL170" i="8" s="1"/>
  <c r="AM170" i="8" s="1"/>
  <c r="F169" i="23" s="1"/>
  <c r="G169" i="8"/>
  <c r="D169" i="8" s="1"/>
  <c r="H169" i="8"/>
  <c r="C169" i="8"/>
  <c r="G171" i="33"/>
  <c r="B172" i="33"/>
  <c r="B173" i="33" s="1"/>
  <c r="C171" i="33"/>
  <c r="H171" i="33"/>
  <c r="I156" i="29"/>
  <c r="J156" i="29" s="1"/>
  <c r="K156" i="29" s="1"/>
  <c r="L156" i="29" s="1"/>
  <c r="M156" i="29" s="1"/>
  <c r="N156" i="29" s="1"/>
  <c r="O156" i="29" s="1"/>
  <c r="P156" i="29" s="1"/>
  <c r="Q156" i="29" s="1"/>
  <c r="R156" i="29" s="1"/>
  <c r="S156" i="29" s="1"/>
  <c r="T156" i="29" s="1"/>
  <c r="U156" i="29" s="1"/>
  <c r="V156" i="29" s="1"/>
  <c r="W156" i="29" s="1"/>
  <c r="X156" i="29" s="1"/>
  <c r="Y156" i="29" s="1"/>
  <c r="Z156" i="29" s="1"/>
  <c r="AA156" i="29" s="1"/>
  <c r="AB156" i="29" s="1"/>
  <c r="AC156" i="29" s="1"/>
  <c r="AD156" i="29" s="1"/>
  <c r="AE156" i="29" s="1"/>
  <c r="AF156" i="29" s="1"/>
  <c r="AG156" i="29" s="1"/>
  <c r="AH156" i="29" s="1"/>
  <c r="AI156" i="29" s="1"/>
  <c r="AJ156" i="29" s="1"/>
  <c r="AK156" i="29" s="1"/>
  <c r="AL156" i="29" s="1"/>
  <c r="AM156" i="29" s="1"/>
  <c r="F155" i="30" s="1"/>
  <c r="D155" i="29"/>
  <c r="B170" i="32"/>
  <c r="B171" i="32" s="1"/>
  <c r="G169" i="32"/>
  <c r="C169" i="32"/>
  <c r="H169" i="32"/>
  <c r="D147" i="33"/>
  <c r="I148" i="33"/>
  <c r="J148" i="33" s="1"/>
  <c r="K148" i="33" s="1"/>
  <c r="L148" i="33" s="1"/>
  <c r="M148" i="33" s="1"/>
  <c r="N148" i="33" s="1"/>
  <c r="O148" i="33" s="1"/>
  <c r="P148" i="33" s="1"/>
  <c r="Q148" i="33" s="1"/>
  <c r="R148" i="33" s="1"/>
  <c r="S148" i="33" s="1"/>
  <c r="T148" i="33" s="1"/>
  <c r="U148" i="33" s="1"/>
  <c r="V148" i="33" s="1"/>
  <c r="W148" i="33" s="1"/>
  <c r="X148" i="33" s="1"/>
  <c r="Y148" i="33" s="1"/>
  <c r="Z148" i="33" s="1"/>
  <c r="AA148" i="33" s="1"/>
  <c r="AB148" i="33" s="1"/>
  <c r="AC148" i="33" s="1"/>
  <c r="AD148" i="33" s="1"/>
  <c r="AE148" i="33" s="1"/>
  <c r="AF148" i="33" s="1"/>
  <c r="AG148" i="33" s="1"/>
  <c r="AH148" i="33" s="1"/>
  <c r="AI148" i="33" s="1"/>
  <c r="AJ148" i="33" s="1"/>
  <c r="AK148" i="33" s="1"/>
  <c r="AL148" i="33" s="1"/>
  <c r="AM148" i="33" s="1"/>
  <c r="D149" i="32"/>
  <c r="I150" i="32"/>
  <c r="J150" i="32" s="1"/>
  <c r="K150" i="32" s="1"/>
  <c r="L150" i="32" s="1"/>
  <c r="M150" i="32" s="1"/>
  <c r="N150" i="32" s="1"/>
  <c r="O150" i="32" s="1"/>
  <c r="P150" i="32" s="1"/>
  <c r="Q150" i="32" s="1"/>
  <c r="R150" i="32" s="1"/>
  <c r="S150" i="32" s="1"/>
  <c r="T150" i="32" s="1"/>
  <c r="U150" i="32" s="1"/>
  <c r="V150" i="32" s="1"/>
  <c r="W150" i="32" s="1"/>
  <c r="X150" i="32" s="1"/>
  <c r="Y150" i="32" s="1"/>
  <c r="Z150" i="32" s="1"/>
  <c r="AA150" i="32" s="1"/>
  <c r="AB150" i="32" s="1"/>
  <c r="AC150" i="32" s="1"/>
  <c r="AD150" i="32" s="1"/>
  <c r="AE150" i="32" s="1"/>
  <c r="AF150" i="32" s="1"/>
  <c r="AG150" i="32" s="1"/>
  <c r="AH150" i="32" s="1"/>
  <c r="AI150" i="32" s="1"/>
  <c r="AJ150" i="32" s="1"/>
  <c r="AK150" i="32" s="1"/>
  <c r="AL150" i="32" s="1"/>
  <c r="F149" i="33" s="1"/>
  <c r="I162" i="26"/>
  <c r="J162" i="26" s="1"/>
  <c r="K162" i="26" s="1"/>
  <c r="L162" i="26" s="1"/>
  <c r="M162" i="26" s="1"/>
  <c r="N162" i="26" s="1"/>
  <c r="O162" i="26" s="1"/>
  <c r="P162" i="26" s="1"/>
  <c r="Q162" i="26" s="1"/>
  <c r="R162" i="26" s="1"/>
  <c r="S162" i="26" s="1"/>
  <c r="T162" i="26" s="1"/>
  <c r="U162" i="26" s="1"/>
  <c r="V162" i="26" s="1"/>
  <c r="W162" i="26" s="1"/>
  <c r="X162" i="26" s="1"/>
  <c r="Y162" i="26" s="1"/>
  <c r="Z162" i="26" s="1"/>
  <c r="AA162" i="26" s="1"/>
  <c r="AB162" i="26" s="1"/>
  <c r="AC162" i="26" s="1"/>
  <c r="AD162" i="26" s="1"/>
  <c r="AE162" i="26" s="1"/>
  <c r="AF162" i="26" s="1"/>
  <c r="AG162" i="26" s="1"/>
  <c r="AH162" i="26" s="1"/>
  <c r="AI162" i="26" s="1"/>
  <c r="AJ162" i="26" s="1"/>
  <c r="AK162" i="26" s="1"/>
  <c r="AL162" i="26" s="1"/>
  <c r="AM162" i="26" s="1"/>
  <c r="F161" i="27" s="1"/>
  <c r="D161" i="26"/>
  <c r="I160" i="27"/>
  <c r="J160" i="27" s="1"/>
  <c r="K160" i="27" s="1"/>
  <c r="L160" i="27" s="1"/>
  <c r="M160" i="27" s="1"/>
  <c r="N160" i="27" s="1"/>
  <c r="O160" i="27" s="1"/>
  <c r="P160" i="27" s="1"/>
  <c r="Q160" i="27" s="1"/>
  <c r="R160" i="27" s="1"/>
  <c r="S160" i="27" s="1"/>
  <c r="T160" i="27" s="1"/>
  <c r="U160" i="27" s="1"/>
  <c r="V160" i="27" s="1"/>
  <c r="W160" i="27" s="1"/>
  <c r="X160" i="27" s="1"/>
  <c r="Y160" i="27" s="1"/>
  <c r="Z160" i="27" s="1"/>
  <c r="AA160" i="27" s="1"/>
  <c r="AB160" i="27" s="1"/>
  <c r="AC160" i="27" s="1"/>
  <c r="AD160" i="27" s="1"/>
  <c r="AE160" i="27" s="1"/>
  <c r="AF160" i="27" s="1"/>
  <c r="AG160" i="27" s="1"/>
  <c r="AH160" i="27" s="1"/>
  <c r="AI160" i="27" s="1"/>
  <c r="AJ160" i="27" s="1"/>
  <c r="AK160" i="27" s="1"/>
  <c r="AL160" i="27" s="1"/>
  <c r="F159" i="28" s="1"/>
  <c r="D159" i="27"/>
  <c r="I154" i="30"/>
  <c r="J154" i="30" s="1"/>
  <c r="K154" i="30" s="1"/>
  <c r="L154" i="30" s="1"/>
  <c r="M154" i="30" s="1"/>
  <c r="N154" i="30" s="1"/>
  <c r="O154" i="30" s="1"/>
  <c r="P154" i="30" s="1"/>
  <c r="Q154" i="30" s="1"/>
  <c r="R154" i="30" s="1"/>
  <c r="S154" i="30" s="1"/>
  <c r="T154" i="30" s="1"/>
  <c r="U154" i="30" s="1"/>
  <c r="V154" i="30" s="1"/>
  <c r="W154" i="30" s="1"/>
  <c r="X154" i="30" s="1"/>
  <c r="Y154" i="30" s="1"/>
  <c r="Z154" i="30" s="1"/>
  <c r="AA154" i="30" s="1"/>
  <c r="AB154" i="30" s="1"/>
  <c r="AC154" i="30" s="1"/>
  <c r="AD154" i="30" s="1"/>
  <c r="AE154" i="30" s="1"/>
  <c r="AF154" i="30" s="1"/>
  <c r="AG154" i="30" s="1"/>
  <c r="AH154" i="30" s="1"/>
  <c r="AI154" i="30" s="1"/>
  <c r="AJ154" i="30" s="1"/>
  <c r="AK154" i="30" s="1"/>
  <c r="AL154" i="30" s="1"/>
  <c r="F153" i="31" s="1"/>
  <c r="D153" i="30"/>
  <c r="I152" i="31"/>
  <c r="J152" i="31" s="1"/>
  <c r="K152" i="31" s="1"/>
  <c r="L152" i="31" s="1"/>
  <c r="M152" i="31" s="1"/>
  <c r="N152" i="31" s="1"/>
  <c r="O152" i="31" s="1"/>
  <c r="P152" i="31" s="1"/>
  <c r="Q152" i="31" s="1"/>
  <c r="R152" i="31" s="1"/>
  <c r="S152" i="31" s="1"/>
  <c r="T152" i="31" s="1"/>
  <c r="U152" i="31" s="1"/>
  <c r="V152" i="31" s="1"/>
  <c r="W152" i="31" s="1"/>
  <c r="X152" i="31" s="1"/>
  <c r="Y152" i="31" s="1"/>
  <c r="Z152" i="31" s="1"/>
  <c r="AA152" i="31" s="1"/>
  <c r="AB152" i="31" s="1"/>
  <c r="AC152" i="31" s="1"/>
  <c r="AD152" i="31" s="1"/>
  <c r="AE152" i="31" s="1"/>
  <c r="AF152" i="31" s="1"/>
  <c r="AG152" i="31" s="1"/>
  <c r="AH152" i="31" s="1"/>
  <c r="AI152" i="31" s="1"/>
  <c r="AJ152" i="31" s="1"/>
  <c r="AK152" i="31" s="1"/>
  <c r="AL152" i="31" s="1"/>
  <c r="AM152" i="31" s="1"/>
  <c r="F151" i="32" s="1"/>
  <c r="D151" i="31"/>
  <c r="B172" i="26" l="1"/>
  <c r="B173" i="26" s="1"/>
  <c r="G171" i="26"/>
  <c r="C171" i="26"/>
  <c r="H171" i="26"/>
  <c r="B188" i="31"/>
  <c r="B189" i="31" s="1"/>
  <c r="G187" i="31"/>
  <c r="H187" i="31"/>
  <c r="C187" i="31"/>
  <c r="B194" i="28"/>
  <c r="B195" i="28" s="1"/>
  <c r="G193" i="28"/>
  <c r="H193" i="28"/>
  <c r="C193" i="28"/>
  <c r="B180" i="25"/>
  <c r="B181" i="25" s="1"/>
  <c r="H179" i="25"/>
  <c r="C179" i="25"/>
  <c r="G179" i="25"/>
  <c r="B178" i="29"/>
  <c r="B179" i="29" s="1"/>
  <c r="C177" i="29"/>
  <c r="H177" i="29"/>
  <c r="G177" i="29"/>
  <c r="B174" i="27"/>
  <c r="B175" i="27" s="1"/>
  <c r="G173" i="27"/>
  <c r="C173" i="27"/>
  <c r="H173" i="27"/>
  <c r="I154" i="31"/>
  <c r="J154" i="31" s="1"/>
  <c r="K154" i="31" s="1"/>
  <c r="L154" i="31" s="1"/>
  <c r="M154" i="31" s="1"/>
  <c r="N154" i="31" s="1"/>
  <c r="O154" i="31" s="1"/>
  <c r="P154" i="31" s="1"/>
  <c r="Q154" i="31" s="1"/>
  <c r="R154" i="31" s="1"/>
  <c r="S154" i="31" s="1"/>
  <c r="T154" i="31" s="1"/>
  <c r="U154" i="31" s="1"/>
  <c r="V154" i="31" s="1"/>
  <c r="W154" i="31" s="1"/>
  <c r="X154" i="31" s="1"/>
  <c r="Y154" i="31" s="1"/>
  <c r="Z154" i="31" s="1"/>
  <c r="AA154" i="31" s="1"/>
  <c r="AB154" i="31" s="1"/>
  <c r="AC154" i="31" s="1"/>
  <c r="AD154" i="31" s="1"/>
  <c r="AE154" i="31" s="1"/>
  <c r="AF154" i="31" s="1"/>
  <c r="AG154" i="31" s="1"/>
  <c r="AH154" i="31" s="1"/>
  <c r="AI154" i="31" s="1"/>
  <c r="AJ154" i="31" s="1"/>
  <c r="AK154" i="31" s="1"/>
  <c r="AL154" i="31" s="1"/>
  <c r="AM154" i="31" s="1"/>
  <c r="F153" i="32" s="1"/>
  <c r="D153" i="31"/>
  <c r="G173" i="33"/>
  <c r="B174" i="33"/>
  <c r="B175" i="33" s="1"/>
  <c r="C173" i="33"/>
  <c r="H173" i="33"/>
  <c r="I160" i="28"/>
  <c r="J160" i="28" s="1"/>
  <c r="K160" i="28" s="1"/>
  <c r="L160" i="28" s="1"/>
  <c r="M160" i="28" s="1"/>
  <c r="N160" i="28" s="1"/>
  <c r="O160" i="28" s="1"/>
  <c r="P160" i="28" s="1"/>
  <c r="Q160" i="28" s="1"/>
  <c r="R160" i="28" s="1"/>
  <c r="S160" i="28" s="1"/>
  <c r="T160" i="28" s="1"/>
  <c r="U160" i="28" s="1"/>
  <c r="V160" i="28" s="1"/>
  <c r="W160" i="28" s="1"/>
  <c r="X160" i="28" s="1"/>
  <c r="Y160" i="28" s="1"/>
  <c r="Z160" i="28" s="1"/>
  <c r="AA160" i="28" s="1"/>
  <c r="AB160" i="28" s="1"/>
  <c r="AC160" i="28" s="1"/>
  <c r="AD160" i="28" s="1"/>
  <c r="AE160" i="28" s="1"/>
  <c r="AF160" i="28" s="1"/>
  <c r="AG160" i="28" s="1"/>
  <c r="AH160" i="28" s="1"/>
  <c r="AI160" i="28" s="1"/>
  <c r="AJ160" i="28" s="1"/>
  <c r="AK160" i="28" s="1"/>
  <c r="AL160" i="28" s="1"/>
  <c r="AM160" i="28" s="1"/>
  <c r="F159" i="29" s="1"/>
  <c r="D159" i="28"/>
  <c r="I162" i="27"/>
  <c r="J162" i="27" s="1"/>
  <c r="K162" i="27" s="1"/>
  <c r="L162" i="27" s="1"/>
  <c r="M162" i="27" s="1"/>
  <c r="N162" i="27" s="1"/>
  <c r="O162" i="27" s="1"/>
  <c r="P162" i="27" s="1"/>
  <c r="Q162" i="27" s="1"/>
  <c r="R162" i="27" s="1"/>
  <c r="S162" i="27" s="1"/>
  <c r="T162" i="27" s="1"/>
  <c r="U162" i="27" s="1"/>
  <c r="V162" i="27" s="1"/>
  <c r="W162" i="27" s="1"/>
  <c r="X162" i="27" s="1"/>
  <c r="Y162" i="27" s="1"/>
  <c r="Z162" i="27" s="1"/>
  <c r="AA162" i="27" s="1"/>
  <c r="AB162" i="27" s="1"/>
  <c r="AC162" i="27" s="1"/>
  <c r="AD162" i="27" s="1"/>
  <c r="AE162" i="27" s="1"/>
  <c r="AF162" i="27" s="1"/>
  <c r="AG162" i="27" s="1"/>
  <c r="AH162" i="27" s="1"/>
  <c r="AI162" i="27" s="1"/>
  <c r="AJ162" i="27" s="1"/>
  <c r="AK162" i="27" s="1"/>
  <c r="AL162" i="27" s="1"/>
  <c r="F161" i="28" s="1"/>
  <c r="D161" i="27"/>
  <c r="I170" i="23"/>
  <c r="J170" i="23" s="1"/>
  <c r="K170" i="23" s="1"/>
  <c r="L170" i="23" s="1"/>
  <c r="M170" i="23" s="1"/>
  <c r="N170" i="23" s="1"/>
  <c r="O170" i="23" s="1"/>
  <c r="P170" i="23" s="1"/>
  <c r="Q170" i="23" s="1"/>
  <c r="R170" i="23" s="1"/>
  <c r="S170" i="23" s="1"/>
  <c r="T170" i="23" s="1"/>
  <c r="U170" i="23" s="1"/>
  <c r="V170" i="23" s="1"/>
  <c r="W170" i="23" s="1"/>
  <c r="X170" i="23" s="1"/>
  <c r="Y170" i="23" s="1"/>
  <c r="Z170" i="23" s="1"/>
  <c r="AA170" i="23" s="1"/>
  <c r="AB170" i="23" s="1"/>
  <c r="AC170" i="23" s="1"/>
  <c r="AD170" i="23" s="1"/>
  <c r="AE170" i="23" s="1"/>
  <c r="AF170" i="23" s="1"/>
  <c r="AG170" i="23" s="1"/>
  <c r="AH170" i="23" s="1"/>
  <c r="AI170" i="23" s="1"/>
  <c r="AJ170" i="23" s="1"/>
  <c r="AK170" i="23" s="1"/>
  <c r="F169" i="24" s="1"/>
  <c r="D169" i="23"/>
  <c r="I172" i="8"/>
  <c r="J172" i="8" s="1"/>
  <c r="K172" i="8" s="1"/>
  <c r="L172" i="8" s="1"/>
  <c r="M172" i="8" s="1"/>
  <c r="N172" i="8" s="1"/>
  <c r="O172" i="8" s="1"/>
  <c r="P172" i="8" s="1"/>
  <c r="Q172" i="8" s="1"/>
  <c r="R172" i="8" s="1"/>
  <c r="S172" i="8" s="1"/>
  <c r="T172" i="8" s="1"/>
  <c r="U172" i="8" s="1"/>
  <c r="V172" i="8" s="1"/>
  <c r="W172" i="8" s="1"/>
  <c r="X172" i="8" s="1"/>
  <c r="Y172" i="8" s="1"/>
  <c r="Z172" i="8" s="1"/>
  <c r="AA172" i="8" s="1"/>
  <c r="AB172" i="8" s="1"/>
  <c r="AC172" i="8" s="1"/>
  <c r="AD172" i="8" s="1"/>
  <c r="AE172" i="8" s="1"/>
  <c r="AF172" i="8" s="1"/>
  <c r="AG172" i="8" s="1"/>
  <c r="AH172" i="8" s="1"/>
  <c r="AI172" i="8" s="1"/>
  <c r="AJ172" i="8" s="1"/>
  <c r="AK172" i="8" s="1"/>
  <c r="AL172" i="8" s="1"/>
  <c r="AM172" i="8" s="1"/>
  <c r="F171" i="23" s="1"/>
  <c r="B172" i="8"/>
  <c r="B173" i="8" s="1"/>
  <c r="G171" i="8"/>
  <c r="D171" i="8" s="1"/>
  <c r="H171" i="8"/>
  <c r="C171" i="8"/>
  <c r="D151" i="32"/>
  <c r="I152" i="32"/>
  <c r="J152" i="32" s="1"/>
  <c r="K152" i="32" s="1"/>
  <c r="L152" i="32" s="1"/>
  <c r="M152" i="32" s="1"/>
  <c r="N152" i="32" s="1"/>
  <c r="O152" i="32" s="1"/>
  <c r="P152" i="32" s="1"/>
  <c r="Q152" i="32" s="1"/>
  <c r="R152" i="32" s="1"/>
  <c r="S152" i="32" s="1"/>
  <c r="T152" i="32" s="1"/>
  <c r="U152" i="32" s="1"/>
  <c r="V152" i="32" s="1"/>
  <c r="W152" i="32" s="1"/>
  <c r="X152" i="32" s="1"/>
  <c r="Y152" i="32" s="1"/>
  <c r="Z152" i="32" s="1"/>
  <c r="AA152" i="32" s="1"/>
  <c r="AB152" i="32" s="1"/>
  <c r="AC152" i="32" s="1"/>
  <c r="AD152" i="32" s="1"/>
  <c r="AE152" i="32" s="1"/>
  <c r="AF152" i="32" s="1"/>
  <c r="AG152" i="32" s="1"/>
  <c r="AH152" i="32" s="1"/>
  <c r="AI152" i="32" s="1"/>
  <c r="AJ152" i="32" s="1"/>
  <c r="AK152" i="32" s="1"/>
  <c r="AL152" i="32" s="1"/>
  <c r="F151" i="33" s="1"/>
  <c r="I164" i="26"/>
  <c r="J164" i="26" s="1"/>
  <c r="K164" i="26" s="1"/>
  <c r="L164" i="26" s="1"/>
  <c r="M164" i="26" s="1"/>
  <c r="N164" i="26" s="1"/>
  <c r="O164" i="26" s="1"/>
  <c r="P164" i="26" s="1"/>
  <c r="Q164" i="26" s="1"/>
  <c r="R164" i="26" s="1"/>
  <c r="S164" i="26" s="1"/>
  <c r="T164" i="26" s="1"/>
  <c r="U164" i="26" s="1"/>
  <c r="V164" i="26" s="1"/>
  <c r="W164" i="26" s="1"/>
  <c r="X164" i="26" s="1"/>
  <c r="Y164" i="26" s="1"/>
  <c r="Z164" i="26" s="1"/>
  <c r="AA164" i="26" s="1"/>
  <c r="AB164" i="26" s="1"/>
  <c r="AC164" i="26" s="1"/>
  <c r="AD164" i="26" s="1"/>
  <c r="AE164" i="26" s="1"/>
  <c r="AF164" i="26" s="1"/>
  <c r="AG164" i="26" s="1"/>
  <c r="AH164" i="26" s="1"/>
  <c r="AI164" i="26" s="1"/>
  <c r="AJ164" i="26" s="1"/>
  <c r="AK164" i="26" s="1"/>
  <c r="AL164" i="26" s="1"/>
  <c r="AM164" i="26" s="1"/>
  <c r="F163" i="27" s="1"/>
  <c r="D163" i="26"/>
  <c r="I168" i="24"/>
  <c r="J168" i="24" s="1"/>
  <c r="K168" i="24" s="1"/>
  <c r="L168" i="24" s="1"/>
  <c r="M168" i="24" s="1"/>
  <c r="N168" i="24" s="1"/>
  <c r="O168" i="24" s="1"/>
  <c r="P168" i="24" s="1"/>
  <c r="Q168" i="24" s="1"/>
  <c r="R168" i="24" s="1"/>
  <c r="S168" i="24" s="1"/>
  <c r="T168" i="24" s="1"/>
  <c r="U168" i="24" s="1"/>
  <c r="V168" i="24" s="1"/>
  <c r="W168" i="24" s="1"/>
  <c r="X168" i="24" s="1"/>
  <c r="Y168" i="24" s="1"/>
  <c r="Z168" i="24" s="1"/>
  <c r="AA168" i="24" s="1"/>
  <c r="AB168" i="24" s="1"/>
  <c r="AC168" i="24" s="1"/>
  <c r="AD168" i="24" s="1"/>
  <c r="AE168" i="24" s="1"/>
  <c r="AF168" i="24" s="1"/>
  <c r="AG168" i="24" s="1"/>
  <c r="AH168" i="24" s="1"/>
  <c r="AI168" i="24" s="1"/>
  <c r="AJ168" i="24" s="1"/>
  <c r="AK168" i="24" s="1"/>
  <c r="AL168" i="24" s="1"/>
  <c r="AM168" i="24" s="1"/>
  <c r="F167" i="25" s="1"/>
  <c r="D167" i="24"/>
  <c r="D149" i="33"/>
  <c r="I150" i="33"/>
  <c r="J150" i="33" s="1"/>
  <c r="K150" i="33" s="1"/>
  <c r="L150" i="33" s="1"/>
  <c r="M150" i="33" s="1"/>
  <c r="N150" i="33" s="1"/>
  <c r="O150" i="33" s="1"/>
  <c r="P150" i="33" s="1"/>
  <c r="Q150" i="33" s="1"/>
  <c r="R150" i="33" s="1"/>
  <c r="S150" i="33" s="1"/>
  <c r="T150" i="33" s="1"/>
  <c r="U150" i="33" s="1"/>
  <c r="V150" i="33" s="1"/>
  <c r="W150" i="33" s="1"/>
  <c r="X150" i="33" s="1"/>
  <c r="Y150" i="33" s="1"/>
  <c r="Z150" i="33" s="1"/>
  <c r="AA150" i="33" s="1"/>
  <c r="AB150" i="33" s="1"/>
  <c r="AC150" i="33" s="1"/>
  <c r="AD150" i="33" s="1"/>
  <c r="AE150" i="33" s="1"/>
  <c r="AF150" i="33" s="1"/>
  <c r="AG150" i="33" s="1"/>
  <c r="AH150" i="33" s="1"/>
  <c r="AI150" i="33" s="1"/>
  <c r="AJ150" i="33" s="1"/>
  <c r="AK150" i="33" s="1"/>
  <c r="AL150" i="33" s="1"/>
  <c r="AM150" i="33" s="1"/>
  <c r="B172" i="32"/>
  <c r="B173" i="32" s="1"/>
  <c r="G171" i="32"/>
  <c r="C171" i="32"/>
  <c r="H171" i="32"/>
  <c r="I158" i="29"/>
  <c r="J158" i="29" s="1"/>
  <c r="K158" i="29" s="1"/>
  <c r="L158" i="29" s="1"/>
  <c r="M158" i="29" s="1"/>
  <c r="N158" i="29" s="1"/>
  <c r="O158" i="29" s="1"/>
  <c r="P158" i="29" s="1"/>
  <c r="Q158" i="29" s="1"/>
  <c r="R158" i="29" s="1"/>
  <c r="S158" i="29" s="1"/>
  <c r="T158" i="29" s="1"/>
  <c r="U158" i="29" s="1"/>
  <c r="V158" i="29" s="1"/>
  <c r="W158" i="29" s="1"/>
  <c r="X158" i="29" s="1"/>
  <c r="Y158" i="29" s="1"/>
  <c r="Z158" i="29" s="1"/>
  <c r="AA158" i="29" s="1"/>
  <c r="AB158" i="29" s="1"/>
  <c r="AC158" i="29" s="1"/>
  <c r="AD158" i="29" s="1"/>
  <c r="AE158" i="29" s="1"/>
  <c r="AF158" i="29" s="1"/>
  <c r="AG158" i="29" s="1"/>
  <c r="AH158" i="29" s="1"/>
  <c r="AI158" i="29" s="1"/>
  <c r="AJ158" i="29" s="1"/>
  <c r="AK158" i="29" s="1"/>
  <c r="AL158" i="29" s="1"/>
  <c r="AM158" i="29" s="1"/>
  <c r="F157" i="30" s="1"/>
  <c r="D157" i="29"/>
  <c r="I156" i="30"/>
  <c r="J156" i="30" s="1"/>
  <c r="K156" i="30" s="1"/>
  <c r="L156" i="30" s="1"/>
  <c r="M156" i="30" s="1"/>
  <c r="N156" i="30" s="1"/>
  <c r="O156" i="30" s="1"/>
  <c r="P156" i="30" s="1"/>
  <c r="Q156" i="30" s="1"/>
  <c r="R156" i="30" s="1"/>
  <c r="S156" i="30" s="1"/>
  <c r="T156" i="30" s="1"/>
  <c r="U156" i="30" s="1"/>
  <c r="V156" i="30" s="1"/>
  <c r="W156" i="30" s="1"/>
  <c r="X156" i="30" s="1"/>
  <c r="Y156" i="30" s="1"/>
  <c r="Z156" i="30" s="1"/>
  <c r="AA156" i="30" s="1"/>
  <c r="AB156" i="30" s="1"/>
  <c r="AC156" i="30" s="1"/>
  <c r="AD156" i="30" s="1"/>
  <c r="AE156" i="30" s="1"/>
  <c r="AF156" i="30" s="1"/>
  <c r="AG156" i="30" s="1"/>
  <c r="AH156" i="30" s="1"/>
  <c r="AI156" i="30" s="1"/>
  <c r="AJ156" i="30" s="1"/>
  <c r="AK156" i="30" s="1"/>
  <c r="AL156" i="30" s="1"/>
  <c r="F155" i="31" s="1"/>
  <c r="D155" i="30"/>
  <c r="I166" i="25"/>
  <c r="J166" i="25" s="1"/>
  <c r="K166" i="25" s="1"/>
  <c r="L166" i="25" s="1"/>
  <c r="M166" i="25" s="1"/>
  <c r="N166" i="25" s="1"/>
  <c r="O166" i="25" s="1"/>
  <c r="P166" i="25" s="1"/>
  <c r="Q166" i="25" s="1"/>
  <c r="R166" i="25" s="1"/>
  <c r="S166" i="25" s="1"/>
  <c r="T166" i="25" s="1"/>
  <c r="U166" i="25" s="1"/>
  <c r="V166" i="25" s="1"/>
  <c r="W166" i="25" s="1"/>
  <c r="X166" i="25" s="1"/>
  <c r="Y166" i="25" s="1"/>
  <c r="Z166" i="25" s="1"/>
  <c r="AA166" i="25" s="1"/>
  <c r="AB166" i="25" s="1"/>
  <c r="AC166" i="25" s="1"/>
  <c r="AD166" i="25" s="1"/>
  <c r="AE166" i="25" s="1"/>
  <c r="AF166" i="25" s="1"/>
  <c r="AG166" i="25" s="1"/>
  <c r="AH166" i="25" s="1"/>
  <c r="AI166" i="25" s="1"/>
  <c r="AJ166" i="25" s="1"/>
  <c r="AK166" i="25" s="1"/>
  <c r="AL166" i="25" s="1"/>
  <c r="F165" i="26" s="1"/>
  <c r="D165" i="25"/>
  <c r="B182" i="25" l="1"/>
  <c r="B183" i="25" s="1"/>
  <c r="H181" i="25"/>
  <c r="C181" i="25"/>
  <c r="G181" i="25"/>
  <c r="B196" i="28"/>
  <c r="B197" i="28" s="1"/>
  <c r="G195" i="28"/>
  <c r="C195" i="28"/>
  <c r="H195" i="28"/>
  <c r="B176" i="27"/>
  <c r="B177" i="27" s="1"/>
  <c r="G175" i="27"/>
  <c r="C175" i="27"/>
  <c r="H175" i="27"/>
  <c r="B190" i="31"/>
  <c r="B191" i="31" s="1"/>
  <c r="C189" i="31"/>
  <c r="H189" i="31"/>
  <c r="G189" i="31"/>
  <c r="B180" i="29"/>
  <c r="B181" i="29" s="1"/>
  <c r="G179" i="29"/>
  <c r="H179" i="29"/>
  <c r="C179" i="29"/>
  <c r="B174" i="26"/>
  <c r="B175" i="26" s="1"/>
  <c r="G173" i="26"/>
  <c r="C173" i="26"/>
  <c r="H173" i="26"/>
  <c r="I156" i="31"/>
  <c r="J156" i="31" s="1"/>
  <c r="K156" i="31" s="1"/>
  <c r="L156" i="31" s="1"/>
  <c r="M156" i="31" s="1"/>
  <c r="N156" i="31" s="1"/>
  <c r="O156" i="31" s="1"/>
  <c r="P156" i="31" s="1"/>
  <c r="Q156" i="31" s="1"/>
  <c r="R156" i="31" s="1"/>
  <c r="S156" i="31" s="1"/>
  <c r="T156" i="31" s="1"/>
  <c r="U156" i="31" s="1"/>
  <c r="V156" i="31" s="1"/>
  <c r="W156" i="31" s="1"/>
  <c r="X156" i="31" s="1"/>
  <c r="Y156" i="31" s="1"/>
  <c r="Z156" i="31" s="1"/>
  <c r="AA156" i="31" s="1"/>
  <c r="AB156" i="31" s="1"/>
  <c r="AC156" i="31" s="1"/>
  <c r="AD156" i="31" s="1"/>
  <c r="AE156" i="31" s="1"/>
  <c r="AF156" i="31" s="1"/>
  <c r="AG156" i="31" s="1"/>
  <c r="AH156" i="31" s="1"/>
  <c r="AI156" i="31" s="1"/>
  <c r="AJ156" i="31" s="1"/>
  <c r="AK156" i="31" s="1"/>
  <c r="AL156" i="31" s="1"/>
  <c r="AM156" i="31" s="1"/>
  <c r="F155" i="32" s="1"/>
  <c r="D155" i="31"/>
  <c r="I158" i="30"/>
  <c r="J158" i="30" s="1"/>
  <c r="K158" i="30" s="1"/>
  <c r="L158" i="30" s="1"/>
  <c r="M158" i="30" s="1"/>
  <c r="N158" i="30" s="1"/>
  <c r="O158" i="30" s="1"/>
  <c r="P158" i="30" s="1"/>
  <c r="Q158" i="30" s="1"/>
  <c r="R158" i="30" s="1"/>
  <c r="S158" i="30" s="1"/>
  <c r="T158" i="30" s="1"/>
  <c r="U158" i="30" s="1"/>
  <c r="V158" i="30" s="1"/>
  <c r="W158" i="30" s="1"/>
  <c r="X158" i="30" s="1"/>
  <c r="Y158" i="30" s="1"/>
  <c r="Z158" i="30" s="1"/>
  <c r="AA158" i="30" s="1"/>
  <c r="AB158" i="30" s="1"/>
  <c r="AC158" i="30" s="1"/>
  <c r="AD158" i="30" s="1"/>
  <c r="AE158" i="30" s="1"/>
  <c r="AF158" i="30" s="1"/>
  <c r="AG158" i="30" s="1"/>
  <c r="AH158" i="30" s="1"/>
  <c r="AI158" i="30" s="1"/>
  <c r="AJ158" i="30" s="1"/>
  <c r="AK158" i="30" s="1"/>
  <c r="AL158" i="30" s="1"/>
  <c r="F157" i="31" s="1"/>
  <c r="D157" i="30"/>
  <c r="I174" i="8"/>
  <c r="J174" i="8" s="1"/>
  <c r="K174" i="8" s="1"/>
  <c r="L174" i="8" s="1"/>
  <c r="M174" i="8" s="1"/>
  <c r="N174" i="8" s="1"/>
  <c r="O174" i="8" s="1"/>
  <c r="P174" i="8" s="1"/>
  <c r="Q174" i="8" s="1"/>
  <c r="R174" i="8" s="1"/>
  <c r="S174" i="8" s="1"/>
  <c r="T174" i="8" s="1"/>
  <c r="U174" i="8" s="1"/>
  <c r="V174" i="8" s="1"/>
  <c r="W174" i="8" s="1"/>
  <c r="X174" i="8" s="1"/>
  <c r="Y174" i="8" s="1"/>
  <c r="Z174" i="8" s="1"/>
  <c r="AA174" i="8" s="1"/>
  <c r="AB174" i="8" s="1"/>
  <c r="AC174" i="8" s="1"/>
  <c r="AD174" i="8" s="1"/>
  <c r="AE174" i="8" s="1"/>
  <c r="AF174" i="8" s="1"/>
  <c r="AG174" i="8" s="1"/>
  <c r="AH174" i="8" s="1"/>
  <c r="AI174" i="8" s="1"/>
  <c r="AJ174" i="8" s="1"/>
  <c r="AK174" i="8" s="1"/>
  <c r="AL174" i="8" s="1"/>
  <c r="AM174" i="8" s="1"/>
  <c r="F173" i="23" s="1"/>
  <c r="B174" i="8"/>
  <c r="B175" i="8" s="1"/>
  <c r="G173" i="8"/>
  <c r="D173" i="8" s="1"/>
  <c r="H173" i="8"/>
  <c r="C173" i="8"/>
  <c r="I172" i="23"/>
  <c r="J172" i="23" s="1"/>
  <c r="K172" i="23" s="1"/>
  <c r="L172" i="23" s="1"/>
  <c r="M172" i="23" s="1"/>
  <c r="N172" i="23" s="1"/>
  <c r="O172" i="23" s="1"/>
  <c r="P172" i="23" s="1"/>
  <c r="Q172" i="23" s="1"/>
  <c r="R172" i="23" s="1"/>
  <c r="S172" i="23" s="1"/>
  <c r="T172" i="23" s="1"/>
  <c r="U172" i="23" s="1"/>
  <c r="V172" i="23" s="1"/>
  <c r="W172" i="23" s="1"/>
  <c r="X172" i="23" s="1"/>
  <c r="Y172" i="23" s="1"/>
  <c r="Z172" i="23" s="1"/>
  <c r="AA172" i="23" s="1"/>
  <c r="AB172" i="23" s="1"/>
  <c r="AC172" i="23" s="1"/>
  <c r="AD172" i="23" s="1"/>
  <c r="AE172" i="23" s="1"/>
  <c r="AF172" i="23" s="1"/>
  <c r="AG172" i="23" s="1"/>
  <c r="AH172" i="23" s="1"/>
  <c r="AI172" i="23" s="1"/>
  <c r="AJ172" i="23" s="1"/>
  <c r="AK172" i="23" s="1"/>
  <c r="F171" i="24" s="1"/>
  <c r="D171" i="23"/>
  <c r="I170" i="24"/>
  <c r="J170" i="24" s="1"/>
  <c r="K170" i="24" s="1"/>
  <c r="L170" i="24" s="1"/>
  <c r="M170" i="24" s="1"/>
  <c r="N170" i="24" s="1"/>
  <c r="O170" i="24" s="1"/>
  <c r="P170" i="24" s="1"/>
  <c r="Q170" i="24" s="1"/>
  <c r="R170" i="24" s="1"/>
  <c r="S170" i="24" s="1"/>
  <c r="T170" i="24" s="1"/>
  <c r="U170" i="24" s="1"/>
  <c r="V170" i="24" s="1"/>
  <c r="W170" i="24" s="1"/>
  <c r="X170" i="24" s="1"/>
  <c r="Y170" i="24" s="1"/>
  <c r="Z170" i="24" s="1"/>
  <c r="AA170" i="24" s="1"/>
  <c r="AB170" i="24" s="1"/>
  <c r="AC170" i="24" s="1"/>
  <c r="AD170" i="24" s="1"/>
  <c r="AE170" i="24" s="1"/>
  <c r="AF170" i="24" s="1"/>
  <c r="AG170" i="24" s="1"/>
  <c r="AH170" i="24" s="1"/>
  <c r="AI170" i="24" s="1"/>
  <c r="AJ170" i="24" s="1"/>
  <c r="AK170" i="24" s="1"/>
  <c r="AL170" i="24" s="1"/>
  <c r="AM170" i="24" s="1"/>
  <c r="F169" i="25" s="1"/>
  <c r="D169" i="24"/>
  <c r="B174" i="32"/>
  <c r="B175" i="32" s="1"/>
  <c r="G173" i="32"/>
  <c r="C173" i="32"/>
  <c r="H173" i="32"/>
  <c r="I162" i="28"/>
  <c r="J162" i="28" s="1"/>
  <c r="K162" i="28" s="1"/>
  <c r="L162" i="28" s="1"/>
  <c r="M162" i="28" s="1"/>
  <c r="N162" i="28" s="1"/>
  <c r="O162" i="28" s="1"/>
  <c r="P162" i="28" s="1"/>
  <c r="Q162" i="28" s="1"/>
  <c r="R162" i="28" s="1"/>
  <c r="S162" i="28" s="1"/>
  <c r="T162" i="28" s="1"/>
  <c r="U162" i="28" s="1"/>
  <c r="V162" i="28" s="1"/>
  <c r="W162" i="28" s="1"/>
  <c r="X162" i="28" s="1"/>
  <c r="Y162" i="28" s="1"/>
  <c r="Z162" i="28" s="1"/>
  <c r="AA162" i="28" s="1"/>
  <c r="AB162" i="28" s="1"/>
  <c r="AC162" i="28" s="1"/>
  <c r="AD162" i="28" s="1"/>
  <c r="AE162" i="28" s="1"/>
  <c r="AF162" i="28" s="1"/>
  <c r="AG162" i="28" s="1"/>
  <c r="AH162" i="28" s="1"/>
  <c r="AI162" i="28" s="1"/>
  <c r="AJ162" i="28" s="1"/>
  <c r="AK162" i="28" s="1"/>
  <c r="AL162" i="28" s="1"/>
  <c r="AM162" i="28" s="1"/>
  <c r="F161" i="29" s="1"/>
  <c r="D161" i="28"/>
  <c r="I160" i="29"/>
  <c r="J160" i="29" s="1"/>
  <c r="K160" i="29" s="1"/>
  <c r="L160" i="29" s="1"/>
  <c r="M160" i="29" s="1"/>
  <c r="N160" i="29" s="1"/>
  <c r="O160" i="29" s="1"/>
  <c r="P160" i="29" s="1"/>
  <c r="Q160" i="29" s="1"/>
  <c r="R160" i="29" s="1"/>
  <c r="S160" i="29" s="1"/>
  <c r="T160" i="29" s="1"/>
  <c r="U160" i="29" s="1"/>
  <c r="V160" i="29" s="1"/>
  <c r="W160" i="29" s="1"/>
  <c r="X160" i="29" s="1"/>
  <c r="Y160" i="29" s="1"/>
  <c r="Z160" i="29" s="1"/>
  <c r="AA160" i="29" s="1"/>
  <c r="AB160" i="29" s="1"/>
  <c r="AC160" i="29" s="1"/>
  <c r="AD160" i="29" s="1"/>
  <c r="AE160" i="29" s="1"/>
  <c r="AF160" i="29" s="1"/>
  <c r="AG160" i="29" s="1"/>
  <c r="AH160" i="29" s="1"/>
  <c r="AI160" i="29" s="1"/>
  <c r="AJ160" i="29" s="1"/>
  <c r="AK160" i="29" s="1"/>
  <c r="AL160" i="29" s="1"/>
  <c r="AM160" i="29" s="1"/>
  <c r="F159" i="30" s="1"/>
  <c r="D159" i="29"/>
  <c r="I168" i="25"/>
  <c r="J168" i="25" s="1"/>
  <c r="K168" i="25" s="1"/>
  <c r="L168" i="25" s="1"/>
  <c r="M168" i="25" s="1"/>
  <c r="N168" i="25" s="1"/>
  <c r="O168" i="25" s="1"/>
  <c r="P168" i="25" s="1"/>
  <c r="Q168" i="25" s="1"/>
  <c r="R168" i="25" s="1"/>
  <c r="S168" i="25" s="1"/>
  <c r="T168" i="25" s="1"/>
  <c r="U168" i="25" s="1"/>
  <c r="V168" i="25" s="1"/>
  <c r="W168" i="25" s="1"/>
  <c r="X168" i="25" s="1"/>
  <c r="Y168" i="25" s="1"/>
  <c r="Z168" i="25" s="1"/>
  <c r="AA168" i="25" s="1"/>
  <c r="AB168" i="25" s="1"/>
  <c r="AC168" i="25" s="1"/>
  <c r="AD168" i="25" s="1"/>
  <c r="AE168" i="25" s="1"/>
  <c r="AF168" i="25" s="1"/>
  <c r="AG168" i="25" s="1"/>
  <c r="AH168" i="25" s="1"/>
  <c r="AI168" i="25" s="1"/>
  <c r="AJ168" i="25" s="1"/>
  <c r="AK168" i="25" s="1"/>
  <c r="AL168" i="25" s="1"/>
  <c r="F167" i="26" s="1"/>
  <c r="D167" i="25"/>
  <c r="I164" i="27"/>
  <c r="J164" i="27" s="1"/>
  <c r="K164" i="27" s="1"/>
  <c r="L164" i="27" s="1"/>
  <c r="M164" i="27" s="1"/>
  <c r="N164" i="27" s="1"/>
  <c r="O164" i="27" s="1"/>
  <c r="P164" i="27" s="1"/>
  <c r="Q164" i="27" s="1"/>
  <c r="R164" i="27" s="1"/>
  <c r="S164" i="27" s="1"/>
  <c r="T164" i="27" s="1"/>
  <c r="U164" i="27" s="1"/>
  <c r="V164" i="27" s="1"/>
  <c r="W164" i="27" s="1"/>
  <c r="X164" i="27" s="1"/>
  <c r="Y164" i="27" s="1"/>
  <c r="Z164" i="27" s="1"/>
  <c r="AA164" i="27" s="1"/>
  <c r="AB164" i="27" s="1"/>
  <c r="AC164" i="27" s="1"/>
  <c r="AD164" i="27" s="1"/>
  <c r="AE164" i="27" s="1"/>
  <c r="AF164" i="27" s="1"/>
  <c r="AG164" i="27" s="1"/>
  <c r="AH164" i="27" s="1"/>
  <c r="AI164" i="27" s="1"/>
  <c r="AJ164" i="27" s="1"/>
  <c r="AK164" i="27" s="1"/>
  <c r="AL164" i="27" s="1"/>
  <c r="F163" i="28" s="1"/>
  <c r="D163" i="27"/>
  <c r="G175" i="33"/>
  <c r="B176" i="33"/>
  <c r="B177" i="33" s="1"/>
  <c r="C175" i="33"/>
  <c r="H175" i="33"/>
  <c r="D151" i="33"/>
  <c r="I152" i="33"/>
  <c r="J152" i="33" s="1"/>
  <c r="K152" i="33" s="1"/>
  <c r="L152" i="33" s="1"/>
  <c r="M152" i="33" s="1"/>
  <c r="N152" i="33" s="1"/>
  <c r="O152" i="33" s="1"/>
  <c r="P152" i="33" s="1"/>
  <c r="Q152" i="33" s="1"/>
  <c r="R152" i="33" s="1"/>
  <c r="S152" i="33" s="1"/>
  <c r="T152" i="33" s="1"/>
  <c r="U152" i="33" s="1"/>
  <c r="V152" i="33" s="1"/>
  <c r="W152" i="33" s="1"/>
  <c r="X152" i="33" s="1"/>
  <c r="Y152" i="33" s="1"/>
  <c r="Z152" i="33" s="1"/>
  <c r="AA152" i="33" s="1"/>
  <c r="AB152" i="33" s="1"/>
  <c r="AC152" i="33" s="1"/>
  <c r="AD152" i="33" s="1"/>
  <c r="AE152" i="33" s="1"/>
  <c r="AF152" i="33" s="1"/>
  <c r="AG152" i="33" s="1"/>
  <c r="AH152" i="33" s="1"/>
  <c r="AI152" i="33" s="1"/>
  <c r="AJ152" i="33" s="1"/>
  <c r="AK152" i="33" s="1"/>
  <c r="AL152" i="33" s="1"/>
  <c r="AM152" i="33" s="1"/>
  <c r="I166" i="26"/>
  <c r="J166" i="26" s="1"/>
  <c r="K166" i="26" s="1"/>
  <c r="L166" i="26" s="1"/>
  <c r="M166" i="26" s="1"/>
  <c r="N166" i="26" s="1"/>
  <c r="O166" i="26" s="1"/>
  <c r="P166" i="26" s="1"/>
  <c r="Q166" i="26" s="1"/>
  <c r="R166" i="26" s="1"/>
  <c r="S166" i="26" s="1"/>
  <c r="T166" i="26" s="1"/>
  <c r="U166" i="26" s="1"/>
  <c r="V166" i="26" s="1"/>
  <c r="W166" i="26" s="1"/>
  <c r="X166" i="26" s="1"/>
  <c r="Y166" i="26" s="1"/>
  <c r="Z166" i="26" s="1"/>
  <c r="AA166" i="26" s="1"/>
  <c r="AB166" i="26" s="1"/>
  <c r="AC166" i="26" s="1"/>
  <c r="AD166" i="26" s="1"/>
  <c r="AE166" i="26" s="1"/>
  <c r="AF166" i="26" s="1"/>
  <c r="AG166" i="26" s="1"/>
  <c r="AH166" i="26" s="1"/>
  <c r="AI166" i="26" s="1"/>
  <c r="AJ166" i="26" s="1"/>
  <c r="AK166" i="26" s="1"/>
  <c r="AL166" i="26" s="1"/>
  <c r="AM166" i="26" s="1"/>
  <c r="F165" i="27" s="1"/>
  <c r="D165" i="26"/>
  <c r="D153" i="32"/>
  <c r="I154" i="32"/>
  <c r="J154" i="32" s="1"/>
  <c r="K154" i="32" s="1"/>
  <c r="L154" i="32" s="1"/>
  <c r="M154" i="32" s="1"/>
  <c r="N154" i="32" s="1"/>
  <c r="O154" i="32" s="1"/>
  <c r="P154" i="32" s="1"/>
  <c r="Q154" i="32" s="1"/>
  <c r="R154" i="32" s="1"/>
  <c r="S154" i="32" s="1"/>
  <c r="T154" i="32" s="1"/>
  <c r="U154" i="32" s="1"/>
  <c r="V154" i="32" s="1"/>
  <c r="W154" i="32" s="1"/>
  <c r="X154" i="32" s="1"/>
  <c r="Y154" i="32" s="1"/>
  <c r="Z154" i="32" s="1"/>
  <c r="AA154" i="32" s="1"/>
  <c r="AB154" i="32" s="1"/>
  <c r="AC154" i="32" s="1"/>
  <c r="AD154" i="32" s="1"/>
  <c r="AE154" i="32" s="1"/>
  <c r="AF154" i="32" s="1"/>
  <c r="AG154" i="32" s="1"/>
  <c r="AH154" i="32" s="1"/>
  <c r="AI154" i="32" s="1"/>
  <c r="AJ154" i="32" s="1"/>
  <c r="AK154" i="32" s="1"/>
  <c r="AL154" i="32" s="1"/>
  <c r="F153" i="33" s="1"/>
  <c r="B192" i="31" l="1"/>
  <c r="B193" i="31" s="1"/>
  <c r="C191" i="31"/>
  <c r="H191" i="31"/>
  <c r="G191" i="31"/>
  <c r="B178" i="27"/>
  <c r="B179" i="27" s="1"/>
  <c r="G177" i="27"/>
  <c r="C177" i="27"/>
  <c r="H177" i="27"/>
  <c r="B176" i="26"/>
  <c r="B177" i="26" s="1"/>
  <c r="G175" i="26"/>
  <c r="C175" i="26"/>
  <c r="H175" i="26"/>
  <c r="B198" i="28"/>
  <c r="B199" i="28" s="1"/>
  <c r="G197" i="28"/>
  <c r="H197" i="28"/>
  <c r="C197" i="28"/>
  <c r="B182" i="29"/>
  <c r="B183" i="29" s="1"/>
  <c r="G181" i="29"/>
  <c r="C181" i="29"/>
  <c r="H181" i="29"/>
  <c r="B184" i="25"/>
  <c r="B185" i="25" s="1"/>
  <c r="C183" i="25"/>
  <c r="H183" i="25"/>
  <c r="G183" i="25"/>
  <c r="I166" i="27"/>
  <c r="J166" i="27" s="1"/>
  <c r="K166" i="27" s="1"/>
  <c r="L166" i="27" s="1"/>
  <c r="M166" i="27" s="1"/>
  <c r="N166" i="27" s="1"/>
  <c r="O166" i="27" s="1"/>
  <c r="P166" i="27" s="1"/>
  <c r="Q166" i="27" s="1"/>
  <c r="R166" i="27" s="1"/>
  <c r="S166" i="27" s="1"/>
  <c r="T166" i="27" s="1"/>
  <c r="U166" i="27" s="1"/>
  <c r="V166" i="27" s="1"/>
  <c r="W166" i="27" s="1"/>
  <c r="X166" i="27" s="1"/>
  <c r="Y166" i="27" s="1"/>
  <c r="Z166" i="27" s="1"/>
  <c r="AA166" i="27" s="1"/>
  <c r="AB166" i="27" s="1"/>
  <c r="AC166" i="27" s="1"/>
  <c r="AD166" i="27" s="1"/>
  <c r="AE166" i="27" s="1"/>
  <c r="AF166" i="27" s="1"/>
  <c r="AG166" i="27" s="1"/>
  <c r="AH166" i="27" s="1"/>
  <c r="AI166" i="27" s="1"/>
  <c r="AJ166" i="27" s="1"/>
  <c r="AK166" i="27" s="1"/>
  <c r="AL166" i="27" s="1"/>
  <c r="F165" i="28" s="1"/>
  <c r="D165" i="27"/>
  <c r="B176" i="32"/>
  <c r="B177" i="32" s="1"/>
  <c r="G175" i="32"/>
  <c r="H175" i="32"/>
  <c r="C175" i="32"/>
  <c r="D153" i="33"/>
  <c r="I154" i="33"/>
  <c r="J154" i="33" s="1"/>
  <c r="K154" i="33" s="1"/>
  <c r="L154" i="33" s="1"/>
  <c r="M154" i="33" s="1"/>
  <c r="N154" i="33" s="1"/>
  <c r="O154" i="33" s="1"/>
  <c r="P154" i="33" s="1"/>
  <c r="Q154" i="33" s="1"/>
  <c r="R154" i="33" s="1"/>
  <c r="S154" i="33" s="1"/>
  <c r="T154" i="33" s="1"/>
  <c r="U154" i="33" s="1"/>
  <c r="V154" i="33" s="1"/>
  <c r="W154" i="33" s="1"/>
  <c r="X154" i="33" s="1"/>
  <c r="Y154" i="33" s="1"/>
  <c r="Z154" i="33" s="1"/>
  <c r="AA154" i="33" s="1"/>
  <c r="AB154" i="33" s="1"/>
  <c r="AC154" i="33" s="1"/>
  <c r="AD154" i="33" s="1"/>
  <c r="AE154" i="33" s="1"/>
  <c r="AF154" i="33" s="1"/>
  <c r="AG154" i="33" s="1"/>
  <c r="AH154" i="33" s="1"/>
  <c r="AI154" i="33" s="1"/>
  <c r="AJ154" i="33" s="1"/>
  <c r="AK154" i="33" s="1"/>
  <c r="AL154" i="33" s="1"/>
  <c r="AM154" i="33" s="1"/>
  <c r="I170" i="25"/>
  <c r="J170" i="25" s="1"/>
  <c r="K170" i="25" s="1"/>
  <c r="L170" i="25" s="1"/>
  <c r="M170" i="25" s="1"/>
  <c r="N170" i="25" s="1"/>
  <c r="O170" i="25" s="1"/>
  <c r="P170" i="25" s="1"/>
  <c r="Q170" i="25" s="1"/>
  <c r="R170" i="25" s="1"/>
  <c r="S170" i="25" s="1"/>
  <c r="T170" i="25" s="1"/>
  <c r="U170" i="25" s="1"/>
  <c r="V170" i="25" s="1"/>
  <c r="W170" i="25" s="1"/>
  <c r="X170" i="25" s="1"/>
  <c r="Y170" i="25" s="1"/>
  <c r="Z170" i="25" s="1"/>
  <c r="AA170" i="25" s="1"/>
  <c r="AB170" i="25" s="1"/>
  <c r="AC170" i="25" s="1"/>
  <c r="AD170" i="25" s="1"/>
  <c r="AE170" i="25" s="1"/>
  <c r="AF170" i="25" s="1"/>
  <c r="AG170" i="25" s="1"/>
  <c r="AH170" i="25" s="1"/>
  <c r="AI170" i="25" s="1"/>
  <c r="AJ170" i="25" s="1"/>
  <c r="AK170" i="25" s="1"/>
  <c r="AL170" i="25" s="1"/>
  <c r="F169" i="26" s="1"/>
  <c r="D169" i="25"/>
  <c r="G177" i="33"/>
  <c r="B178" i="33"/>
  <c r="B179" i="33" s="1"/>
  <c r="C177" i="33"/>
  <c r="H177" i="33"/>
  <c r="I172" i="24"/>
  <c r="J172" i="24" s="1"/>
  <c r="K172" i="24" s="1"/>
  <c r="L172" i="24" s="1"/>
  <c r="M172" i="24" s="1"/>
  <c r="N172" i="24" s="1"/>
  <c r="O172" i="24" s="1"/>
  <c r="P172" i="24" s="1"/>
  <c r="Q172" i="24" s="1"/>
  <c r="R172" i="24" s="1"/>
  <c r="S172" i="24" s="1"/>
  <c r="T172" i="24" s="1"/>
  <c r="U172" i="24" s="1"/>
  <c r="V172" i="24" s="1"/>
  <c r="W172" i="24" s="1"/>
  <c r="X172" i="24" s="1"/>
  <c r="Y172" i="24" s="1"/>
  <c r="Z172" i="24" s="1"/>
  <c r="AA172" i="24" s="1"/>
  <c r="AB172" i="24" s="1"/>
  <c r="AC172" i="24" s="1"/>
  <c r="AD172" i="24" s="1"/>
  <c r="AE172" i="24" s="1"/>
  <c r="AF172" i="24" s="1"/>
  <c r="AG172" i="24" s="1"/>
  <c r="AH172" i="24" s="1"/>
  <c r="AI172" i="24" s="1"/>
  <c r="AJ172" i="24" s="1"/>
  <c r="AK172" i="24" s="1"/>
  <c r="AL172" i="24" s="1"/>
  <c r="AM172" i="24" s="1"/>
  <c r="F171" i="25" s="1"/>
  <c r="D171" i="24"/>
  <c r="I164" i="28"/>
  <c r="J164" i="28" s="1"/>
  <c r="K164" i="28" s="1"/>
  <c r="L164" i="28" s="1"/>
  <c r="M164" i="28" s="1"/>
  <c r="N164" i="28" s="1"/>
  <c r="O164" i="28" s="1"/>
  <c r="P164" i="28" s="1"/>
  <c r="Q164" i="28" s="1"/>
  <c r="R164" i="28" s="1"/>
  <c r="S164" i="28" s="1"/>
  <c r="T164" i="28" s="1"/>
  <c r="U164" i="28" s="1"/>
  <c r="V164" i="28" s="1"/>
  <c r="W164" i="28" s="1"/>
  <c r="X164" i="28" s="1"/>
  <c r="Y164" i="28" s="1"/>
  <c r="Z164" i="28" s="1"/>
  <c r="AA164" i="28" s="1"/>
  <c r="AB164" i="28" s="1"/>
  <c r="AC164" i="28" s="1"/>
  <c r="AD164" i="28" s="1"/>
  <c r="AE164" i="28" s="1"/>
  <c r="AF164" i="28" s="1"/>
  <c r="AG164" i="28" s="1"/>
  <c r="AH164" i="28" s="1"/>
  <c r="AI164" i="28" s="1"/>
  <c r="AJ164" i="28" s="1"/>
  <c r="AK164" i="28" s="1"/>
  <c r="AL164" i="28" s="1"/>
  <c r="AM164" i="28" s="1"/>
  <c r="F163" i="29" s="1"/>
  <c r="D163" i="28"/>
  <c r="I168" i="26"/>
  <c r="J168" i="26" s="1"/>
  <c r="K168" i="26" s="1"/>
  <c r="L168" i="26" s="1"/>
  <c r="M168" i="26" s="1"/>
  <c r="N168" i="26" s="1"/>
  <c r="O168" i="26" s="1"/>
  <c r="P168" i="26" s="1"/>
  <c r="Q168" i="26" s="1"/>
  <c r="R168" i="26" s="1"/>
  <c r="S168" i="26" s="1"/>
  <c r="T168" i="26" s="1"/>
  <c r="U168" i="26" s="1"/>
  <c r="V168" i="26" s="1"/>
  <c r="W168" i="26" s="1"/>
  <c r="X168" i="26" s="1"/>
  <c r="Y168" i="26" s="1"/>
  <c r="Z168" i="26" s="1"/>
  <c r="AA168" i="26" s="1"/>
  <c r="AB168" i="26" s="1"/>
  <c r="AC168" i="26" s="1"/>
  <c r="AD168" i="26" s="1"/>
  <c r="AE168" i="26" s="1"/>
  <c r="AF168" i="26" s="1"/>
  <c r="AG168" i="26" s="1"/>
  <c r="AH168" i="26" s="1"/>
  <c r="AI168" i="26" s="1"/>
  <c r="AJ168" i="26" s="1"/>
  <c r="AK168" i="26" s="1"/>
  <c r="AL168" i="26" s="1"/>
  <c r="AM168" i="26" s="1"/>
  <c r="F167" i="27" s="1"/>
  <c r="D167" i="26"/>
  <c r="B176" i="8"/>
  <c r="B177" i="8" s="1"/>
  <c r="I176" i="8"/>
  <c r="J176" i="8" s="1"/>
  <c r="K176" i="8" s="1"/>
  <c r="L176" i="8" s="1"/>
  <c r="M176" i="8" s="1"/>
  <c r="N176" i="8" s="1"/>
  <c r="O176" i="8" s="1"/>
  <c r="P176" i="8" s="1"/>
  <c r="Q176" i="8" s="1"/>
  <c r="R176" i="8" s="1"/>
  <c r="S176" i="8" s="1"/>
  <c r="T176" i="8" s="1"/>
  <c r="U176" i="8" s="1"/>
  <c r="V176" i="8" s="1"/>
  <c r="W176" i="8" s="1"/>
  <c r="X176" i="8" s="1"/>
  <c r="Y176" i="8" s="1"/>
  <c r="Z176" i="8" s="1"/>
  <c r="AA176" i="8" s="1"/>
  <c r="AB176" i="8" s="1"/>
  <c r="AC176" i="8" s="1"/>
  <c r="AD176" i="8" s="1"/>
  <c r="AE176" i="8" s="1"/>
  <c r="AF176" i="8" s="1"/>
  <c r="AG176" i="8" s="1"/>
  <c r="AH176" i="8" s="1"/>
  <c r="AI176" i="8" s="1"/>
  <c r="AJ176" i="8" s="1"/>
  <c r="AK176" i="8" s="1"/>
  <c r="AL176" i="8" s="1"/>
  <c r="AM176" i="8" s="1"/>
  <c r="F175" i="23" s="1"/>
  <c r="G175" i="8"/>
  <c r="D175" i="8" s="1"/>
  <c r="H175" i="8"/>
  <c r="C175" i="8"/>
  <c r="I174" i="23"/>
  <c r="J174" i="23" s="1"/>
  <c r="K174" i="23" s="1"/>
  <c r="L174" i="23" s="1"/>
  <c r="M174" i="23" s="1"/>
  <c r="N174" i="23" s="1"/>
  <c r="O174" i="23" s="1"/>
  <c r="P174" i="23" s="1"/>
  <c r="Q174" i="23" s="1"/>
  <c r="R174" i="23" s="1"/>
  <c r="S174" i="23" s="1"/>
  <c r="T174" i="23" s="1"/>
  <c r="U174" i="23" s="1"/>
  <c r="V174" i="23" s="1"/>
  <c r="W174" i="23" s="1"/>
  <c r="X174" i="23" s="1"/>
  <c r="Y174" i="23" s="1"/>
  <c r="Z174" i="23" s="1"/>
  <c r="AA174" i="23" s="1"/>
  <c r="AB174" i="23" s="1"/>
  <c r="AC174" i="23" s="1"/>
  <c r="AD174" i="23" s="1"/>
  <c r="AE174" i="23" s="1"/>
  <c r="AF174" i="23" s="1"/>
  <c r="AG174" i="23" s="1"/>
  <c r="AH174" i="23" s="1"/>
  <c r="AI174" i="23" s="1"/>
  <c r="AJ174" i="23" s="1"/>
  <c r="AK174" i="23" s="1"/>
  <c r="F173" i="24" s="1"/>
  <c r="D173" i="23"/>
  <c r="I160" i="30"/>
  <c r="J160" i="30" s="1"/>
  <c r="K160" i="30" s="1"/>
  <c r="L160" i="30" s="1"/>
  <c r="M160" i="30" s="1"/>
  <c r="N160" i="30" s="1"/>
  <c r="O160" i="30" s="1"/>
  <c r="P160" i="30" s="1"/>
  <c r="Q160" i="30" s="1"/>
  <c r="R160" i="30" s="1"/>
  <c r="S160" i="30" s="1"/>
  <c r="T160" i="30" s="1"/>
  <c r="U160" i="30" s="1"/>
  <c r="V160" i="30" s="1"/>
  <c r="W160" i="30" s="1"/>
  <c r="X160" i="30" s="1"/>
  <c r="Y160" i="30" s="1"/>
  <c r="Z160" i="30" s="1"/>
  <c r="AA160" i="30" s="1"/>
  <c r="AB160" i="30" s="1"/>
  <c r="AC160" i="30" s="1"/>
  <c r="AD160" i="30" s="1"/>
  <c r="AE160" i="30" s="1"/>
  <c r="AF160" i="30" s="1"/>
  <c r="AG160" i="30" s="1"/>
  <c r="AH160" i="30" s="1"/>
  <c r="AI160" i="30" s="1"/>
  <c r="AJ160" i="30" s="1"/>
  <c r="AK160" i="30" s="1"/>
  <c r="AL160" i="30" s="1"/>
  <c r="F159" i="31" s="1"/>
  <c r="D159" i="30"/>
  <c r="I158" i="31"/>
  <c r="J158" i="31" s="1"/>
  <c r="K158" i="31" s="1"/>
  <c r="L158" i="31" s="1"/>
  <c r="M158" i="31" s="1"/>
  <c r="N158" i="31" s="1"/>
  <c r="O158" i="31" s="1"/>
  <c r="P158" i="31" s="1"/>
  <c r="Q158" i="31" s="1"/>
  <c r="R158" i="31" s="1"/>
  <c r="S158" i="31" s="1"/>
  <c r="T158" i="31" s="1"/>
  <c r="U158" i="31" s="1"/>
  <c r="V158" i="31" s="1"/>
  <c r="W158" i="31" s="1"/>
  <c r="X158" i="31" s="1"/>
  <c r="Y158" i="31" s="1"/>
  <c r="Z158" i="31" s="1"/>
  <c r="AA158" i="31" s="1"/>
  <c r="AB158" i="31" s="1"/>
  <c r="AC158" i="31" s="1"/>
  <c r="AD158" i="31" s="1"/>
  <c r="AE158" i="31" s="1"/>
  <c r="AF158" i="31" s="1"/>
  <c r="AG158" i="31" s="1"/>
  <c r="AH158" i="31" s="1"/>
  <c r="AI158" i="31" s="1"/>
  <c r="AJ158" i="31" s="1"/>
  <c r="AK158" i="31" s="1"/>
  <c r="AL158" i="31" s="1"/>
  <c r="AM158" i="31" s="1"/>
  <c r="F157" i="32" s="1"/>
  <c r="D157" i="31"/>
  <c r="I162" i="29"/>
  <c r="J162" i="29" s="1"/>
  <c r="K162" i="29" s="1"/>
  <c r="L162" i="29" s="1"/>
  <c r="M162" i="29" s="1"/>
  <c r="N162" i="29" s="1"/>
  <c r="O162" i="29" s="1"/>
  <c r="P162" i="29" s="1"/>
  <c r="Q162" i="29" s="1"/>
  <c r="R162" i="29" s="1"/>
  <c r="S162" i="29" s="1"/>
  <c r="T162" i="29" s="1"/>
  <c r="U162" i="29" s="1"/>
  <c r="V162" i="29" s="1"/>
  <c r="W162" i="29" s="1"/>
  <c r="X162" i="29" s="1"/>
  <c r="Y162" i="29" s="1"/>
  <c r="Z162" i="29" s="1"/>
  <c r="AA162" i="29" s="1"/>
  <c r="AB162" i="29" s="1"/>
  <c r="AC162" i="29" s="1"/>
  <c r="AD162" i="29" s="1"/>
  <c r="AE162" i="29" s="1"/>
  <c r="AF162" i="29" s="1"/>
  <c r="AG162" i="29" s="1"/>
  <c r="AH162" i="29" s="1"/>
  <c r="AI162" i="29" s="1"/>
  <c r="AJ162" i="29" s="1"/>
  <c r="AK162" i="29" s="1"/>
  <c r="AL162" i="29" s="1"/>
  <c r="AM162" i="29" s="1"/>
  <c r="F161" i="30" s="1"/>
  <c r="D161" i="29"/>
  <c r="D155" i="32"/>
  <c r="I156" i="32"/>
  <c r="J156" i="32" s="1"/>
  <c r="K156" i="32" s="1"/>
  <c r="L156" i="32" s="1"/>
  <c r="M156" i="32" s="1"/>
  <c r="N156" i="32" s="1"/>
  <c r="O156" i="32" s="1"/>
  <c r="P156" i="32" s="1"/>
  <c r="Q156" i="32" s="1"/>
  <c r="R156" i="32" s="1"/>
  <c r="S156" i="32" s="1"/>
  <c r="T156" i="32" s="1"/>
  <c r="U156" i="32" s="1"/>
  <c r="V156" i="32" s="1"/>
  <c r="W156" i="32" s="1"/>
  <c r="X156" i="32" s="1"/>
  <c r="Y156" i="32" s="1"/>
  <c r="Z156" i="32" s="1"/>
  <c r="AA156" i="32" s="1"/>
  <c r="AB156" i="32" s="1"/>
  <c r="AC156" i="32" s="1"/>
  <c r="AD156" i="32" s="1"/>
  <c r="AE156" i="32" s="1"/>
  <c r="AF156" i="32" s="1"/>
  <c r="AG156" i="32" s="1"/>
  <c r="AH156" i="32" s="1"/>
  <c r="AI156" i="32" s="1"/>
  <c r="AJ156" i="32" s="1"/>
  <c r="AK156" i="32" s="1"/>
  <c r="AL156" i="32" s="1"/>
  <c r="F155" i="33" s="1"/>
  <c r="G199" i="28" l="1"/>
  <c r="B200" i="28"/>
  <c r="B201" i="28" s="1"/>
  <c r="C199" i="28"/>
  <c r="H199" i="28"/>
  <c r="B178" i="26"/>
  <c r="B179" i="26" s="1"/>
  <c r="G177" i="26"/>
  <c r="C177" i="26"/>
  <c r="H177" i="26"/>
  <c r="B186" i="25"/>
  <c r="B187" i="25" s="1"/>
  <c r="H185" i="25"/>
  <c r="C185" i="25"/>
  <c r="G185" i="25"/>
  <c r="B180" i="27"/>
  <c r="B181" i="27" s="1"/>
  <c r="G179" i="27"/>
  <c r="H179" i="27"/>
  <c r="C179" i="27"/>
  <c r="B184" i="29"/>
  <c r="B185" i="29" s="1"/>
  <c r="G183" i="29"/>
  <c r="C183" i="29"/>
  <c r="H183" i="29"/>
  <c r="B194" i="31"/>
  <c r="B195" i="31" s="1"/>
  <c r="G193" i="31"/>
  <c r="C193" i="31"/>
  <c r="H193" i="31"/>
  <c r="I172" i="25"/>
  <c r="J172" i="25" s="1"/>
  <c r="K172" i="25" s="1"/>
  <c r="L172" i="25" s="1"/>
  <c r="M172" i="25" s="1"/>
  <c r="N172" i="25" s="1"/>
  <c r="O172" i="25" s="1"/>
  <c r="P172" i="25" s="1"/>
  <c r="Q172" i="25" s="1"/>
  <c r="R172" i="25" s="1"/>
  <c r="S172" i="25" s="1"/>
  <c r="T172" i="25" s="1"/>
  <c r="U172" i="25" s="1"/>
  <c r="V172" i="25" s="1"/>
  <c r="W172" i="25" s="1"/>
  <c r="X172" i="25" s="1"/>
  <c r="Y172" i="25" s="1"/>
  <c r="Z172" i="25" s="1"/>
  <c r="AA172" i="25" s="1"/>
  <c r="AB172" i="25" s="1"/>
  <c r="AC172" i="25" s="1"/>
  <c r="AD172" i="25" s="1"/>
  <c r="AE172" i="25" s="1"/>
  <c r="AF172" i="25" s="1"/>
  <c r="AG172" i="25" s="1"/>
  <c r="AH172" i="25" s="1"/>
  <c r="AI172" i="25" s="1"/>
  <c r="AJ172" i="25" s="1"/>
  <c r="AK172" i="25" s="1"/>
  <c r="AL172" i="25" s="1"/>
  <c r="F171" i="26" s="1"/>
  <c r="D171" i="25"/>
  <c r="D157" i="32"/>
  <c r="I158" i="32"/>
  <c r="J158" i="32" s="1"/>
  <c r="K158" i="32" s="1"/>
  <c r="L158" i="32" s="1"/>
  <c r="M158" i="32" s="1"/>
  <c r="N158" i="32" s="1"/>
  <c r="O158" i="32" s="1"/>
  <c r="P158" i="32" s="1"/>
  <c r="Q158" i="32" s="1"/>
  <c r="R158" i="32" s="1"/>
  <c r="S158" i="32" s="1"/>
  <c r="T158" i="32" s="1"/>
  <c r="U158" i="32" s="1"/>
  <c r="V158" i="32" s="1"/>
  <c r="W158" i="32" s="1"/>
  <c r="X158" i="32" s="1"/>
  <c r="Y158" i="32" s="1"/>
  <c r="Z158" i="32" s="1"/>
  <c r="AA158" i="32" s="1"/>
  <c r="AB158" i="32" s="1"/>
  <c r="AC158" i="32" s="1"/>
  <c r="AD158" i="32" s="1"/>
  <c r="AE158" i="32" s="1"/>
  <c r="AF158" i="32" s="1"/>
  <c r="AG158" i="32" s="1"/>
  <c r="AH158" i="32" s="1"/>
  <c r="AI158" i="32" s="1"/>
  <c r="AJ158" i="32" s="1"/>
  <c r="AK158" i="32" s="1"/>
  <c r="AL158" i="32" s="1"/>
  <c r="F157" i="33" s="1"/>
  <c r="I160" i="31"/>
  <c r="J160" i="31" s="1"/>
  <c r="K160" i="31" s="1"/>
  <c r="L160" i="31" s="1"/>
  <c r="M160" i="31" s="1"/>
  <c r="N160" i="31" s="1"/>
  <c r="O160" i="31" s="1"/>
  <c r="P160" i="31" s="1"/>
  <c r="Q160" i="31" s="1"/>
  <c r="R160" i="31" s="1"/>
  <c r="S160" i="31" s="1"/>
  <c r="T160" i="31" s="1"/>
  <c r="U160" i="31" s="1"/>
  <c r="V160" i="31" s="1"/>
  <c r="W160" i="31" s="1"/>
  <c r="X160" i="31" s="1"/>
  <c r="Y160" i="31" s="1"/>
  <c r="Z160" i="31" s="1"/>
  <c r="AA160" i="31" s="1"/>
  <c r="AB160" i="31" s="1"/>
  <c r="AC160" i="31" s="1"/>
  <c r="AD160" i="31" s="1"/>
  <c r="AE160" i="31" s="1"/>
  <c r="AF160" i="31" s="1"/>
  <c r="AG160" i="31" s="1"/>
  <c r="AH160" i="31" s="1"/>
  <c r="AI160" i="31" s="1"/>
  <c r="AJ160" i="31" s="1"/>
  <c r="AK160" i="31" s="1"/>
  <c r="AL160" i="31" s="1"/>
  <c r="AM160" i="31" s="1"/>
  <c r="F159" i="32" s="1"/>
  <c r="D159" i="31"/>
  <c r="G179" i="33"/>
  <c r="B180" i="33"/>
  <c r="B181" i="33" s="1"/>
  <c r="C179" i="33"/>
  <c r="H179" i="33"/>
  <c r="I164" i="29"/>
  <c r="J164" i="29" s="1"/>
  <c r="K164" i="29" s="1"/>
  <c r="L164" i="29" s="1"/>
  <c r="M164" i="29" s="1"/>
  <c r="N164" i="29" s="1"/>
  <c r="O164" i="29" s="1"/>
  <c r="P164" i="29" s="1"/>
  <c r="Q164" i="29" s="1"/>
  <c r="R164" i="29" s="1"/>
  <c r="S164" i="29" s="1"/>
  <c r="T164" i="29" s="1"/>
  <c r="U164" i="29" s="1"/>
  <c r="V164" i="29" s="1"/>
  <c r="W164" i="29" s="1"/>
  <c r="X164" i="29" s="1"/>
  <c r="Y164" i="29" s="1"/>
  <c r="Z164" i="29" s="1"/>
  <c r="AA164" i="29" s="1"/>
  <c r="AB164" i="29" s="1"/>
  <c r="AC164" i="29" s="1"/>
  <c r="AD164" i="29" s="1"/>
  <c r="AE164" i="29" s="1"/>
  <c r="AF164" i="29" s="1"/>
  <c r="AG164" i="29" s="1"/>
  <c r="AH164" i="29" s="1"/>
  <c r="AI164" i="29" s="1"/>
  <c r="AJ164" i="29" s="1"/>
  <c r="AK164" i="29" s="1"/>
  <c r="AL164" i="29" s="1"/>
  <c r="AM164" i="29" s="1"/>
  <c r="F163" i="30" s="1"/>
  <c r="D163" i="29"/>
  <c r="I170" i="26"/>
  <c r="J170" i="26" s="1"/>
  <c r="K170" i="26" s="1"/>
  <c r="L170" i="26" s="1"/>
  <c r="M170" i="26" s="1"/>
  <c r="N170" i="26" s="1"/>
  <c r="O170" i="26" s="1"/>
  <c r="P170" i="26" s="1"/>
  <c r="Q170" i="26" s="1"/>
  <c r="R170" i="26" s="1"/>
  <c r="S170" i="26" s="1"/>
  <c r="T170" i="26" s="1"/>
  <c r="U170" i="26" s="1"/>
  <c r="V170" i="26" s="1"/>
  <c r="W170" i="26" s="1"/>
  <c r="X170" i="26" s="1"/>
  <c r="Y170" i="26" s="1"/>
  <c r="Z170" i="26" s="1"/>
  <c r="AA170" i="26" s="1"/>
  <c r="AB170" i="26" s="1"/>
  <c r="AC170" i="26" s="1"/>
  <c r="AD170" i="26" s="1"/>
  <c r="AE170" i="26" s="1"/>
  <c r="AF170" i="26" s="1"/>
  <c r="AG170" i="26" s="1"/>
  <c r="AH170" i="26" s="1"/>
  <c r="AI170" i="26" s="1"/>
  <c r="AJ170" i="26" s="1"/>
  <c r="AK170" i="26" s="1"/>
  <c r="AL170" i="26" s="1"/>
  <c r="AM170" i="26" s="1"/>
  <c r="F169" i="27" s="1"/>
  <c r="D169" i="26"/>
  <c r="I162" i="30"/>
  <c r="J162" i="30" s="1"/>
  <c r="K162" i="30" s="1"/>
  <c r="L162" i="30" s="1"/>
  <c r="M162" i="30" s="1"/>
  <c r="N162" i="30" s="1"/>
  <c r="O162" i="30" s="1"/>
  <c r="P162" i="30" s="1"/>
  <c r="Q162" i="30" s="1"/>
  <c r="R162" i="30" s="1"/>
  <c r="S162" i="30" s="1"/>
  <c r="T162" i="30" s="1"/>
  <c r="U162" i="30" s="1"/>
  <c r="V162" i="30" s="1"/>
  <c r="W162" i="30" s="1"/>
  <c r="X162" i="30" s="1"/>
  <c r="Y162" i="30" s="1"/>
  <c r="Z162" i="30" s="1"/>
  <c r="AA162" i="30" s="1"/>
  <c r="AB162" i="30" s="1"/>
  <c r="AC162" i="30" s="1"/>
  <c r="AD162" i="30" s="1"/>
  <c r="AE162" i="30" s="1"/>
  <c r="AF162" i="30" s="1"/>
  <c r="AG162" i="30" s="1"/>
  <c r="AH162" i="30" s="1"/>
  <c r="AI162" i="30" s="1"/>
  <c r="AJ162" i="30" s="1"/>
  <c r="AK162" i="30" s="1"/>
  <c r="AL162" i="30" s="1"/>
  <c r="F161" i="31" s="1"/>
  <c r="D161" i="30"/>
  <c r="I176" i="23"/>
  <c r="J176" i="23" s="1"/>
  <c r="K176" i="23" s="1"/>
  <c r="L176" i="23" s="1"/>
  <c r="M176" i="23" s="1"/>
  <c r="N176" i="23" s="1"/>
  <c r="O176" i="23" s="1"/>
  <c r="P176" i="23" s="1"/>
  <c r="Q176" i="23" s="1"/>
  <c r="R176" i="23" s="1"/>
  <c r="S176" i="23" s="1"/>
  <c r="T176" i="23" s="1"/>
  <c r="U176" i="23" s="1"/>
  <c r="V176" i="23" s="1"/>
  <c r="W176" i="23" s="1"/>
  <c r="X176" i="23" s="1"/>
  <c r="Y176" i="23" s="1"/>
  <c r="Z176" i="23" s="1"/>
  <c r="AA176" i="23" s="1"/>
  <c r="AB176" i="23" s="1"/>
  <c r="AC176" i="23" s="1"/>
  <c r="AD176" i="23" s="1"/>
  <c r="AE176" i="23" s="1"/>
  <c r="AF176" i="23" s="1"/>
  <c r="AG176" i="23" s="1"/>
  <c r="AH176" i="23" s="1"/>
  <c r="AI176" i="23" s="1"/>
  <c r="AJ176" i="23" s="1"/>
  <c r="AK176" i="23" s="1"/>
  <c r="F175" i="24" s="1"/>
  <c r="D175" i="23"/>
  <c r="B178" i="8"/>
  <c r="B179" i="8" s="1"/>
  <c r="I178" i="8"/>
  <c r="J178" i="8" s="1"/>
  <c r="K178" i="8" s="1"/>
  <c r="L178" i="8" s="1"/>
  <c r="M178" i="8" s="1"/>
  <c r="N178" i="8" s="1"/>
  <c r="O178" i="8" s="1"/>
  <c r="P178" i="8" s="1"/>
  <c r="Q178" i="8" s="1"/>
  <c r="R178" i="8" s="1"/>
  <c r="S178" i="8" s="1"/>
  <c r="T178" i="8" s="1"/>
  <c r="U178" i="8" s="1"/>
  <c r="V178" i="8" s="1"/>
  <c r="W178" i="8" s="1"/>
  <c r="X178" i="8" s="1"/>
  <c r="Y178" i="8" s="1"/>
  <c r="Z178" i="8" s="1"/>
  <c r="AA178" i="8" s="1"/>
  <c r="AB178" i="8" s="1"/>
  <c r="AC178" i="8" s="1"/>
  <c r="AD178" i="8" s="1"/>
  <c r="AE178" i="8" s="1"/>
  <c r="AF178" i="8" s="1"/>
  <c r="AG178" i="8" s="1"/>
  <c r="AH178" i="8" s="1"/>
  <c r="AI178" i="8" s="1"/>
  <c r="AJ178" i="8" s="1"/>
  <c r="AK178" i="8" s="1"/>
  <c r="AL178" i="8" s="1"/>
  <c r="AM178" i="8" s="1"/>
  <c r="F177" i="23" s="1"/>
  <c r="G177" i="8"/>
  <c r="D177" i="8" s="1"/>
  <c r="H177" i="8"/>
  <c r="C177" i="8"/>
  <c r="I174" i="24"/>
  <c r="J174" i="24" s="1"/>
  <c r="K174" i="24" s="1"/>
  <c r="L174" i="24" s="1"/>
  <c r="M174" i="24" s="1"/>
  <c r="N174" i="24" s="1"/>
  <c r="O174" i="24" s="1"/>
  <c r="P174" i="24" s="1"/>
  <c r="Q174" i="24" s="1"/>
  <c r="R174" i="24" s="1"/>
  <c r="S174" i="24" s="1"/>
  <c r="T174" i="24" s="1"/>
  <c r="U174" i="24" s="1"/>
  <c r="V174" i="24" s="1"/>
  <c r="W174" i="24" s="1"/>
  <c r="X174" i="24" s="1"/>
  <c r="Y174" i="24" s="1"/>
  <c r="Z174" i="24" s="1"/>
  <c r="AA174" i="24" s="1"/>
  <c r="AB174" i="24" s="1"/>
  <c r="AC174" i="24" s="1"/>
  <c r="AD174" i="24" s="1"/>
  <c r="AE174" i="24" s="1"/>
  <c r="AF174" i="24" s="1"/>
  <c r="AG174" i="24" s="1"/>
  <c r="AH174" i="24" s="1"/>
  <c r="AI174" i="24" s="1"/>
  <c r="AJ174" i="24" s="1"/>
  <c r="AK174" i="24" s="1"/>
  <c r="AL174" i="24" s="1"/>
  <c r="AM174" i="24" s="1"/>
  <c r="F173" i="25" s="1"/>
  <c r="D173" i="24"/>
  <c r="I168" i="27"/>
  <c r="J168" i="27" s="1"/>
  <c r="K168" i="27" s="1"/>
  <c r="L168" i="27" s="1"/>
  <c r="M168" i="27" s="1"/>
  <c r="N168" i="27" s="1"/>
  <c r="O168" i="27" s="1"/>
  <c r="P168" i="27" s="1"/>
  <c r="Q168" i="27" s="1"/>
  <c r="R168" i="27" s="1"/>
  <c r="S168" i="27" s="1"/>
  <c r="T168" i="27" s="1"/>
  <c r="U168" i="27" s="1"/>
  <c r="V168" i="27" s="1"/>
  <c r="W168" i="27" s="1"/>
  <c r="X168" i="27" s="1"/>
  <c r="Y168" i="27" s="1"/>
  <c r="Z168" i="27" s="1"/>
  <c r="AA168" i="27" s="1"/>
  <c r="AB168" i="27" s="1"/>
  <c r="AC168" i="27" s="1"/>
  <c r="AD168" i="27" s="1"/>
  <c r="AE168" i="27" s="1"/>
  <c r="AF168" i="27" s="1"/>
  <c r="AG168" i="27" s="1"/>
  <c r="AH168" i="27" s="1"/>
  <c r="AI168" i="27" s="1"/>
  <c r="AJ168" i="27" s="1"/>
  <c r="AK168" i="27" s="1"/>
  <c r="AL168" i="27" s="1"/>
  <c r="F167" i="28" s="1"/>
  <c r="D167" i="27"/>
  <c r="G177" i="32"/>
  <c r="B178" i="32"/>
  <c r="B179" i="32" s="1"/>
  <c r="C177" i="32"/>
  <c r="H177" i="32"/>
  <c r="D155" i="33"/>
  <c r="I156" i="33"/>
  <c r="J156" i="33" s="1"/>
  <c r="K156" i="33" s="1"/>
  <c r="L156" i="33" s="1"/>
  <c r="M156" i="33" s="1"/>
  <c r="N156" i="33" s="1"/>
  <c r="O156" i="33" s="1"/>
  <c r="P156" i="33" s="1"/>
  <c r="Q156" i="33" s="1"/>
  <c r="R156" i="33" s="1"/>
  <c r="S156" i="33" s="1"/>
  <c r="T156" i="33" s="1"/>
  <c r="U156" i="33" s="1"/>
  <c r="V156" i="33" s="1"/>
  <c r="W156" i="33" s="1"/>
  <c r="X156" i="33" s="1"/>
  <c r="Y156" i="33" s="1"/>
  <c r="Z156" i="33" s="1"/>
  <c r="AA156" i="33" s="1"/>
  <c r="AB156" i="33" s="1"/>
  <c r="AC156" i="33" s="1"/>
  <c r="AD156" i="33" s="1"/>
  <c r="AE156" i="33" s="1"/>
  <c r="AF156" i="33" s="1"/>
  <c r="AG156" i="33" s="1"/>
  <c r="AH156" i="33" s="1"/>
  <c r="AI156" i="33" s="1"/>
  <c r="AJ156" i="33" s="1"/>
  <c r="AK156" i="33" s="1"/>
  <c r="AL156" i="33" s="1"/>
  <c r="AM156" i="33" s="1"/>
  <c r="I166" i="28"/>
  <c r="J166" i="28" s="1"/>
  <c r="K166" i="28" s="1"/>
  <c r="L166" i="28" s="1"/>
  <c r="M166" i="28" s="1"/>
  <c r="N166" i="28" s="1"/>
  <c r="O166" i="28" s="1"/>
  <c r="P166" i="28" s="1"/>
  <c r="Q166" i="28" s="1"/>
  <c r="R166" i="28" s="1"/>
  <c r="S166" i="28" s="1"/>
  <c r="T166" i="28" s="1"/>
  <c r="U166" i="28" s="1"/>
  <c r="V166" i="28" s="1"/>
  <c r="W166" i="28" s="1"/>
  <c r="X166" i="28" s="1"/>
  <c r="Y166" i="28" s="1"/>
  <c r="Z166" i="28" s="1"/>
  <c r="AA166" i="28" s="1"/>
  <c r="AB166" i="28" s="1"/>
  <c r="AC166" i="28" s="1"/>
  <c r="AD166" i="28" s="1"/>
  <c r="AE166" i="28" s="1"/>
  <c r="AF166" i="28" s="1"/>
  <c r="AG166" i="28" s="1"/>
  <c r="AH166" i="28" s="1"/>
  <c r="AI166" i="28" s="1"/>
  <c r="AJ166" i="28" s="1"/>
  <c r="AK166" i="28" s="1"/>
  <c r="AL166" i="28" s="1"/>
  <c r="AM166" i="28" s="1"/>
  <c r="F165" i="29" s="1"/>
  <c r="D165" i="28"/>
  <c r="B182" i="27" l="1"/>
  <c r="B183" i="27" s="1"/>
  <c r="G181" i="27"/>
  <c r="H181" i="27"/>
  <c r="C181" i="27"/>
  <c r="B188" i="25"/>
  <c r="B189" i="25" s="1"/>
  <c r="H187" i="25"/>
  <c r="C187" i="25"/>
  <c r="G187" i="25"/>
  <c r="B196" i="31"/>
  <c r="B197" i="31" s="1"/>
  <c r="G195" i="31"/>
  <c r="C195" i="31"/>
  <c r="H195" i="31"/>
  <c r="B180" i="26"/>
  <c r="B181" i="26" s="1"/>
  <c r="G179" i="26"/>
  <c r="C179" i="26"/>
  <c r="H179" i="26"/>
  <c r="B202" i="28"/>
  <c r="B203" i="28" s="1"/>
  <c r="G201" i="28"/>
  <c r="C201" i="28"/>
  <c r="H201" i="28"/>
  <c r="B186" i="29"/>
  <c r="B187" i="29" s="1"/>
  <c r="C185" i="29"/>
  <c r="H185" i="29"/>
  <c r="G185" i="29"/>
  <c r="I162" i="31"/>
  <c r="J162" i="31" s="1"/>
  <c r="K162" i="31" s="1"/>
  <c r="L162" i="31" s="1"/>
  <c r="M162" i="31" s="1"/>
  <c r="N162" i="31" s="1"/>
  <c r="O162" i="31" s="1"/>
  <c r="P162" i="31" s="1"/>
  <c r="Q162" i="31" s="1"/>
  <c r="R162" i="31" s="1"/>
  <c r="S162" i="31" s="1"/>
  <c r="T162" i="31" s="1"/>
  <c r="U162" i="31" s="1"/>
  <c r="V162" i="31" s="1"/>
  <c r="W162" i="31" s="1"/>
  <c r="X162" i="31" s="1"/>
  <c r="Y162" i="31" s="1"/>
  <c r="Z162" i="31" s="1"/>
  <c r="AA162" i="31" s="1"/>
  <c r="AB162" i="31" s="1"/>
  <c r="AC162" i="31" s="1"/>
  <c r="AD162" i="31" s="1"/>
  <c r="AE162" i="31" s="1"/>
  <c r="AF162" i="31" s="1"/>
  <c r="AG162" i="31" s="1"/>
  <c r="AH162" i="31" s="1"/>
  <c r="AI162" i="31" s="1"/>
  <c r="AJ162" i="31" s="1"/>
  <c r="AK162" i="31" s="1"/>
  <c r="AL162" i="31" s="1"/>
  <c r="AM162" i="31" s="1"/>
  <c r="F161" i="32" s="1"/>
  <c r="D161" i="31"/>
  <c r="I170" i="27"/>
  <c r="J170" i="27" s="1"/>
  <c r="K170" i="27" s="1"/>
  <c r="L170" i="27" s="1"/>
  <c r="M170" i="27" s="1"/>
  <c r="N170" i="27" s="1"/>
  <c r="O170" i="27" s="1"/>
  <c r="P170" i="27" s="1"/>
  <c r="Q170" i="27" s="1"/>
  <c r="R170" i="27" s="1"/>
  <c r="S170" i="27" s="1"/>
  <c r="T170" i="27" s="1"/>
  <c r="U170" i="27" s="1"/>
  <c r="V170" i="27" s="1"/>
  <c r="W170" i="27" s="1"/>
  <c r="X170" i="27" s="1"/>
  <c r="Y170" i="27" s="1"/>
  <c r="Z170" i="27" s="1"/>
  <c r="AA170" i="27" s="1"/>
  <c r="AB170" i="27" s="1"/>
  <c r="AC170" i="27" s="1"/>
  <c r="AD170" i="27" s="1"/>
  <c r="AE170" i="27" s="1"/>
  <c r="AF170" i="27" s="1"/>
  <c r="AG170" i="27" s="1"/>
  <c r="AH170" i="27" s="1"/>
  <c r="AI170" i="27" s="1"/>
  <c r="AJ170" i="27" s="1"/>
  <c r="AK170" i="27" s="1"/>
  <c r="AL170" i="27" s="1"/>
  <c r="F169" i="28" s="1"/>
  <c r="D169" i="27"/>
  <c r="I164" i="30"/>
  <c r="J164" i="30" s="1"/>
  <c r="K164" i="30" s="1"/>
  <c r="L164" i="30" s="1"/>
  <c r="M164" i="30" s="1"/>
  <c r="N164" i="30" s="1"/>
  <c r="O164" i="30" s="1"/>
  <c r="P164" i="30" s="1"/>
  <c r="Q164" i="30" s="1"/>
  <c r="R164" i="30" s="1"/>
  <c r="S164" i="30" s="1"/>
  <c r="T164" i="30" s="1"/>
  <c r="U164" i="30" s="1"/>
  <c r="V164" i="30" s="1"/>
  <c r="W164" i="30" s="1"/>
  <c r="X164" i="30" s="1"/>
  <c r="Y164" i="30" s="1"/>
  <c r="Z164" i="30" s="1"/>
  <c r="AA164" i="30" s="1"/>
  <c r="AB164" i="30" s="1"/>
  <c r="AC164" i="30" s="1"/>
  <c r="AD164" i="30" s="1"/>
  <c r="AE164" i="30" s="1"/>
  <c r="AF164" i="30" s="1"/>
  <c r="AG164" i="30" s="1"/>
  <c r="AH164" i="30" s="1"/>
  <c r="AI164" i="30" s="1"/>
  <c r="AJ164" i="30" s="1"/>
  <c r="AK164" i="30" s="1"/>
  <c r="AL164" i="30" s="1"/>
  <c r="F163" i="31" s="1"/>
  <c r="D163" i="30"/>
  <c r="I176" i="24"/>
  <c r="J176" i="24" s="1"/>
  <c r="K176" i="24" s="1"/>
  <c r="L176" i="24" s="1"/>
  <c r="M176" i="24" s="1"/>
  <c r="N176" i="24" s="1"/>
  <c r="O176" i="24" s="1"/>
  <c r="P176" i="24" s="1"/>
  <c r="Q176" i="24" s="1"/>
  <c r="R176" i="24" s="1"/>
  <c r="S176" i="24" s="1"/>
  <c r="T176" i="24" s="1"/>
  <c r="U176" i="24" s="1"/>
  <c r="V176" i="24" s="1"/>
  <c r="W176" i="24" s="1"/>
  <c r="X176" i="24" s="1"/>
  <c r="Y176" i="24" s="1"/>
  <c r="Z176" i="24" s="1"/>
  <c r="AA176" i="24" s="1"/>
  <c r="AB176" i="24" s="1"/>
  <c r="AC176" i="24" s="1"/>
  <c r="AD176" i="24" s="1"/>
  <c r="AE176" i="24" s="1"/>
  <c r="AF176" i="24" s="1"/>
  <c r="AG176" i="24" s="1"/>
  <c r="AH176" i="24" s="1"/>
  <c r="AI176" i="24" s="1"/>
  <c r="AJ176" i="24" s="1"/>
  <c r="AK176" i="24" s="1"/>
  <c r="AL176" i="24" s="1"/>
  <c r="AM176" i="24" s="1"/>
  <c r="F175" i="25" s="1"/>
  <c r="D175" i="24"/>
  <c r="I174" i="25"/>
  <c r="J174" i="25" s="1"/>
  <c r="K174" i="25" s="1"/>
  <c r="L174" i="25" s="1"/>
  <c r="M174" i="25" s="1"/>
  <c r="N174" i="25" s="1"/>
  <c r="O174" i="25" s="1"/>
  <c r="P174" i="25" s="1"/>
  <c r="Q174" i="25" s="1"/>
  <c r="R174" i="25" s="1"/>
  <c r="S174" i="25" s="1"/>
  <c r="T174" i="25" s="1"/>
  <c r="U174" i="25" s="1"/>
  <c r="V174" i="25" s="1"/>
  <c r="W174" i="25" s="1"/>
  <c r="X174" i="25" s="1"/>
  <c r="Y174" i="25" s="1"/>
  <c r="Z174" i="25" s="1"/>
  <c r="AA174" i="25" s="1"/>
  <c r="AB174" i="25" s="1"/>
  <c r="AC174" i="25" s="1"/>
  <c r="AD174" i="25" s="1"/>
  <c r="AE174" i="25" s="1"/>
  <c r="AF174" i="25" s="1"/>
  <c r="AG174" i="25" s="1"/>
  <c r="AH174" i="25" s="1"/>
  <c r="AI174" i="25" s="1"/>
  <c r="AJ174" i="25" s="1"/>
  <c r="AK174" i="25" s="1"/>
  <c r="AL174" i="25" s="1"/>
  <c r="F173" i="26" s="1"/>
  <c r="D173" i="25"/>
  <c r="G181" i="33"/>
  <c r="B182" i="33"/>
  <c r="B183" i="33" s="1"/>
  <c r="C181" i="33"/>
  <c r="H181" i="33"/>
  <c r="I168" i="28"/>
  <c r="J168" i="28" s="1"/>
  <c r="K168" i="28" s="1"/>
  <c r="L168" i="28" s="1"/>
  <c r="M168" i="28" s="1"/>
  <c r="N168" i="28" s="1"/>
  <c r="O168" i="28" s="1"/>
  <c r="P168" i="28" s="1"/>
  <c r="Q168" i="28" s="1"/>
  <c r="R168" i="28" s="1"/>
  <c r="S168" i="28" s="1"/>
  <c r="T168" i="28" s="1"/>
  <c r="U168" i="28" s="1"/>
  <c r="V168" i="28" s="1"/>
  <c r="W168" i="28" s="1"/>
  <c r="X168" i="28" s="1"/>
  <c r="Y168" i="28" s="1"/>
  <c r="Z168" i="28" s="1"/>
  <c r="AA168" i="28" s="1"/>
  <c r="AB168" i="28" s="1"/>
  <c r="AC168" i="28" s="1"/>
  <c r="AD168" i="28" s="1"/>
  <c r="AE168" i="28" s="1"/>
  <c r="AF168" i="28" s="1"/>
  <c r="AG168" i="28" s="1"/>
  <c r="AH168" i="28" s="1"/>
  <c r="AI168" i="28" s="1"/>
  <c r="AJ168" i="28" s="1"/>
  <c r="AK168" i="28" s="1"/>
  <c r="AL168" i="28" s="1"/>
  <c r="AM168" i="28" s="1"/>
  <c r="F167" i="29" s="1"/>
  <c r="D167" i="28"/>
  <c r="G179" i="32"/>
  <c r="B180" i="32"/>
  <c r="B181" i="32" s="1"/>
  <c r="C179" i="32"/>
  <c r="H179" i="32"/>
  <c r="D159" i="32"/>
  <c r="I160" i="32"/>
  <c r="J160" i="32" s="1"/>
  <c r="K160" i="32" s="1"/>
  <c r="L160" i="32" s="1"/>
  <c r="M160" i="32" s="1"/>
  <c r="N160" i="32" s="1"/>
  <c r="O160" i="32" s="1"/>
  <c r="P160" i="32" s="1"/>
  <c r="Q160" i="32" s="1"/>
  <c r="R160" i="32" s="1"/>
  <c r="S160" i="32" s="1"/>
  <c r="T160" i="32" s="1"/>
  <c r="U160" i="32" s="1"/>
  <c r="V160" i="32" s="1"/>
  <c r="W160" i="32" s="1"/>
  <c r="X160" i="32" s="1"/>
  <c r="Y160" i="32" s="1"/>
  <c r="Z160" i="32" s="1"/>
  <c r="AA160" i="32" s="1"/>
  <c r="AB160" i="32" s="1"/>
  <c r="AC160" i="32" s="1"/>
  <c r="AD160" i="32" s="1"/>
  <c r="AE160" i="32" s="1"/>
  <c r="AF160" i="32" s="1"/>
  <c r="AG160" i="32" s="1"/>
  <c r="AH160" i="32" s="1"/>
  <c r="AI160" i="32" s="1"/>
  <c r="AJ160" i="32" s="1"/>
  <c r="AK160" i="32" s="1"/>
  <c r="AL160" i="32" s="1"/>
  <c r="F159" i="33" s="1"/>
  <c r="D157" i="33"/>
  <c r="I158" i="33"/>
  <c r="J158" i="33" s="1"/>
  <c r="K158" i="33" s="1"/>
  <c r="L158" i="33" s="1"/>
  <c r="M158" i="33" s="1"/>
  <c r="N158" i="33" s="1"/>
  <c r="O158" i="33" s="1"/>
  <c r="P158" i="33" s="1"/>
  <c r="Q158" i="33" s="1"/>
  <c r="R158" i="33" s="1"/>
  <c r="S158" i="33" s="1"/>
  <c r="T158" i="33" s="1"/>
  <c r="U158" i="33" s="1"/>
  <c r="V158" i="33" s="1"/>
  <c r="W158" i="33" s="1"/>
  <c r="X158" i="33" s="1"/>
  <c r="Y158" i="33" s="1"/>
  <c r="Z158" i="33" s="1"/>
  <c r="AA158" i="33" s="1"/>
  <c r="AB158" i="33" s="1"/>
  <c r="AC158" i="33" s="1"/>
  <c r="AD158" i="33" s="1"/>
  <c r="AE158" i="33" s="1"/>
  <c r="AF158" i="33" s="1"/>
  <c r="AG158" i="33" s="1"/>
  <c r="AH158" i="33" s="1"/>
  <c r="AI158" i="33" s="1"/>
  <c r="AJ158" i="33" s="1"/>
  <c r="AK158" i="33" s="1"/>
  <c r="AL158" i="33" s="1"/>
  <c r="AM158" i="33" s="1"/>
  <c r="I178" i="23"/>
  <c r="J178" i="23" s="1"/>
  <c r="K178" i="23" s="1"/>
  <c r="L178" i="23" s="1"/>
  <c r="M178" i="23" s="1"/>
  <c r="N178" i="23" s="1"/>
  <c r="O178" i="23" s="1"/>
  <c r="P178" i="23" s="1"/>
  <c r="Q178" i="23" s="1"/>
  <c r="R178" i="23" s="1"/>
  <c r="S178" i="23" s="1"/>
  <c r="T178" i="23" s="1"/>
  <c r="U178" i="23" s="1"/>
  <c r="V178" i="23" s="1"/>
  <c r="W178" i="23" s="1"/>
  <c r="X178" i="23" s="1"/>
  <c r="Y178" i="23" s="1"/>
  <c r="Z178" i="23" s="1"/>
  <c r="AA178" i="23" s="1"/>
  <c r="AB178" i="23" s="1"/>
  <c r="AC178" i="23" s="1"/>
  <c r="AD178" i="23" s="1"/>
  <c r="AE178" i="23" s="1"/>
  <c r="AF178" i="23" s="1"/>
  <c r="AG178" i="23" s="1"/>
  <c r="AH178" i="23" s="1"/>
  <c r="AI178" i="23" s="1"/>
  <c r="AJ178" i="23" s="1"/>
  <c r="AK178" i="23" s="1"/>
  <c r="F177" i="24" s="1"/>
  <c r="D177" i="23"/>
  <c r="B180" i="8"/>
  <c r="B181" i="8" s="1"/>
  <c r="I180" i="8"/>
  <c r="J180" i="8" s="1"/>
  <c r="K180" i="8" s="1"/>
  <c r="L180" i="8" s="1"/>
  <c r="M180" i="8" s="1"/>
  <c r="N180" i="8" s="1"/>
  <c r="O180" i="8" s="1"/>
  <c r="P180" i="8" s="1"/>
  <c r="Q180" i="8" s="1"/>
  <c r="R180" i="8" s="1"/>
  <c r="S180" i="8" s="1"/>
  <c r="T180" i="8" s="1"/>
  <c r="U180" i="8" s="1"/>
  <c r="V180" i="8" s="1"/>
  <c r="W180" i="8" s="1"/>
  <c r="X180" i="8" s="1"/>
  <c r="Y180" i="8" s="1"/>
  <c r="Z180" i="8" s="1"/>
  <c r="AA180" i="8" s="1"/>
  <c r="AB180" i="8" s="1"/>
  <c r="AC180" i="8" s="1"/>
  <c r="AD180" i="8" s="1"/>
  <c r="AE180" i="8" s="1"/>
  <c r="AF180" i="8" s="1"/>
  <c r="AG180" i="8" s="1"/>
  <c r="AH180" i="8" s="1"/>
  <c r="AI180" i="8" s="1"/>
  <c r="AJ180" i="8" s="1"/>
  <c r="AK180" i="8" s="1"/>
  <c r="AL180" i="8" s="1"/>
  <c r="AM180" i="8" s="1"/>
  <c r="F179" i="23" s="1"/>
  <c r="G179" i="8"/>
  <c r="D179" i="8" s="1"/>
  <c r="H179" i="8"/>
  <c r="C179" i="8"/>
  <c r="I166" i="29"/>
  <c r="J166" i="29" s="1"/>
  <c r="K166" i="29" s="1"/>
  <c r="L166" i="29" s="1"/>
  <c r="M166" i="29" s="1"/>
  <c r="N166" i="29" s="1"/>
  <c r="O166" i="29" s="1"/>
  <c r="P166" i="29" s="1"/>
  <c r="Q166" i="29" s="1"/>
  <c r="R166" i="29" s="1"/>
  <c r="S166" i="29" s="1"/>
  <c r="T166" i="29" s="1"/>
  <c r="U166" i="29" s="1"/>
  <c r="V166" i="29" s="1"/>
  <c r="W166" i="29" s="1"/>
  <c r="X166" i="29" s="1"/>
  <c r="Y166" i="29" s="1"/>
  <c r="Z166" i="29" s="1"/>
  <c r="AA166" i="29" s="1"/>
  <c r="AB166" i="29" s="1"/>
  <c r="AC166" i="29" s="1"/>
  <c r="AD166" i="29" s="1"/>
  <c r="AE166" i="29" s="1"/>
  <c r="AF166" i="29" s="1"/>
  <c r="AG166" i="29" s="1"/>
  <c r="AH166" i="29" s="1"/>
  <c r="AI166" i="29" s="1"/>
  <c r="AJ166" i="29" s="1"/>
  <c r="AK166" i="29" s="1"/>
  <c r="AL166" i="29" s="1"/>
  <c r="AM166" i="29" s="1"/>
  <c r="F165" i="30" s="1"/>
  <c r="D165" i="29"/>
  <c r="I172" i="26"/>
  <c r="J172" i="26" s="1"/>
  <c r="K172" i="26" s="1"/>
  <c r="L172" i="26" s="1"/>
  <c r="M172" i="26" s="1"/>
  <c r="N172" i="26" s="1"/>
  <c r="O172" i="26" s="1"/>
  <c r="P172" i="26" s="1"/>
  <c r="Q172" i="26" s="1"/>
  <c r="R172" i="26" s="1"/>
  <c r="S172" i="26" s="1"/>
  <c r="T172" i="26" s="1"/>
  <c r="U172" i="26" s="1"/>
  <c r="V172" i="26" s="1"/>
  <c r="W172" i="26" s="1"/>
  <c r="X172" i="26" s="1"/>
  <c r="Y172" i="26" s="1"/>
  <c r="Z172" i="26" s="1"/>
  <c r="AA172" i="26" s="1"/>
  <c r="AB172" i="26" s="1"/>
  <c r="AC172" i="26" s="1"/>
  <c r="AD172" i="26" s="1"/>
  <c r="AE172" i="26" s="1"/>
  <c r="AF172" i="26" s="1"/>
  <c r="AG172" i="26" s="1"/>
  <c r="AH172" i="26" s="1"/>
  <c r="AI172" i="26" s="1"/>
  <c r="AJ172" i="26" s="1"/>
  <c r="AK172" i="26" s="1"/>
  <c r="AL172" i="26" s="1"/>
  <c r="AM172" i="26" s="1"/>
  <c r="F171" i="27" s="1"/>
  <c r="D171" i="26"/>
  <c r="B182" i="26" l="1"/>
  <c r="B183" i="26" s="1"/>
  <c r="H181" i="26"/>
  <c r="C181" i="26"/>
  <c r="G181" i="26"/>
  <c r="B198" i="31"/>
  <c r="B199" i="31" s="1"/>
  <c r="G197" i="31"/>
  <c r="C197" i="31"/>
  <c r="H197" i="31"/>
  <c r="B188" i="29"/>
  <c r="B189" i="29" s="1"/>
  <c r="G187" i="29"/>
  <c r="C187" i="29"/>
  <c r="H187" i="29"/>
  <c r="B190" i="25"/>
  <c r="B191" i="25" s="1"/>
  <c r="G189" i="25"/>
  <c r="H189" i="25"/>
  <c r="C189" i="25"/>
  <c r="B204" i="28"/>
  <c r="B205" i="28" s="1"/>
  <c r="G203" i="28"/>
  <c r="C203" i="28"/>
  <c r="H203" i="28"/>
  <c r="B184" i="27"/>
  <c r="B185" i="27" s="1"/>
  <c r="G183" i="27"/>
  <c r="H183" i="27"/>
  <c r="C183" i="27"/>
  <c r="I168" i="29"/>
  <c r="J168" i="29" s="1"/>
  <c r="K168" i="29" s="1"/>
  <c r="L168" i="29" s="1"/>
  <c r="M168" i="29" s="1"/>
  <c r="N168" i="29" s="1"/>
  <c r="O168" i="29" s="1"/>
  <c r="P168" i="29" s="1"/>
  <c r="Q168" i="29" s="1"/>
  <c r="R168" i="29" s="1"/>
  <c r="S168" i="29" s="1"/>
  <c r="T168" i="29" s="1"/>
  <c r="U168" i="29" s="1"/>
  <c r="V168" i="29" s="1"/>
  <c r="W168" i="29" s="1"/>
  <c r="X168" i="29" s="1"/>
  <c r="Y168" i="29" s="1"/>
  <c r="Z168" i="29" s="1"/>
  <c r="AA168" i="29" s="1"/>
  <c r="AB168" i="29" s="1"/>
  <c r="AC168" i="29" s="1"/>
  <c r="AD168" i="29" s="1"/>
  <c r="AE168" i="29" s="1"/>
  <c r="AF168" i="29" s="1"/>
  <c r="AG168" i="29" s="1"/>
  <c r="AH168" i="29" s="1"/>
  <c r="AI168" i="29" s="1"/>
  <c r="AJ168" i="29" s="1"/>
  <c r="AK168" i="29" s="1"/>
  <c r="AL168" i="29" s="1"/>
  <c r="AM168" i="29" s="1"/>
  <c r="F167" i="30" s="1"/>
  <c r="D167" i="29"/>
  <c r="I166" i="30"/>
  <c r="J166" i="30" s="1"/>
  <c r="K166" i="30" s="1"/>
  <c r="L166" i="30" s="1"/>
  <c r="M166" i="30" s="1"/>
  <c r="N166" i="30" s="1"/>
  <c r="O166" i="30" s="1"/>
  <c r="P166" i="30" s="1"/>
  <c r="Q166" i="30" s="1"/>
  <c r="R166" i="30" s="1"/>
  <c r="S166" i="30" s="1"/>
  <c r="T166" i="30" s="1"/>
  <c r="U166" i="30" s="1"/>
  <c r="V166" i="30" s="1"/>
  <c r="W166" i="30" s="1"/>
  <c r="X166" i="30" s="1"/>
  <c r="Y166" i="30" s="1"/>
  <c r="Z166" i="30" s="1"/>
  <c r="AA166" i="30" s="1"/>
  <c r="AB166" i="30" s="1"/>
  <c r="AC166" i="30" s="1"/>
  <c r="AD166" i="30" s="1"/>
  <c r="AE166" i="30" s="1"/>
  <c r="AF166" i="30" s="1"/>
  <c r="AG166" i="30" s="1"/>
  <c r="AH166" i="30" s="1"/>
  <c r="AI166" i="30" s="1"/>
  <c r="AJ166" i="30" s="1"/>
  <c r="AK166" i="30" s="1"/>
  <c r="AL166" i="30" s="1"/>
  <c r="F165" i="31" s="1"/>
  <c r="D165" i="30"/>
  <c r="I180" i="23"/>
  <c r="J180" i="23" s="1"/>
  <c r="K180" i="23" s="1"/>
  <c r="L180" i="23" s="1"/>
  <c r="M180" i="23" s="1"/>
  <c r="N180" i="23" s="1"/>
  <c r="O180" i="23" s="1"/>
  <c r="P180" i="23" s="1"/>
  <c r="Q180" i="23" s="1"/>
  <c r="R180" i="23" s="1"/>
  <c r="S180" i="23" s="1"/>
  <c r="T180" i="23" s="1"/>
  <c r="U180" i="23" s="1"/>
  <c r="V180" i="23" s="1"/>
  <c r="W180" i="23" s="1"/>
  <c r="X180" i="23" s="1"/>
  <c r="Y180" i="23" s="1"/>
  <c r="Z180" i="23" s="1"/>
  <c r="AA180" i="23" s="1"/>
  <c r="AB180" i="23" s="1"/>
  <c r="AC180" i="23" s="1"/>
  <c r="AD180" i="23" s="1"/>
  <c r="AE180" i="23" s="1"/>
  <c r="AF180" i="23" s="1"/>
  <c r="AG180" i="23" s="1"/>
  <c r="AH180" i="23" s="1"/>
  <c r="AI180" i="23" s="1"/>
  <c r="AJ180" i="23" s="1"/>
  <c r="AK180" i="23" s="1"/>
  <c r="F179" i="24" s="1"/>
  <c r="D179" i="23"/>
  <c r="G183" i="33"/>
  <c r="B184" i="33"/>
  <c r="B185" i="33" s="1"/>
  <c r="C183" i="33"/>
  <c r="H183" i="33"/>
  <c r="I182" i="8"/>
  <c r="J182" i="8" s="1"/>
  <c r="K182" i="8" s="1"/>
  <c r="L182" i="8" s="1"/>
  <c r="M182" i="8" s="1"/>
  <c r="N182" i="8" s="1"/>
  <c r="O182" i="8" s="1"/>
  <c r="P182" i="8" s="1"/>
  <c r="Q182" i="8" s="1"/>
  <c r="R182" i="8" s="1"/>
  <c r="S182" i="8" s="1"/>
  <c r="T182" i="8" s="1"/>
  <c r="U182" i="8" s="1"/>
  <c r="V182" i="8" s="1"/>
  <c r="W182" i="8" s="1"/>
  <c r="X182" i="8" s="1"/>
  <c r="Y182" i="8" s="1"/>
  <c r="Z182" i="8" s="1"/>
  <c r="AA182" i="8" s="1"/>
  <c r="AB182" i="8" s="1"/>
  <c r="AC182" i="8" s="1"/>
  <c r="AD182" i="8" s="1"/>
  <c r="AE182" i="8" s="1"/>
  <c r="AF182" i="8" s="1"/>
  <c r="AG182" i="8" s="1"/>
  <c r="AH182" i="8" s="1"/>
  <c r="AI182" i="8" s="1"/>
  <c r="AJ182" i="8" s="1"/>
  <c r="AK182" i="8" s="1"/>
  <c r="AL182" i="8" s="1"/>
  <c r="AM182" i="8" s="1"/>
  <c r="F181" i="23" s="1"/>
  <c r="B182" i="8"/>
  <c r="B183" i="8" s="1"/>
  <c r="G181" i="8"/>
  <c r="D181" i="8" s="1"/>
  <c r="H181" i="8"/>
  <c r="C181" i="8"/>
  <c r="I174" i="26"/>
  <c r="J174" i="26" s="1"/>
  <c r="K174" i="26" s="1"/>
  <c r="L174" i="26" s="1"/>
  <c r="M174" i="26" s="1"/>
  <c r="N174" i="26" s="1"/>
  <c r="O174" i="26" s="1"/>
  <c r="P174" i="26" s="1"/>
  <c r="Q174" i="26" s="1"/>
  <c r="R174" i="26" s="1"/>
  <c r="S174" i="26" s="1"/>
  <c r="T174" i="26" s="1"/>
  <c r="U174" i="26" s="1"/>
  <c r="V174" i="26" s="1"/>
  <c r="W174" i="26" s="1"/>
  <c r="X174" i="26" s="1"/>
  <c r="Y174" i="26" s="1"/>
  <c r="Z174" i="26" s="1"/>
  <c r="AA174" i="26" s="1"/>
  <c r="AB174" i="26" s="1"/>
  <c r="AC174" i="26" s="1"/>
  <c r="AD174" i="26" s="1"/>
  <c r="AE174" i="26" s="1"/>
  <c r="AF174" i="26" s="1"/>
  <c r="AG174" i="26" s="1"/>
  <c r="AH174" i="26" s="1"/>
  <c r="AI174" i="26" s="1"/>
  <c r="AJ174" i="26" s="1"/>
  <c r="AK174" i="26" s="1"/>
  <c r="AL174" i="26" s="1"/>
  <c r="AM174" i="26" s="1"/>
  <c r="F173" i="27" s="1"/>
  <c r="D173" i="26"/>
  <c r="I176" i="25"/>
  <c r="J176" i="25" s="1"/>
  <c r="K176" i="25" s="1"/>
  <c r="L176" i="25" s="1"/>
  <c r="M176" i="25" s="1"/>
  <c r="N176" i="25" s="1"/>
  <c r="O176" i="25" s="1"/>
  <c r="P176" i="25" s="1"/>
  <c r="Q176" i="25" s="1"/>
  <c r="R176" i="25" s="1"/>
  <c r="S176" i="25" s="1"/>
  <c r="T176" i="25" s="1"/>
  <c r="U176" i="25" s="1"/>
  <c r="V176" i="25" s="1"/>
  <c r="W176" i="25" s="1"/>
  <c r="X176" i="25" s="1"/>
  <c r="Y176" i="25" s="1"/>
  <c r="Z176" i="25" s="1"/>
  <c r="AA176" i="25" s="1"/>
  <c r="AB176" i="25" s="1"/>
  <c r="AC176" i="25" s="1"/>
  <c r="AD176" i="25" s="1"/>
  <c r="AE176" i="25" s="1"/>
  <c r="AF176" i="25" s="1"/>
  <c r="AG176" i="25" s="1"/>
  <c r="AH176" i="25" s="1"/>
  <c r="AI176" i="25" s="1"/>
  <c r="AJ176" i="25" s="1"/>
  <c r="AK176" i="25" s="1"/>
  <c r="AL176" i="25" s="1"/>
  <c r="F175" i="26" s="1"/>
  <c r="D175" i="25"/>
  <c r="D159" i="33"/>
  <c r="I160" i="33"/>
  <c r="J160" i="33" s="1"/>
  <c r="K160" i="33" s="1"/>
  <c r="L160" i="33" s="1"/>
  <c r="M160" i="33" s="1"/>
  <c r="N160" i="33" s="1"/>
  <c r="O160" i="33" s="1"/>
  <c r="P160" i="33" s="1"/>
  <c r="Q160" i="33" s="1"/>
  <c r="R160" i="33" s="1"/>
  <c r="S160" i="33" s="1"/>
  <c r="T160" i="33" s="1"/>
  <c r="U160" i="33" s="1"/>
  <c r="V160" i="33" s="1"/>
  <c r="W160" i="33" s="1"/>
  <c r="X160" i="33" s="1"/>
  <c r="Y160" i="33" s="1"/>
  <c r="Z160" i="33" s="1"/>
  <c r="AA160" i="33" s="1"/>
  <c r="AB160" i="33" s="1"/>
  <c r="AC160" i="33" s="1"/>
  <c r="AD160" i="33" s="1"/>
  <c r="AE160" i="33" s="1"/>
  <c r="AF160" i="33" s="1"/>
  <c r="AG160" i="33" s="1"/>
  <c r="AH160" i="33" s="1"/>
  <c r="AI160" i="33" s="1"/>
  <c r="AJ160" i="33" s="1"/>
  <c r="AK160" i="33" s="1"/>
  <c r="AL160" i="33" s="1"/>
  <c r="AM160" i="33" s="1"/>
  <c r="I164" i="31"/>
  <c r="J164" i="31" s="1"/>
  <c r="K164" i="31" s="1"/>
  <c r="L164" i="31" s="1"/>
  <c r="M164" i="31" s="1"/>
  <c r="N164" i="31" s="1"/>
  <c r="O164" i="31" s="1"/>
  <c r="P164" i="31" s="1"/>
  <c r="Q164" i="31" s="1"/>
  <c r="R164" i="31" s="1"/>
  <c r="S164" i="31" s="1"/>
  <c r="T164" i="31" s="1"/>
  <c r="U164" i="31" s="1"/>
  <c r="V164" i="31" s="1"/>
  <c r="W164" i="31" s="1"/>
  <c r="X164" i="31" s="1"/>
  <c r="Y164" i="31" s="1"/>
  <c r="Z164" i="31" s="1"/>
  <c r="AA164" i="31" s="1"/>
  <c r="AB164" i="31" s="1"/>
  <c r="AC164" i="31" s="1"/>
  <c r="AD164" i="31" s="1"/>
  <c r="AE164" i="31" s="1"/>
  <c r="AF164" i="31" s="1"/>
  <c r="AG164" i="31" s="1"/>
  <c r="AH164" i="31" s="1"/>
  <c r="AI164" i="31" s="1"/>
  <c r="AJ164" i="31" s="1"/>
  <c r="AK164" i="31" s="1"/>
  <c r="AL164" i="31" s="1"/>
  <c r="AM164" i="31" s="1"/>
  <c r="F163" i="32" s="1"/>
  <c r="D163" i="31"/>
  <c r="I178" i="24"/>
  <c r="J178" i="24" s="1"/>
  <c r="K178" i="24" s="1"/>
  <c r="L178" i="24" s="1"/>
  <c r="M178" i="24" s="1"/>
  <c r="N178" i="24" s="1"/>
  <c r="O178" i="24" s="1"/>
  <c r="P178" i="24" s="1"/>
  <c r="Q178" i="24" s="1"/>
  <c r="R178" i="24" s="1"/>
  <c r="S178" i="24" s="1"/>
  <c r="T178" i="24" s="1"/>
  <c r="U178" i="24" s="1"/>
  <c r="V178" i="24" s="1"/>
  <c r="W178" i="24" s="1"/>
  <c r="X178" i="24" s="1"/>
  <c r="Y178" i="24" s="1"/>
  <c r="Z178" i="24" s="1"/>
  <c r="AA178" i="24" s="1"/>
  <c r="AB178" i="24" s="1"/>
  <c r="AC178" i="24" s="1"/>
  <c r="AD178" i="24" s="1"/>
  <c r="AE178" i="24" s="1"/>
  <c r="AF178" i="24" s="1"/>
  <c r="AG178" i="24" s="1"/>
  <c r="AH178" i="24" s="1"/>
  <c r="AI178" i="24" s="1"/>
  <c r="AJ178" i="24" s="1"/>
  <c r="AK178" i="24" s="1"/>
  <c r="AL178" i="24" s="1"/>
  <c r="AM178" i="24" s="1"/>
  <c r="F177" i="25" s="1"/>
  <c r="D177" i="24"/>
  <c r="I170" i="28"/>
  <c r="J170" i="28" s="1"/>
  <c r="K170" i="28" s="1"/>
  <c r="L170" i="28" s="1"/>
  <c r="M170" i="28" s="1"/>
  <c r="N170" i="28" s="1"/>
  <c r="O170" i="28" s="1"/>
  <c r="P170" i="28" s="1"/>
  <c r="Q170" i="28" s="1"/>
  <c r="R170" i="28" s="1"/>
  <c r="S170" i="28" s="1"/>
  <c r="T170" i="28" s="1"/>
  <c r="U170" i="28" s="1"/>
  <c r="V170" i="28" s="1"/>
  <c r="W170" i="28" s="1"/>
  <c r="X170" i="28" s="1"/>
  <c r="Y170" i="28" s="1"/>
  <c r="Z170" i="28" s="1"/>
  <c r="AA170" i="28" s="1"/>
  <c r="AB170" i="28" s="1"/>
  <c r="AC170" i="28" s="1"/>
  <c r="AD170" i="28" s="1"/>
  <c r="AE170" i="28" s="1"/>
  <c r="AF170" i="28" s="1"/>
  <c r="AG170" i="28" s="1"/>
  <c r="AH170" i="28" s="1"/>
  <c r="AI170" i="28" s="1"/>
  <c r="AJ170" i="28" s="1"/>
  <c r="AK170" i="28" s="1"/>
  <c r="AL170" i="28" s="1"/>
  <c r="AM170" i="28" s="1"/>
  <c r="F169" i="29" s="1"/>
  <c r="D169" i="28"/>
  <c r="I172" i="27"/>
  <c r="J172" i="27" s="1"/>
  <c r="K172" i="27" s="1"/>
  <c r="L172" i="27" s="1"/>
  <c r="M172" i="27" s="1"/>
  <c r="N172" i="27" s="1"/>
  <c r="O172" i="27" s="1"/>
  <c r="P172" i="27" s="1"/>
  <c r="Q172" i="27" s="1"/>
  <c r="R172" i="27" s="1"/>
  <c r="S172" i="27" s="1"/>
  <c r="T172" i="27" s="1"/>
  <c r="U172" i="27" s="1"/>
  <c r="V172" i="27" s="1"/>
  <c r="W172" i="27" s="1"/>
  <c r="X172" i="27" s="1"/>
  <c r="Y172" i="27" s="1"/>
  <c r="Z172" i="27" s="1"/>
  <c r="AA172" i="27" s="1"/>
  <c r="AB172" i="27" s="1"/>
  <c r="AC172" i="27" s="1"/>
  <c r="AD172" i="27" s="1"/>
  <c r="AE172" i="27" s="1"/>
  <c r="AF172" i="27" s="1"/>
  <c r="AG172" i="27" s="1"/>
  <c r="AH172" i="27" s="1"/>
  <c r="AI172" i="27" s="1"/>
  <c r="AJ172" i="27" s="1"/>
  <c r="AK172" i="27" s="1"/>
  <c r="AL172" i="27" s="1"/>
  <c r="F171" i="28" s="1"/>
  <c r="D171" i="27"/>
  <c r="B182" i="32"/>
  <c r="B183" i="32" s="1"/>
  <c r="G181" i="32"/>
  <c r="C181" i="32"/>
  <c r="H181" i="32"/>
  <c r="D161" i="32"/>
  <c r="I162" i="32"/>
  <c r="J162" i="32" s="1"/>
  <c r="K162" i="32" s="1"/>
  <c r="L162" i="32" s="1"/>
  <c r="M162" i="32" s="1"/>
  <c r="N162" i="32" s="1"/>
  <c r="O162" i="32" s="1"/>
  <c r="P162" i="32" s="1"/>
  <c r="Q162" i="32" s="1"/>
  <c r="R162" i="32" s="1"/>
  <c r="S162" i="32" s="1"/>
  <c r="T162" i="32" s="1"/>
  <c r="U162" i="32" s="1"/>
  <c r="V162" i="32" s="1"/>
  <c r="W162" i="32" s="1"/>
  <c r="X162" i="32" s="1"/>
  <c r="Y162" i="32" s="1"/>
  <c r="Z162" i="32" s="1"/>
  <c r="AA162" i="32" s="1"/>
  <c r="AB162" i="32" s="1"/>
  <c r="AC162" i="32" s="1"/>
  <c r="AD162" i="32" s="1"/>
  <c r="AE162" i="32" s="1"/>
  <c r="AF162" i="32" s="1"/>
  <c r="AG162" i="32" s="1"/>
  <c r="AH162" i="32" s="1"/>
  <c r="AI162" i="32" s="1"/>
  <c r="AJ162" i="32" s="1"/>
  <c r="AK162" i="32" s="1"/>
  <c r="AL162" i="32" s="1"/>
  <c r="F161" i="33" s="1"/>
  <c r="B192" i="25" l="1"/>
  <c r="B193" i="25" s="1"/>
  <c r="G191" i="25"/>
  <c r="H191" i="25"/>
  <c r="C191" i="25"/>
  <c r="B190" i="29"/>
  <c r="B191" i="29" s="1"/>
  <c r="G189" i="29"/>
  <c r="C189" i="29"/>
  <c r="H189" i="29"/>
  <c r="B186" i="27"/>
  <c r="B187" i="27" s="1"/>
  <c r="G185" i="27"/>
  <c r="C185" i="27"/>
  <c r="H185" i="27"/>
  <c r="B200" i="31"/>
  <c r="B201" i="31" s="1"/>
  <c r="G199" i="31"/>
  <c r="C199" i="31"/>
  <c r="H199" i="31"/>
  <c r="B206" i="28"/>
  <c r="B207" i="28" s="1"/>
  <c r="G205" i="28"/>
  <c r="C205" i="28"/>
  <c r="H205" i="28"/>
  <c r="B184" i="26"/>
  <c r="B185" i="26" s="1"/>
  <c r="C183" i="26"/>
  <c r="H183" i="26"/>
  <c r="G183" i="26"/>
  <c r="I174" i="27"/>
  <c r="J174" i="27" s="1"/>
  <c r="K174" i="27" s="1"/>
  <c r="L174" i="27" s="1"/>
  <c r="M174" i="27" s="1"/>
  <c r="N174" i="27" s="1"/>
  <c r="O174" i="27" s="1"/>
  <c r="P174" i="27" s="1"/>
  <c r="Q174" i="27" s="1"/>
  <c r="R174" i="27" s="1"/>
  <c r="S174" i="27" s="1"/>
  <c r="T174" i="27" s="1"/>
  <c r="U174" i="27" s="1"/>
  <c r="V174" i="27" s="1"/>
  <c r="W174" i="27" s="1"/>
  <c r="X174" i="27" s="1"/>
  <c r="Y174" i="27" s="1"/>
  <c r="Z174" i="27" s="1"/>
  <c r="AA174" i="27" s="1"/>
  <c r="AB174" i="27" s="1"/>
  <c r="AC174" i="27" s="1"/>
  <c r="AD174" i="27" s="1"/>
  <c r="AE174" i="27" s="1"/>
  <c r="AF174" i="27" s="1"/>
  <c r="AG174" i="27" s="1"/>
  <c r="AH174" i="27" s="1"/>
  <c r="AI174" i="27" s="1"/>
  <c r="AJ174" i="27" s="1"/>
  <c r="AK174" i="27" s="1"/>
  <c r="AL174" i="27" s="1"/>
  <c r="F173" i="28" s="1"/>
  <c r="D173" i="27"/>
  <c r="B184" i="32"/>
  <c r="B185" i="32" s="1"/>
  <c r="G183" i="32"/>
  <c r="C183" i="32"/>
  <c r="H183" i="32"/>
  <c r="D161" i="33"/>
  <c r="I162" i="33"/>
  <c r="J162" i="33" s="1"/>
  <c r="K162" i="33" s="1"/>
  <c r="L162" i="33" s="1"/>
  <c r="M162" i="33" s="1"/>
  <c r="N162" i="33" s="1"/>
  <c r="O162" i="33" s="1"/>
  <c r="P162" i="33" s="1"/>
  <c r="Q162" i="33" s="1"/>
  <c r="R162" i="33" s="1"/>
  <c r="S162" i="33" s="1"/>
  <c r="T162" i="33" s="1"/>
  <c r="U162" i="33" s="1"/>
  <c r="V162" i="33" s="1"/>
  <c r="W162" i="33" s="1"/>
  <c r="X162" i="33" s="1"/>
  <c r="Y162" i="33" s="1"/>
  <c r="Z162" i="33" s="1"/>
  <c r="AA162" i="33" s="1"/>
  <c r="AB162" i="33" s="1"/>
  <c r="AC162" i="33" s="1"/>
  <c r="AD162" i="33" s="1"/>
  <c r="AE162" i="33" s="1"/>
  <c r="AF162" i="33" s="1"/>
  <c r="AG162" i="33" s="1"/>
  <c r="AH162" i="33" s="1"/>
  <c r="AI162" i="33" s="1"/>
  <c r="AJ162" i="33" s="1"/>
  <c r="AK162" i="33" s="1"/>
  <c r="AL162" i="33" s="1"/>
  <c r="AM162" i="33" s="1"/>
  <c r="I172" i="28"/>
  <c r="J172" i="28" s="1"/>
  <c r="K172" i="28" s="1"/>
  <c r="L172" i="28" s="1"/>
  <c r="M172" i="28" s="1"/>
  <c r="N172" i="28" s="1"/>
  <c r="O172" i="28" s="1"/>
  <c r="P172" i="28" s="1"/>
  <c r="Q172" i="28" s="1"/>
  <c r="R172" i="28" s="1"/>
  <c r="S172" i="28" s="1"/>
  <c r="T172" i="28" s="1"/>
  <c r="U172" i="28" s="1"/>
  <c r="V172" i="28" s="1"/>
  <c r="W172" i="28" s="1"/>
  <c r="X172" i="28" s="1"/>
  <c r="Y172" i="28" s="1"/>
  <c r="Z172" i="28" s="1"/>
  <c r="AA172" i="28" s="1"/>
  <c r="AB172" i="28" s="1"/>
  <c r="AC172" i="28" s="1"/>
  <c r="AD172" i="28" s="1"/>
  <c r="AE172" i="28" s="1"/>
  <c r="AF172" i="28" s="1"/>
  <c r="AG172" i="28" s="1"/>
  <c r="AH172" i="28" s="1"/>
  <c r="AI172" i="28" s="1"/>
  <c r="AJ172" i="28" s="1"/>
  <c r="AK172" i="28" s="1"/>
  <c r="AL172" i="28" s="1"/>
  <c r="AM172" i="28" s="1"/>
  <c r="F171" i="29" s="1"/>
  <c r="D171" i="28"/>
  <c r="I184" i="8"/>
  <c r="J184" i="8" s="1"/>
  <c r="K184" i="8" s="1"/>
  <c r="L184" i="8" s="1"/>
  <c r="M184" i="8" s="1"/>
  <c r="N184" i="8" s="1"/>
  <c r="O184" i="8" s="1"/>
  <c r="P184" i="8" s="1"/>
  <c r="Q184" i="8" s="1"/>
  <c r="R184" i="8" s="1"/>
  <c r="S184" i="8" s="1"/>
  <c r="T184" i="8" s="1"/>
  <c r="U184" i="8" s="1"/>
  <c r="V184" i="8" s="1"/>
  <c r="W184" i="8" s="1"/>
  <c r="X184" i="8" s="1"/>
  <c r="Y184" i="8" s="1"/>
  <c r="Z184" i="8" s="1"/>
  <c r="AA184" i="8" s="1"/>
  <c r="AB184" i="8" s="1"/>
  <c r="AC184" i="8" s="1"/>
  <c r="AD184" i="8" s="1"/>
  <c r="AE184" i="8" s="1"/>
  <c r="AF184" i="8" s="1"/>
  <c r="AG184" i="8" s="1"/>
  <c r="AH184" i="8" s="1"/>
  <c r="AI184" i="8" s="1"/>
  <c r="AJ184" i="8" s="1"/>
  <c r="AK184" i="8" s="1"/>
  <c r="AL184" i="8" s="1"/>
  <c r="AM184" i="8" s="1"/>
  <c r="F183" i="23" s="1"/>
  <c r="B184" i="8"/>
  <c r="B185" i="8" s="1"/>
  <c r="G183" i="8"/>
  <c r="D183" i="8" s="1"/>
  <c r="H183" i="8"/>
  <c r="C183" i="8"/>
  <c r="I182" i="23"/>
  <c r="J182" i="23" s="1"/>
  <c r="K182" i="23" s="1"/>
  <c r="L182" i="23" s="1"/>
  <c r="M182" i="23" s="1"/>
  <c r="N182" i="23" s="1"/>
  <c r="O182" i="23" s="1"/>
  <c r="P182" i="23" s="1"/>
  <c r="Q182" i="23" s="1"/>
  <c r="R182" i="23" s="1"/>
  <c r="S182" i="23" s="1"/>
  <c r="T182" i="23" s="1"/>
  <c r="U182" i="23" s="1"/>
  <c r="V182" i="23" s="1"/>
  <c r="W182" i="23" s="1"/>
  <c r="X182" i="23" s="1"/>
  <c r="Y182" i="23" s="1"/>
  <c r="Z182" i="23" s="1"/>
  <c r="AA182" i="23" s="1"/>
  <c r="AB182" i="23" s="1"/>
  <c r="AC182" i="23" s="1"/>
  <c r="AD182" i="23" s="1"/>
  <c r="AE182" i="23" s="1"/>
  <c r="AF182" i="23" s="1"/>
  <c r="AG182" i="23" s="1"/>
  <c r="AH182" i="23" s="1"/>
  <c r="AI182" i="23" s="1"/>
  <c r="AJ182" i="23" s="1"/>
  <c r="AK182" i="23" s="1"/>
  <c r="F181" i="24" s="1"/>
  <c r="D181" i="23"/>
  <c r="I170" i="29"/>
  <c r="J170" i="29" s="1"/>
  <c r="K170" i="29" s="1"/>
  <c r="L170" i="29" s="1"/>
  <c r="M170" i="29" s="1"/>
  <c r="N170" i="29" s="1"/>
  <c r="O170" i="29" s="1"/>
  <c r="P170" i="29" s="1"/>
  <c r="Q170" i="29" s="1"/>
  <c r="R170" i="29" s="1"/>
  <c r="S170" i="29" s="1"/>
  <c r="T170" i="29" s="1"/>
  <c r="U170" i="29" s="1"/>
  <c r="V170" i="29" s="1"/>
  <c r="W170" i="29" s="1"/>
  <c r="X170" i="29" s="1"/>
  <c r="Y170" i="29" s="1"/>
  <c r="Z170" i="29" s="1"/>
  <c r="AA170" i="29" s="1"/>
  <c r="AB170" i="29" s="1"/>
  <c r="AC170" i="29" s="1"/>
  <c r="AD170" i="29" s="1"/>
  <c r="AE170" i="29" s="1"/>
  <c r="AF170" i="29" s="1"/>
  <c r="AG170" i="29" s="1"/>
  <c r="AH170" i="29" s="1"/>
  <c r="AI170" i="29" s="1"/>
  <c r="AJ170" i="29" s="1"/>
  <c r="AK170" i="29" s="1"/>
  <c r="AL170" i="29" s="1"/>
  <c r="AM170" i="29" s="1"/>
  <c r="F169" i="30" s="1"/>
  <c r="D169" i="29"/>
  <c r="I178" i="25"/>
  <c r="J178" i="25" s="1"/>
  <c r="K178" i="25" s="1"/>
  <c r="L178" i="25" s="1"/>
  <c r="M178" i="25" s="1"/>
  <c r="N178" i="25" s="1"/>
  <c r="O178" i="25" s="1"/>
  <c r="P178" i="25" s="1"/>
  <c r="Q178" i="25" s="1"/>
  <c r="R178" i="25" s="1"/>
  <c r="S178" i="25" s="1"/>
  <c r="T178" i="25" s="1"/>
  <c r="U178" i="25" s="1"/>
  <c r="V178" i="25" s="1"/>
  <c r="W178" i="25" s="1"/>
  <c r="X178" i="25" s="1"/>
  <c r="Y178" i="25" s="1"/>
  <c r="Z178" i="25" s="1"/>
  <c r="AA178" i="25" s="1"/>
  <c r="AB178" i="25" s="1"/>
  <c r="AC178" i="25" s="1"/>
  <c r="AD178" i="25" s="1"/>
  <c r="AE178" i="25" s="1"/>
  <c r="AF178" i="25" s="1"/>
  <c r="AG178" i="25" s="1"/>
  <c r="AH178" i="25" s="1"/>
  <c r="AI178" i="25" s="1"/>
  <c r="AJ178" i="25" s="1"/>
  <c r="AK178" i="25" s="1"/>
  <c r="AL178" i="25" s="1"/>
  <c r="F177" i="26" s="1"/>
  <c r="D177" i="25"/>
  <c r="G185" i="33"/>
  <c r="B186" i="33"/>
  <c r="B187" i="33" s="1"/>
  <c r="C185" i="33"/>
  <c r="H185" i="33"/>
  <c r="D163" i="32"/>
  <c r="I164" i="32"/>
  <c r="J164" i="32" s="1"/>
  <c r="K164" i="32" s="1"/>
  <c r="L164" i="32" s="1"/>
  <c r="M164" i="32" s="1"/>
  <c r="N164" i="32" s="1"/>
  <c r="O164" i="32" s="1"/>
  <c r="P164" i="32" s="1"/>
  <c r="Q164" i="32" s="1"/>
  <c r="R164" i="32" s="1"/>
  <c r="S164" i="32" s="1"/>
  <c r="T164" i="32" s="1"/>
  <c r="U164" i="32" s="1"/>
  <c r="V164" i="32" s="1"/>
  <c r="W164" i="32" s="1"/>
  <c r="X164" i="32" s="1"/>
  <c r="Y164" i="32" s="1"/>
  <c r="Z164" i="32" s="1"/>
  <c r="AA164" i="32" s="1"/>
  <c r="AB164" i="32" s="1"/>
  <c r="AC164" i="32" s="1"/>
  <c r="AD164" i="32" s="1"/>
  <c r="AE164" i="32" s="1"/>
  <c r="AF164" i="32" s="1"/>
  <c r="AG164" i="32" s="1"/>
  <c r="AH164" i="32" s="1"/>
  <c r="AI164" i="32" s="1"/>
  <c r="AJ164" i="32" s="1"/>
  <c r="AK164" i="32" s="1"/>
  <c r="AL164" i="32" s="1"/>
  <c r="F163" i="33" s="1"/>
  <c r="I180" i="24"/>
  <c r="J180" i="24" s="1"/>
  <c r="K180" i="24" s="1"/>
  <c r="L180" i="24" s="1"/>
  <c r="M180" i="24" s="1"/>
  <c r="N180" i="24" s="1"/>
  <c r="O180" i="24" s="1"/>
  <c r="P180" i="24" s="1"/>
  <c r="Q180" i="24" s="1"/>
  <c r="R180" i="24" s="1"/>
  <c r="S180" i="24" s="1"/>
  <c r="T180" i="24" s="1"/>
  <c r="U180" i="24" s="1"/>
  <c r="V180" i="24" s="1"/>
  <c r="W180" i="24" s="1"/>
  <c r="X180" i="24" s="1"/>
  <c r="Y180" i="24" s="1"/>
  <c r="Z180" i="24" s="1"/>
  <c r="AA180" i="24" s="1"/>
  <c r="AB180" i="24" s="1"/>
  <c r="AC180" i="24" s="1"/>
  <c r="AD180" i="24" s="1"/>
  <c r="AE180" i="24" s="1"/>
  <c r="AF180" i="24" s="1"/>
  <c r="AG180" i="24" s="1"/>
  <c r="AH180" i="24" s="1"/>
  <c r="AI180" i="24" s="1"/>
  <c r="AJ180" i="24" s="1"/>
  <c r="AK180" i="24" s="1"/>
  <c r="AL180" i="24" s="1"/>
  <c r="AM180" i="24" s="1"/>
  <c r="F179" i="25" s="1"/>
  <c r="D179" i="24"/>
  <c r="I166" i="31"/>
  <c r="J166" i="31" s="1"/>
  <c r="K166" i="31" s="1"/>
  <c r="L166" i="31" s="1"/>
  <c r="M166" i="31" s="1"/>
  <c r="N166" i="31" s="1"/>
  <c r="O166" i="31" s="1"/>
  <c r="P166" i="31" s="1"/>
  <c r="Q166" i="31" s="1"/>
  <c r="R166" i="31" s="1"/>
  <c r="S166" i="31" s="1"/>
  <c r="T166" i="31" s="1"/>
  <c r="U166" i="31" s="1"/>
  <c r="V166" i="31" s="1"/>
  <c r="W166" i="31" s="1"/>
  <c r="X166" i="31" s="1"/>
  <c r="Y166" i="31" s="1"/>
  <c r="Z166" i="31" s="1"/>
  <c r="AA166" i="31" s="1"/>
  <c r="AB166" i="31" s="1"/>
  <c r="AC166" i="31" s="1"/>
  <c r="AD166" i="31" s="1"/>
  <c r="AE166" i="31" s="1"/>
  <c r="AF166" i="31" s="1"/>
  <c r="AG166" i="31" s="1"/>
  <c r="AH166" i="31" s="1"/>
  <c r="AI166" i="31" s="1"/>
  <c r="AJ166" i="31" s="1"/>
  <c r="AK166" i="31" s="1"/>
  <c r="AL166" i="31" s="1"/>
  <c r="AM166" i="31" s="1"/>
  <c r="F165" i="32" s="1"/>
  <c r="D165" i="31"/>
  <c r="I176" i="26"/>
  <c r="J176" i="26" s="1"/>
  <c r="K176" i="26" s="1"/>
  <c r="L176" i="26" s="1"/>
  <c r="M176" i="26" s="1"/>
  <c r="N176" i="26" s="1"/>
  <c r="O176" i="26" s="1"/>
  <c r="P176" i="26" s="1"/>
  <c r="Q176" i="26" s="1"/>
  <c r="R176" i="26" s="1"/>
  <c r="S176" i="26" s="1"/>
  <c r="T176" i="26" s="1"/>
  <c r="U176" i="26" s="1"/>
  <c r="V176" i="26" s="1"/>
  <c r="W176" i="26" s="1"/>
  <c r="X176" i="26" s="1"/>
  <c r="Y176" i="26" s="1"/>
  <c r="Z176" i="26" s="1"/>
  <c r="AA176" i="26" s="1"/>
  <c r="AB176" i="26" s="1"/>
  <c r="AC176" i="26" s="1"/>
  <c r="AD176" i="26" s="1"/>
  <c r="AE176" i="26" s="1"/>
  <c r="AF176" i="26" s="1"/>
  <c r="AG176" i="26" s="1"/>
  <c r="AH176" i="26" s="1"/>
  <c r="AI176" i="26" s="1"/>
  <c r="AJ176" i="26" s="1"/>
  <c r="AK176" i="26" s="1"/>
  <c r="AL176" i="26" s="1"/>
  <c r="AM176" i="26" s="1"/>
  <c r="F175" i="27" s="1"/>
  <c r="D175" i="26"/>
  <c r="I168" i="30"/>
  <c r="J168" i="30" s="1"/>
  <c r="K168" i="30" s="1"/>
  <c r="L168" i="30" s="1"/>
  <c r="M168" i="30" s="1"/>
  <c r="N168" i="30" s="1"/>
  <c r="O168" i="30" s="1"/>
  <c r="P168" i="30" s="1"/>
  <c r="Q168" i="30" s="1"/>
  <c r="R168" i="30" s="1"/>
  <c r="S168" i="30" s="1"/>
  <c r="T168" i="30" s="1"/>
  <c r="U168" i="30" s="1"/>
  <c r="V168" i="30" s="1"/>
  <c r="W168" i="30" s="1"/>
  <c r="X168" i="30" s="1"/>
  <c r="Y168" i="30" s="1"/>
  <c r="Z168" i="30" s="1"/>
  <c r="AA168" i="30" s="1"/>
  <c r="AB168" i="30" s="1"/>
  <c r="AC168" i="30" s="1"/>
  <c r="AD168" i="30" s="1"/>
  <c r="AE168" i="30" s="1"/>
  <c r="AF168" i="30" s="1"/>
  <c r="AG168" i="30" s="1"/>
  <c r="AH168" i="30" s="1"/>
  <c r="AI168" i="30" s="1"/>
  <c r="AJ168" i="30" s="1"/>
  <c r="AK168" i="30" s="1"/>
  <c r="AL168" i="30" s="1"/>
  <c r="F167" i="31" s="1"/>
  <c r="D167" i="30"/>
  <c r="B202" i="31" l="1"/>
  <c r="B203" i="31" s="1"/>
  <c r="G201" i="31"/>
  <c r="C201" i="31"/>
  <c r="H201" i="31"/>
  <c r="B188" i="27"/>
  <c r="B189" i="27" s="1"/>
  <c r="G187" i="27"/>
  <c r="C187" i="27"/>
  <c r="H187" i="27"/>
  <c r="B186" i="26"/>
  <c r="B187" i="26" s="1"/>
  <c r="C185" i="26"/>
  <c r="H185" i="26"/>
  <c r="G185" i="26"/>
  <c r="B192" i="29"/>
  <c r="B193" i="29" s="1"/>
  <c r="G191" i="29"/>
  <c r="H191" i="29"/>
  <c r="C191" i="29"/>
  <c r="B208" i="28"/>
  <c r="B209" i="28" s="1"/>
  <c r="G207" i="28"/>
  <c r="C207" i="28"/>
  <c r="H207" i="28"/>
  <c r="B194" i="25"/>
  <c r="B195" i="25" s="1"/>
  <c r="H193" i="25"/>
  <c r="C193" i="25"/>
  <c r="G193" i="25"/>
  <c r="I182" i="24"/>
  <c r="J182" i="24" s="1"/>
  <c r="K182" i="24" s="1"/>
  <c r="L182" i="24" s="1"/>
  <c r="M182" i="24" s="1"/>
  <c r="N182" i="24" s="1"/>
  <c r="O182" i="24" s="1"/>
  <c r="P182" i="24" s="1"/>
  <c r="Q182" i="24" s="1"/>
  <c r="R182" i="24" s="1"/>
  <c r="S182" i="24" s="1"/>
  <c r="T182" i="24" s="1"/>
  <c r="U182" i="24" s="1"/>
  <c r="V182" i="24" s="1"/>
  <c r="W182" i="24" s="1"/>
  <c r="X182" i="24" s="1"/>
  <c r="Y182" i="24" s="1"/>
  <c r="Z182" i="24" s="1"/>
  <c r="AA182" i="24" s="1"/>
  <c r="AB182" i="24" s="1"/>
  <c r="AC182" i="24" s="1"/>
  <c r="AD182" i="24" s="1"/>
  <c r="AE182" i="24" s="1"/>
  <c r="AF182" i="24" s="1"/>
  <c r="AG182" i="24" s="1"/>
  <c r="AH182" i="24" s="1"/>
  <c r="AI182" i="24" s="1"/>
  <c r="AJ182" i="24" s="1"/>
  <c r="AK182" i="24" s="1"/>
  <c r="AL182" i="24" s="1"/>
  <c r="AM182" i="24" s="1"/>
  <c r="F181" i="25" s="1"/>
  <c r="D181" i="24"/>
  <c r="D165" i="32"/>
  <c r="I166" i="32"/>
  <c r="J166" i="32" s="1"/>
  <c r="K166" i="32" s="1"/>
  <c r="L166" i="32" s="1"/>
  <c r="M166" i="32" s="1"/>
  <c r="N166" i="32" s="1"/>
  <c r="O166" i="32" s="1"/>
  <c r="P166" i="32" s="1"/>
  <c r="Q166" i="32" s="1"/>
  <c r="R166" i="32" s="1"/>
  <c r="S166" i="32" s="1"/>
  <c r="T166" i="32" s="1"/>
  <c r="U166" i="32" s="1"/>
  <c r="V166" i="32" s="1"/>
  <c r="W166" i="32" s="1"/>
  <c r="X166" i="32" s="1"/>
  <c r="Y166" i="32" s="1"/>
  <c r="Z166" i="32" s="1"/>
  <c r="AA166" i="32" s="1"/>
  <c r="AB166" i="32" s="1"/>
  <c r="AC166" i="32" s="1"/>
  <c r="AD166" i="32" s="1"/>
  <c r="AE166" i="32" s="1"/>
  <c r="AF166" i="32" s="1"/>
  <c r="AG166" i="32" s="1"/>
  <c r="AH166" i="32" s="1"/>
  <c r="AI166" i="32" s="1"/>
  <c r="AJ166" i="32" s="1"/>
  <c r="AK166" i="32" s="1"/>
  <c r="AL166" i="32" s="1"/>
  <c r="F165" i="33" s="1"/>
  <c r="I180" i="25"/>
  <c r="J180" i="25" s="1"/>
  <c r="K180" i="25" s="1"/>
  <c r="L180" i="25" s="1"/>
  <c r="M180" i="25" s="1"/>
  <c r="N180" i="25" s="1"/>
  <c r="O180" i="25" s="1"/>
  <c r="P180" i="25" s="1"/>
  <c r="Q180" i="25" s="1"/>
  <c r="R180" i="25" s="1"/>
  <c r="S180" i="25" s="1"/>
  <c r="T180" i="25" s="1"/>
  <c r="U180" i="25" s="1"/>
  <c r="V180" i="25" s="1"/>
  <c r="W180" i="25" s="1"/>
  <c r="X180" i="25" s="1"/>
  <c r="Y180" i="25" s="1"/>
  <c r="Z180" i="25" s="1"/>
  <c r="AA180" i="25" s="1"/>
  <c r="AB180" i="25" s="1"/>
  <c r="AC180" i="25" s="1"/>
  <c r="AD180" i="25" s="1"/>
  <c r="AE180" i="25" s="1"/>
  <c r="AF180" i="25" s="1"/>
  <c r="AG180" i="25" s="1"/>
  <c r="AH180" i="25" s="1"/>
  <c r="AI180" i="25" s="1"/>
  <c r="AJ180" i="25" s="1"/>
  <c r="AK180" i="25" s="1"/>
  <c r="AL180" i="25" s="1"/>
  <c r="F179" i="26" s="1"/>
  <c r="D179" i="25"/>
  <c r="B186" i="8"/>
  <c r="B187" i="8" s="1"/>
  <c r="I186" i="8"/>
  <c r="J186" i="8" s="1"/>
  <c r="K186" i="8" s="1"/>
  <c r="L186" i="8" s="1"/>
  <c r="M186" i="8" s="1"/>
  <c r="N186" i="8" s="1"/>
  <c r="O186" i="8" s="1"/>
  <c r="P186" i="8" s="1"/>
  <c r="Q186" i="8" s="1"/>
  <c r="R186" i="8" s="1"/>
  <c r="S186" i="8" s="1"/>
  <c r="T186" i="8" s="1"/>
  <c r="U186" i="8" s="1"/>
  <c r="V186" i="8" s="1"/>
  <c r="W186" i="8" s="1"/>
  <c r="X186" i="8" s="1"/>
  <c r="Y186" i="8" s="1"/>
  <c r="Z186" i="8" s="1"/>
  <c r="AA186" i="8" s="1"/>
  <c r="AB186" i="8" s="1"/>
  <c r="AC186" i="8" s="1"/>
  <c r="AD186" i="8" s="1"/>
  <c r="AE186" i="8" s="1"/>
  <c r="AF186" i="8" s="1"/>
  <c r="AG186" i="8" s="1"/>
  <c r="AH186" i="8" s="1"/>
  <c r="AI186" i="8" s="1"/>
  <c r="AJ186" i="8" s="1"/>
  <c r="AK186" i="8" s="1"/>
  <c r="AL186" i="8" s="1"/>
  <c r="AM186" i="8" s="1"/>
  <c r="F185" i="23" s="1"/>
  <c r="G185" i="8"/>
  <c r="D185" i="8" s="1"/>
  <c r="H185" i="8"/>
  <c r="C185" i="8"/>
  <c r="I184" i="23"/>
  <c r="J184" i="23" s="1"/>
  <c r="K184" i="23" s="1"/>
  <c r="L184" i="23" s="1"/>
  <c r="M184" i="23" s="1"/>
  <c r="N184" i="23" s="1"/>
  <c r="O184" i="23" s="1"/>
  <c r="P184" i="23" s="1"/>
  <c r="Q184" i="23" s="1"/>
  <c r="R184" i="23" s="1"/>
  <c r="S184" i="23" s="1"/>
  <c r="T184" i="23" s="1"/>
  <c r="U184" i="23" s="1"/>
  <c r="V184" i="23" s="1"/>
  <c r="W184" i="23" s="1"/>
  <c r="X184" i="23" s="1"/>
  <c r="Y184" i="23" s="1"/>
  <c r="Z184" i="23" s="1"/>
  <c r="AA184" i="23" s="1"/>
  <c r="AB184" i="23" s="1"/>
  <c r="AC184" i="23" s="1"/>
  <c r="AD184" i="23" s="1"/>
  <c r="AE184" i="23" s="1"/>
  <c r="AF184" i="23" s="1"/>
  <c r="AG184" i="23" s="1"/>
  <c r="AH184" i="23" s="1"/>
  <c r="AI184" i="23" s="1"/>
  <c r="AJ184" i="23" s="1"/>
  <c r="AK184" i="23" s="1"/>
  <c r="F183" i="24" s="1"/>
  <c r="D183" i="23"/>
  <c r="I172" i="29"/>
  <c r="J172" i="29" s="1"/>
  <c r="K172" i="29" s="1"/>
  <c r="L172" i="29" s="1"/>
  <c r="M172" i="29" s="1"/>
  <c r="N172" i="29" s="1"/>
  <c r="O172" i="29" s="1"/>
  <c r="P172" i="29" s="1"/>
  <c r="Q172" i="29" s="1"/>
  <c r="R172" i="29" s="1"/>
  <c r="S172" i="29" s="1"/>
  <c r="T172" i="29" s="1"/>
  <c r="U172" i="29" s="1"/>
  <c r="V172" i="29" s="1"/>
  <c r="W172" i="29" s="1"/>
  <c r="X172" i="29" s="1"/>
  <c r="Y172" i="29" s="1"/>
  <c r="Z172" i="29" s="1"/>
  <c r="AA172" i="29" s="1"/>
  <c r="AB172" i="29" s="1"/>
  <c r="AC172" i="29" s="1"/>
  <c r="AD172" i="29" s="1"/>
  <c r="AE172" i="29" s="1"/>
  <c r="AF172" i="29" s="1"/>
  <c r="AG172" i="29" s="1"/>
  <c r="AH172" i="29" s="1"/>
  <c r="AI172" i="29" s="1"/>
  <c r="AJ172" i="29" s="1"/>
  <c r="AK172" i="29" s="1"/>
  <c r="AL172" i="29" s="1"/>
  <c r="AM172" i="29" s="1"/>
  <c r="F171" i="30" s="1"/>
  <c r="D171" i="29"/>
  <c r="D163" i="33"/>
  <c r="I164" i="33"/>
  <c r="J164" i="33" s="1"/>
  <c r="K164" i="33" s="1"/>
  <c r="L164" i="33" s="1"/>
  <c r="M164" i="33" s="1"/>
  <c r="N164" i="33" s="1"/>
  <c r="O164" i="33" s="1"/>
  <c r="P164" i="33" s="1"/>
  <c r="Q164" i="33" s="1"/>
  <c r="R164" i="33" s="1"/>
  <c r="S164" i="33" s="1"/>
  <c r="T164" i="33" s="1"/>
  <c r="U164" i="33" s="1"/>
  <c r="V164" i="33" s="1"/>
  <c r="W164" i="33" s="1"/>
  <c r="X164" i="33" s="1"/>
  <c r="Y164" i="33" s="1"/>
  <c r="Z164" i="33" s="1"/>
  <c r="AA164" i="33" s="1"/>
  <c r="AB164" i="33" s="1"/>
  <c r="AC164" i="33" s="1"/>
  <c r="AD164" i="33" s="1"/>
  <c r="AE164" i="33" s="1"/>
  <c r="AF164" i="33" s="1"/>
  <c r="AG164" i="33" s="1"/>
  <c r="AH164" i="33" s="1"/>
  <c r="AI164" i="33" s="1"/>
  <c r="AJ164" i="33" s="1"/>
  <c r="AK164" i="33" s="1"/>
  <c r="AL164" i="33" s="1"/>
  <c r="AM164" i="33" s="1"/>
  <c r="G187" i="33"/>
  <c r="B188" i="33"/>
  <c r="B189" i="33" s="1"/>
  <c r="C187" i="33"/>
  <c r="H187" i="33"/>
  <c r="I168" i="31"/>
  <c r="J168" i="31" s="1"/>
  <c r="K168" i="31" s="1"/>
  <c r="L168" i="31" s="1"/>
  <c r="M168" i="31" s="1"/>
  <c r="N168" i="31" s="1"/>
  <c r="O168" i="31" s="1"/>
  <c r="P168" i="31" s="1"/>
  <c r="Q168" i="31" s="1"/>
  <c r="R168" i="31" s="1"/>
  <c r="S168" i="31" s="1"/>
  <c r="T168" i="31" s="1"/>
  <c r="U168" i="31" s="1"/>
  <c r="V168" i="31" s="1"/>
  <c r="W168" i="31" s="1"/>
  <c r="X168" i="31" s="1"/>
  <c r="Y168" i="31" s="1"/>
  <c r="Z168" i="31" s="1"/>
  <c r="AA168" i="31" s="1"/>
  <c r="AB168" i="31" s="1"/>
  <c r="AC168" i="31" s="1"/>
  <c r="AD168" i="31" s="1"/>
  <c r="AE168" i="31" s="1"/>
  <c r="AF168" i="31" s="1"/>
  <c r="AG168" i="31" s="1"/>
  <c r="AH168" i="31" s="1"/>
  <c r="AI168" i="31" s="1"/>
  <c r="AJ168" i="31" s="1"/>
  <c r="AK168" i="31" s="1"/>
  <c r="AL168" i="31" s="1"/>
  <c r="AM168" i="31" s="1"/>
  <c r="F167" i="32" s="1"/>
  <c r="D167" i="31"/>
  <c r="I178" i="26"/>
  <c r="J178" i="26" s="1"/>
  <c r="K178" i="26" s="1"/>
  <c r="L178" i="26" s="1"/>
  <c r="M178" i="26" s="1"/>
  <c r="N178" i="26" s="1"/>
  <c r="O178" i="26" s="1"/>
  <c r="P178" i="26" s="1"/>
  <c r="Q178" i="26" s="1"/>
  <c r="R178" i="26" s="1"/>
  <c r="S178" i="26" s="1"/>
  <c r="T178" i="26" s="1"/>
  <c r="U178" i="26" s="1"/>
  <c r="V178" i="26" s="1"/>
  <c r="W178" i="26" s="1"/>
  <c r="X178" i="26" s="1"/>
  <c r="Y178" i="26" s="1"/>
  <c r="Z178" i="26" s="1"/>
  <c r="AA178" i="26" s="1"/>
  <c r="AB178" i="26" s="1"/>
  <c r="AC178" i="26" s="1"/>
  <c r="AD178" i="26" s="1"/>
  <c r="AE178" i="26" s="1"/>
  <c r="AF178" i="26" s="1"/>
  <c r="AG178" i="26" s="1"/>
  <c r="AH178" i="26" s="1"/>
  <c r="AI178" i="26" s="1"/>
  <c r="AJ178" i="26" s="1"/>
  <c r="AK178" i="26" s="1"/>
  <c r="AL178" i="26" s="1"/>
  <c r="AM178" i="26" s="1"/>
  <c r="F177" i="27" s="1"/>
  <c r="D177" i="26"/>
  <c r="I176" i="27"/>
  <c r="J176" i="27" s="1"/>
  <c r="K176" i="27" s="1"/>
  <c r="L176" i="27" s="1"/>
  <c r="M176" i="27" s="1"/>
  <c r="N176" i="27" s="1"/>
  <c r="O176" i="27" s="1"/>
  <c r="P176" i="27" s="1"/>
  <c r="Q176" i="27" s="1"/>
  <c r="R176" i="27" s="1"/>
  <c r="S176" i="27" s="1"/>
  <c r="T176" i="27" s="1"/>
  <c r="U176" i="27" s="1"/>
  <c r="V176" i="27" s="1"/>
  <c r="W176" i="27" s="1"/>
  <c r="X176" i="27" s="1"/>
  <c r="Y176" i="27" s="1"/>
  <c r="Z176" i="27" s="1"/>
  <c r="AA176" i="27" s="1"/>
  <c r="AB176" i="27" s="1"/>
  <c r="AC176" i="27" s="1"/>
  <c r="AD176" i="27" s="1"/>
  <c r="AE176" i="27" s="1"/>
  <c r="AF176" i="27" s="1"/>
  <c r="AG176" i="27" s="1"/>
  <c r="AH176" i="27" s="1"/>
  <c r="AI176" i="27" s="1"/>
  <c r="AJ176" i="27" s="1"/>
  <c r="AK176" i="27" s="1"/>
  <c r="AL176" i="27" s="1"/>
  <c r="F175" i="28" s="1"/>
  <c r="D175" i="27"/>
  <c r="G185" i="32"/>
  <c r="B186" i="32"/>
  <c r="B187" i="32" s="1"/>
  <c r="C185" i="32"/>
  <c r="H185" i="32"/>
  <c r="I170" i="30"/>
  <c r="J170" i="30" s="1"/>
  <c r="K170" i="30" s="1"/>
  <c r="L170" i="30" s="1"/>
  <c r="M170" i="30" s="1"/>
  <c r="N170" i="30" s="1"/>
  <c r="O170" i="30" s="1"/>
  <c r="P170" i="30" s="1"/>
  <c r="Q170" i="30" s="1"/>
  <c r="R170" i="30" s="1"/>
  <c r="S170" i="30" s="1"/>
  <c r="T170" i="30" s="1"/>
  <c r="U170" i="30" s="1"/>
  <c r="V170" i="30" s="1"/>
  <c r="W170" i="30" s="1"/>
  <c r="X170" i="30" s="1"/>
  <c r="Y170" i="30" s="1"/>
  <c r="Z170" i="30" s="1"/>
  <c r="AA170" i="30" s="1"/>
  <c r="AB170" i="30" s="1"/>
  <c r="AC170" i="30" s="1"/>
  <c r="AD170" i="30" s="1"/>
  <c r="AE170" i="30" s="1"/>
  <c r="AF170" i="30" s="1"/>
  <c r="AG170" i="30" s="1"/>
  <c r="AH170" i="30" s="1"/>
  <c r="AI170" i="30" s="1"/>
  <c r="AJ170" i="30" s="1"/>
  <c r="AK170" i="30" s="1"/>
  <c r="AL170" i="30" s="1"/>
  <c r="F169" i="31" s="1"/>
  <c r="D169" i="30"/>
  <c r="I174" i="28"/>
  <c r="J174" i="28" s="1"/>
  <c r="K174" i="28" s="1"/>
  <c r="L174" i="28" s="1"/>
  <c r="M174" i="28" s="1"/>
  <c r="N174" i="28" s="1"/>
  <c r="O174" i="28" s="1"/>
  <c r="P174" i="28" s="1"/>
  <c r="Q174" i="28" s="1"/>
  <c r="R174" i="28" s="1"/>
  <c r="S174" i="28" s="1"/>
  <c r="T174" i="28" s="1"/>
  <c r="U174" i="28" s="1"/>
  <c r="V174" i="28" s="1"/>
  <c r="W174" i="28" s="1"/>
  <c r="X174" i="28" s="1"/>
  <c r="Y174" i="28" s="1"/>
  <c r="Z174" i="28" s="1"/>
  <c r="AA174" i="28" s="1"/>
  <c r="AB174" i="28" s="1"/>
  <c r="AC174" i="28" s="1"/>
  <c r="AD174" i="28" s="1"/>
  <c r="AE174" i="28" s="1"/>
  <c r="AF174" i="28" s="1"/>
  <c r="AG174" i="28" s="1"/>
  <c r="AH174" i="28" s="1"/>
  <c r="AI174" i="28" s="1"/>
  <c r="AJ174" i="28" s="1"/>
  <c r="AK174" i="28" s="1"/>
  <c r="AL174" i="28" s="1"/>
  <c r="AM174" i="28" s="1"/>
  <c r="F173" i="29" s="1"/>
  <c r="D173" i="28"/>
  <c r="B194" i="29" l="1"/>
  <c r="B195" i="29" s="1"/>
  <c r="G193" i="29"/>
  <c r="H193" i="29"/>
  <c r="C193" i="29"/>
  <c r="B188" i="26"/>
  <c r="B189" i="26" s="1"/>
  <c r="C187" i="26"/>
  <c r="H187" i="26"/>
  <c r="G187" i="26"/>
  <c r="B196" i="25"/>
  <c r="B197" i="25" s="1"/>
  <c r="H195" i="25"/>
  <c r="C195" i="25"/>
  <c r="G195" i="25"/>
  <c r="B190" i="27"/>
  <c r="B191" i="27" s="1"/>
  <c r="G189" i="27"/>
  <c r="C189" i="27"/>
  <c r="H189" i="27"/>
  <c r="G209" i="28"/>
  <c r="B210" i="28"/>
  <c r="B211" i="28" s="1"/>
  <c r="C209" i="28"/>
  <c r="H209" i="28"/>
  <c r="B204" i="31"/>
  <c r="B205" i="31" s="1"/>
  <c r="G203" i="31"/>
  <c r="C203" i="31"/>
  <c r="H203" i="31"/>
  <c r="I170" i="31"/>
  <c r="J170" i="31" s="1"/>
  <c r="K170" i="31" s="1"/>
  <c r="L170" i="31" s="1"/>
  <c r="M170" i="31" s="1"/>
  <c r="N170" i="31" s="1"/>
  <c r="O170" i="31" s="1"/>
  <c r="P170" i="31" s="1"/>
  <c r="Q170" i="31" s="1"/>
  <c r="R170" i="31" s="1"/>
  <c r="S170" i="31" s="1"/>
  <c r="T170" i="31" s="1"/>
  <c r="U170" i="31" s="1"/>
  <c r="V170" i="31" s="1"/>
  <c r="W170" i="31" s="1"/>
  <c r="X170" i="31" s="1"/>
  <c r="Y170" i="31" s="1"/>
  <c r="Z170" i="31" s="1"/>
  <c r="AA170" i="31" s="1"/>
  <c r="AB170" i="31" s="1"/>
  <c r="AC170" i="31" s="1"/>
  <c r="AD170" i="31" s="1"/>
  <c r="AE170" i="31" s="1"/>
  <c r="AF170" i="31" s="1"/>
  <c r="AG170" i="31" s="1"/>
  <c r="AH170" i="31" s="1"/>
  <c r="AI170" i="31" s="1"/>
  <c r="AJ170" i="31" s="1"/>
  <c r="AK170" i="31" s="1"/>
  <c r="AL170" i="31" s="1"/>
  <c r="AM170" i="31" s="1"/>
  <c r="F169" i="32" s="1"/>
  <c r="D169" i="31"/>
  <c r="I172" i="30"/>
  <c r="J172" i="30" s="1"/>
  <c r="K172" i="30" s="1"/>
  <c r="L172" i="30" s="1"/>
  <c r="M172" i="30" s="1"/>
  <c r="N172" i="30" s="1"/>
  <c r="O172" i="30" s="1"/>
  <c r="P172" i="30" s="1"/>
  <c r="Q172" i="30" s="1"/>
  <c r="R172" i="30" s="1"/>
  <c r="S172" i="30" s="1"/>
  <c r="T172" i="30" s="1"/>
  <c r="U172" i="30" s="1"/>
  <c r="V172" i="30" s="1"/>
  <c r="W172" i="30" s="1"/>
  <c r="X172" i="30" s="1"/>
  <c r="Y172" i="30" s="1"/>
  <c r="Z172" i="30" s="1"/>
  <c r="AA172" i="30" s="1"/>
  <c r="AB172" i="30" s="1"/>
  <c r="AC172" i="30" s="1"/>
  <c r="AD172" i="30" s="1"/>
  <c r="AE172" i="30" s="1"/>
  <c r="AF172" i="30" s="1"/>
  <c r="AG172" i="30" s="1"/>
  <c r="AH172" i="30" s="1"/>
  <c r="AI172" i="30" s="1"/>
  <c r="AJ172" i="30" s="1"/>
  <c r="AK172" i="30" s="1"/>
  <c r="AL172" i="30" s="1"/>
  <c r="F171" i="31" s="1"/>
  <c r="D171" i="30"/>
  <c r="G187" i="32"/>
  <c r="B188" i="32"/>
  <c r="B189" i="32" s="1"/>
  <c r="C187" i="32"/>
  <c r="H187" i="32"/>
  <c r="I184" i="24"/>
  <c r="J184" i="24" s="1"/>
  <c r="K184" i="24" s="1"/>
  <c r="L184" i="24" s="1"/>
  <c r="M184" i="24" s="1"/>
  <c r="N184" i="24" s="1"/>
  <c r="O184" i="24" s="1"/>
  <c r="P184" i="24" s="1"/>
  <c r="Q184" i="24" s="1"/>
  <c r="R184" i="24" s="1"/>
  <c r="S184" i="24" s="1"/>
  <c r="T184" i="24" s="1"/>
  <c r="U184" i="24" s="1"/>
  <c r="V184" i="24" s="1"/>
  <c r="W184" i="24" s="1"/>
  <c r="X184" i="24" s="1"/>
  <c r="Y184" i="24" s="1"/>
  <c r="Z184" i="24" s="1"/>
  <c r="AA184" i="24" s="1"/>
  <c r="AB184" i="24" s="1"/>
  <c r="AC184" i="24" s="1"/>
  <c r="AD184" i="24" s="1"/>
  <c r="AE184" i="24" s="1"/>
  <c r="AF184" i="24" s="1"/>
  <c r="AG184" i="24" s="1"/>
  <c r="AH184" i="24" s="1"/>
  <c r="AI184" i="24" s="1"/>
  <c r="AJ184" i="24" s="1"/>
  <c r="AK184" i="24" s="1"/>
  <c r="AL184" i="24" s="1"/>
  <c r="AM184" i="24" s="1"/>
  <c r="F183" i="25" s="1"/>
  <c r="D183" i="24"/>
  <c r="I176" i="28"/>
  <c r="J176" i="28" s="1"/>
  <c r="K176" i="28" s="1"/>
  <c r="L176" i="28" s="1"/>
  <c r="M176" i="28" s="1"/>
  <c r="N176" i="28" s="1"/>
  <c r="O176" i="28" s="1"/>
  <c r="P176" i="28" s="1"/>
  <c r="Q176" i="28" s="1"/>
  <c r="R176" i="28" s="1"/>
  <c r="S176" i="28" s="1"/>
  <c r="T176" i="28" s="1"/>
  <c r="U176" i="28" s="1"/>
  <c r="V176" i="28" s="1"/>
  <c r="W176" i="28" s="1"/>
  <c r="X176" i="28" s="1"/>
  <c r="Y176" i="28" s="1"/>
  <c r="Z176" i="28" s="1"/>
  <c r="AA176" i="28" s="1"/>
  <c r="AB176" i="28" s="1"/>
  <c r="AC176" i="28" s="1"/>
  <c r="AD176" i="28" s="1"/>
  <c r="AE176" i="28" s="1"/>
  <c r="AF176" i="28" s="1"/>
  <c r="AG176" i="28" s="1"/>
  <c r="AH176" i="28" s="1"/>
  <c r="AI176" i="28" s="1"/>
  <c r="AJ176" i="28" s="1"/>
  <c r="AK176" i="28" s="1"/>
  <c r="AL176" i="28" s="1"/>
  <c r="AM176" i="28" s="1"/>
  <c r="F175" i="29" s="1"/>
  <c r="D175" i="28"/>
  <c r="I186" i="23"/>
  <c r="J186" i="23" s="1"/>
  <c r="K186" i="23" s="1"/>
  <c r="L186" i="23" s="1"/>
  <c r="M186" i="23" s="1"/>
  <c r="N186" i="23" s="1"/>
  <c r="O186" i="23" s="1"/>
  <c r="P186" i="23" s="1"/>
  <c r="Q186" i="23" s="1"/>
  <c r="R186" i="23" s="1"/>
  <c r="S186" i="23" s="1"/>
  <c r="T186" i="23" s="1"/>
  <c r="U186" i="23" s="1"/>
  <c r="V186" i="23" s="1"/>
  <c r="W186" i="23" s="1"/>
  <c r="X186" i="23" s="1"/>
  <c r="Y186" i="23" s="1"/>
  <c r="Z186" i="23" s="1"/>
  <c r="AA186" i="23" s="1"/>
  <c r="AB186" i="23" s="1"/>
  <c r="AC186" i="23" s="1"/>
  <c r="AD186" i="23" s="1"/>
  <c r="AE186" i="23" s="1"/>
  <c r="AF186" i="23" s="1"/>
  <c r="AG186" i="23" s="1"/>
  <c r="AH186" i="23" s="1"/>
  <c r="AI186" i="23" s="1"/>
  <c r="AJ186" i="23" s="1"/>
  <c r="AK186" i="23" s="1"/>
  <c r="F185" i="24" s="1"/>
  <c r="D185" i="23"/>
  <c r="I178" i="27"/>
  <c r="J178" i="27" s="1"/>
  <c r="K178" i="27" s="1"/>
  <c r="L178" i="27" s="1"/>
  <c r="M178" i="27" s="1"/>
  <c r="N178" i="27" s="1"/>
  <c r="O178" i="27" s="1"/>
  <c r="P178" i="27" s="1"/>
  <c r="Q178" i="27" s="1"/>
  <c r="R178" i="27" s="1"/>
  <c r="S178" i="27" s="1"/>
  <c r="T178" i="27" s="1"/>
  <c r="U178" i="27" s="1"/>
  <c r="V178" i="27" s="1"/>
  <c r="W178" i="27" s="1"/>
  <c r="X178" i="27" s="1"/>
  <c r="Y178" i="27" s="1"/>
  <c r="Z178" i="27" s="1"/>
  <c r="AA178" i="27" s="1"/>
  <c r="AB178" i="27" s="1"/>
  <c r="AC178" i="27" s="1"/>
  <c r="AD178" i="27" s="1"/>
  <c r="AE178" i="27" s="1"/>
  <c r="AF178" i="27" s="1"/>
  <c r="AG178" i="27" s="1"/>
  <c r="AH178" i="27" s="1"/>
  <c r="AI178" i="27" s="1"/>
  <c r="AJ178" i="27" s="1"/>
  <c r="AK178" i="27" s="1"/>
  <c r="AL178" i="27" s="1"/>
  <c r="F177" i="28" s="1"/>
  <c r="D177" i="27"/>
  <c r="B188" i="8"/>
  <c r="B189" i="8" s="1"/>
  <c r="I188" i="8"/>
  <c r="J188" i="8" s="1"/>
  <c r="K188" i="8" s="1"/>
  <c r="L188" i="8" s="1"/>
  <c r="M188" i="8" s="1"/>
  <c r="N188" i="8" s="1"/>
  <c r="O188" i="8" s="1"/>
  <c r="P188" i="8" s="1"/>
  <c r="Q188" i="8" s="1"/>
  <c r="R188" i="8" s="1"/>
  <c r="S188" i="8" s="1"/>
  <c r="T188" i="8" s="1"/>
  <c r="U188" i="8" s="1"/>
  <c r="V188" i="8" s="1"/>
  <c r="W188" i="8" s="1"/>
  <c r="X188" i="8" s="1"/>
  <c r="Y188" i="8" s="1"/>
  <c r="Z188" i="8" s="1"/>
  <c r="AA188" i="8" s="1"/>
  <c r="AB188" i="8" s="1"/>
  <c r="AC188" i="8" s="1"/>
  <c r="AD188" i="8" s="1"/>
  <c r="AE188" i="8" s="1"/>
  <c r="AF188" i="8" s="1"/>
  <c r="AG188" i="8" s="1"/>
  <c r="AH188" i="8" s="1"/>
  <c r="AI188" i="8" s="1"/>
  <c r="AJ188" i="8" s="1"/>
  <c r="AK188" i="8" s="1"/>
  <c r="AL188" i="8" s="1"/>
  <c r="AM188" i="8" s="1"/>
  <c r="F187" i="23" s="1"/>
  <c r="G187" i="8"/>
  <c r="D187" i="8" s="1"/>
  <c r="H187" i="8"/>
  <c r="C187" i="8"/>
  <c r="D167" i="32"/>
  <c r="I168" i="32"/>
  <c r="J168" i="32" s="1"/>
  <c r="K168" i="32" s="1"/>
  <c r="L168" i="32" s="1"/>
  <c r="M168" i="32" s="1"/>
  <c r="N168" i="32" s="1"/>
  <c r="O168" i="32" s="1"/>
  <c r="P168" i="32" s="1"/>
  <c r="Q168" i="32" s="1"/>
  <c r="R168" i="32" s="1"/>
  <c r="S168" i="32" s="1"/>
  <c r="T168" i="32" s="1"/>
  <c r="U168" i="32" s="1"/>
  <c r="V168" i="32" s="1"/>
  <c r="W168" i="32" s="1"/>
  <c r="X168" i="32" s="1"/>
  <c r="Y168" i="32" s="1"/>
  <c r="Z168" i="32" s="1"/>
  <c r="AA168" i="32" s="1"/>
  <c r="AB168" i="32" s="1"/>
  <c r="AC168" i="32" s="1"/>
  <c r="AD168" i="32" s="1"/>
  <c r="AE168" i="32" s="1"/>
  <c r="AF168" i="32" s="1"/>
  <c r="AG168" i="32" s="1"/>
  <c r="AH168" i="32" s="1"/>
  <c r="AI168" i="32" s="1"/>
  <c r="AJ168" i="32" s="1"/>
  <c r="AK168" i="32" s="1"/>
  <c r="AL168" i="32" s="1"/>
  <c r="F167" i="33" s="1"/>
  <c r="I180" i="26"/>
  <c r="J180" i="26" s="1"/>
  <c r="K180" i="26" s="1"/>
  <c r="L180" i="26" s="1"/>
  <c r="M180" i="26" s="1"/>
  <c r="N180" i="26" s="1"/>
  <c r="O180" i="26" s="1"/>
  <c r="P180" i="26" s="1"/>
  <c r="Q180" i="26" s="1"/>
  <c r="R180" i="26" s="1"/>
  <c r="S180" i="26" s="1"/>
  <c r="T180" i="26" s="1"/>
  <c r="U180" i="26" s="1"/>
  <c r="V180" i="26" s="1"/>
  <c r="W180" i="26" s="1"/>
  <c r="X180" i="26" s="1"/>
  <c r="Y180" i="26" s="1"/>
  <c r="Z180" i="26" s="1"/>
  <c r="AA180" i="26" s="1"/>
  <c r="AB180" i="26" s="1"/>
  <c r="AC180" i="26" s="1"/>
  <c r="AD180" i="26" s="1"/>
  <c r="AE180" i="26" s="1"/>
  <c r="AF180" i="26" s="1"/>
  <c r="AG180" i="26" s="1"/>
  <c r="AH180" i="26" s="1"/>
  <c r="AI180" i="26" s="1"/>
  <c r="AJ180" i="26" s="1"/>
  <c r="AK180" i="26" s="1"/>
  <c r="AL180" i="26" s="1"/>
  <c r="AM180" i="26" s="1"/>
  <c r="F179" i="27" s="1"/>
  <c r="D179" i="26"/>
  <c r="D165" i="33"/>
  <c r="I166" i="33"/>
  <c r="J166" i="33" s="1"/>
  <c r="K166" i="33" s="1"/>
  <c r="L166" i="33" s="1"/>
  <c r="M166" i="33" s="1"/>
  <c r="N166" i="33" s="1"/>
  <c r="O166" i="33" s="1"/>
  <c r="P166" i="33" s="1"/>
  <c r="Q166" i="33" s="1"/>
  <c r="R166" i="33" s="1"/>
  <c r="S166" i="33" s="1"/>
  <c r="T166" i="33" s="1"/>
  <c r="U166" i="33" s="1"/>
  <c r="V166" i="33" s="1"/>
  <c r="W166" i="33" s="1"/>
  <c r="X166" i="33" s="1"/>
  <c r="Y166" i="33" s="1"/>
  <c r="Z166" i="33" s="1"/>
  <c r="AA166" i="33" s="1"/>
  <c r="AB166" i="33" s="1"/>
  <c r="AC166" i="33" s="1"/>
  <c r="AD166" i="33" s="1"/>
  <c r="AE166" i="33" s="1"/>
  <c r="AF166" i="33" s="1"/>
  <c r="AG166" i="33" s="1"/>
  <c r="AH166" i="33" s="1"/>
  <c r="AI166" i="33" s="1"/>
  <c r="AJ166" i="33" s="1"/>
  <c r="AK166" i="33" s="1"/>
  <c r="AL166" i="33" s="1"/>
  <c r="AM166" i="33" s="1"/>
  <c r="B190" i="33"/>
  <c r="B191" i="33" s="1"/>
  <c r="G189" i="33"/>
  <c r="C189" i="33"/>
  <c r="H189" i="33"/>
  <c r="I174" i="29"/>
  <c r="J174" i="29" s="1"/>
  <c r="K174" i="29" s="1"/>
  <c r="L174" i="29" s="1"/>
  <c r="M174" i="29" s="1"/>
  <c r="N174" i="29" s="1"/>
  <c r="O174" i="29" s="1"/>
  <c r="P174" i="29" s="1"/>
  <c r="Q174" i="29" s="1"/>
  <c r="R174" i="29" s="1"/>
  <c r="S174" i="29" s="1"/>
  <c r="T174" i="29" s="1"/>
  <c r="U174" i="29" s="1"/>
  <c r="V174" i="29" s="1"/>
  <c r="W174" i="29" s="1"/>
  <c r="X174" i="29" s="1"/>
  <c r="Y174" i="29" s="1"/>
  <c r="Z174" i="29" s="1"/>
  <c r="AA174" i="29" s="1"/>
  <c r="AB174" i="29" s="1"/>
  <c r="AC174" i="29" s="1"/>
  <c r="AD174" i="29" s="1"/>
  <c r="AE174" i="29" s="1"/>
  <c r="AF174" i="29" s="1"/>
  <c r="AG174" i="29" s="1"/>
  <c r="AH174" i="29" s="1"/>
  <c r="AI174" i="29" s="1"/>
  <c r="AJ174" i="29" s="1"/>
  <c r="AK174" i="29" s="1"/>
  <c r="AL174" i="29" s="1"/>
  <c r="AM174" i="29" s="1"/>
  <c r="F173" i="30" s="1"/>
  <c r="D173" i="29"/>
  <c r="I182" i="25"/>
  <c r="J182" i="25" s="1"/>
  <c r="K182" i="25" s="1"/>
  <c r="L182" i="25" s="1"/>
  <c r="M182" i="25" s="1"/>
  <c r="N182" i="25" s="1"/>
  <c r="O182" i="25" s="1"/>
  <c r="P182" i="25" s="1"/>
  <c r="Q182" i="25" s="1"/>
  <c r="R182" i="25" s="1"/>
  <c r="S182" i="25" s="1"/>
  <c r="T182" i="25" s="1"/>
  <c r="U182" i="25" s="1"/>
  <c r="V182" i="25" s="1"/>
  <c r="W182" i="25" s="1"/>
  <c r="X182" i="25" s="1"/>
  <c r="Y182" i="25" s="1"/>
  <c r="Z182" i="25" s="1"/>
  <c r="AA182" i="25" s="1"/>
  <c r="AB182" i="25" s="1"/>
  <c r="AC182" i="25" s="1"/>
  <c r="AD182" i="25" s="1"/>
  <c r="AE182" i="25" s="1"/>
  <c r="AF182" i="25" s="1"/>
  <c r="AG182" i="25" s="1"/>
  <c r="AH182" i="25" s="1"/>
  <c r="AI182" i="25" s="1"/>
  <c r="AJ182" i="25" s="1"/>
  <c r="AK182" i="25" s="1"/>
  <c r="AL182" i="25" s="1"/>
  <c r="F181" i="26" s="1"/>
  <c r="D181" i="25"/>
  <c r="B192" i="27" l="1"/>
  <c r="B193" i="27" s="1"/>
  <c r="G191" i="27"/>
  <c r="C191" i="27"/>
  <c r="H191" i="27"/>
  <c r="B198" i="25"/>
  <c r="B199" i="25" s="1"/>
  <c r="H197" i="25"/>
  <c r="C197" i="25"/>
  <c r="G197" i="25"/>
  <c r="B206" i="31"/>
  <c r="B207" i="31" s="1"/>
  <c r="G205" i="31"/>
  <c r="C205" i="31"/>
  <c r="H205" i="31"/>
  <c r="B190" i="26"/>
  <c r="B191" i="26" s="1"/>
  <c r="C189" i="26"/>
  <c r="H189" i="26"/>
  <c r="G189" i="26"/>
  <c r="B212" i="28"/>
  <c r="B213" i="28" s="1"/>
  <c r="G211" i="28"/>
  <c r="C211" i="28"/>
  <c r="H211" i="28"/>
  <c r="B196" i="29"/>
  <c r="B197" i="29" s="1"/>
  <c r="C195" i="29"/>
  <c r="H195" i="29"/>
  <c r="G195" i="29"/>
  <c r="I178" i="28"/>
  <c r="J178" i="28" s="1"/>
  <c r="K178" i="28" s="1"/>
  <c r="L178" i="28" s="1"/>
  <c r="M178" i="28" s="1"/>
  <c r="N178" i="28" s="1"/>
  <c r="O178" i="28" s="1"/>
  <c r="P178" i="28" s="1"/>
  <c r="Q178" i="28" s="1"/>
  <c r="R178" i="28" s="1"/>
  <c r="S178" i="28" s="1"/>
  <c r="T178" i="28" s="1"/>
  <c r="U178" i="28" s="1"/>
  <c r="V178" i="28" s="1"/>
  <c r="W178" i="28" s="1"/>
  <c r="X178" i="28" s="1"/>
  <c r="Y178" i="28" s="1"/>
  <c r="Z178" i="28" s="1"/>
  <c r="AA178" i="28" s="1"/>
  <c r="AB178" i="28" s="1"/>
  <c r="AC178" i="28" s="1"/>
  <c r="AD178" i="28" s="1"/>
  <c r="AE178" i="28" s="1"/>
  <c r="AF178" i="28" s="1"/>
  <c r="AG178" i="28" s="1"/>
  <c r="AH178" i="28" s="1"/>
  <c r="AI178" i="28" s="1"/>
  <c r="AJ178" i="28" s="1"/>
  <c r="AK178" i="28" s="1"/>
  <c r="AL178" i="28" s="1"/>
  <c r="AM178" i="28" s="1"/>
  <c r="F177" i="29" s="1"/>
  <c r="D177" i="28"/>
  <c r="I186" i="24"/>
  <c r="J186" i="24" s="1"/>
  <c r="K186" i="24" s="1"/>
  <c r="L186" i="24" s="1"/>
  <c r="M186" i="24" s="1"/>
  <c r="N186" i="24" s="1"/>
  <c r="O186" i="24" s="1"/>
  <c r="P186" i="24" s="1"/>
  <c r="Q186" i="24" s="1"/>
  <c r="R186" i="24" s="1"/>
  <c r="S186" i="24" s="1"/>
  <c r="T186" i="24" s="1"/>
  <c r="U186" i="24" s="1"/>
  <c r="V186" i="24" s="1"/>
  <c r="W186" i="24" s="1"/>
  <c r="X186" i="24" s="1"/>
  <c r="Y186" i="24" s="1"/>
  <c r="Z186" i="24" s="1"/>
  <c r="AA186" i="24" s="1"/>
  <c r="AB186" i="24" s="1"/>
  <c r="AC186" i="24" s="1"/>
  <c r="AD186" i="24" s="1"/>
  <c r="AE186" i="24" s="1"/>
  <c r="AF186" i="24" s="1"/>
  <c r="AG186" i="24" s="1"/>
  <c r="AH186" i="24" s="1"/>
  <c r="AI186" i="24" s="1"/>
  <c r="AJ186" i="24" s="1"/>
  <c r="AK186" i="24" s="1"/>
  <c r="AL186" i="24" s="1"/>
  <c r="AM186" i="24" s="1"/>
  <c r="F185" i="25" s="1"/>
  <c r="D185" i="24"/>
  <c r="I182" i="26"/>
  <c r="J182" i="26" s="1"/>
  <c r="K182" i="26" s="1"/>
  <c r="L182" i="26" s="1"/>
  <c r="M182" i="26" s="1"/>
  <c r="N182" i="26" s="1"/>
  <c r="O182" i="26" s="1"/>
  <c r="P182" i="26" s="1"/>
  <c r="Q182" i="26" s="1"/>
  <c r="R182" i="26" s="1"/>
  <c r="S182" i="26" s="1"/>
  <c r="T182" i="26" s="1"/>
  <c r="U182" i="26" s="1"/>
  <c r="V182" i="26" s="1"/>
  <c r="W182" i="26" s="1"/>
  <c r="X182" i="26" s="1"/>
  <c r="Y182" i="26" s="1"/>
  <c r="Z182" i="26" s="1"/>
  <c r="AA182" i="26" s="1"/>
  <c r="AB182" i="26" s="1"/>
  <c r="AC182" i="26" s="1"/>
  <c r="AD182" i="26" s="1"/>
  <c r="AE182" i="26" s="1"/>
  <c r="AF182" i="26" s="1"/>
  <c r="AG182" i="26" s="1"/>
  <c r="AH182" i="26" s="1"/>
  <c r="AI182" i="26" s="1"/>
  <c r="AJ182" i="26" s="1"/>
  <c r="AK182" i="26" s="1"/>
  <c r="AL182" i="26" s="1"/>
  <c r="AM182" i="26" s="1"/>
  <c r="F181" i="27" s="1"/>
  <c r="D181" i="26"/>
  <c r="I176" i="29"/>
  <c r="J176" i="29" s="1"/>
  <c r="K176" i="29" s="1"/>
  <c r="L176" i="29" s="1"/>
  <c r="M176" i="29" s="1"/>
  <c r="N176" i="29" s="1"/>
  <c r="O176" i="29" s="1"/>
  <c r="P176" i="29" s="1"/>
  <c r="Q176" i="29" s="1"/>
  <c r="R176" i="29" s="1"/>
  <c r="S176" i="29" s="1"/>
  <c r="T176" i="29" s="1"/>
  <c r="U176" i="29" s="1"/>
  <c r="V176" i="29" s="1"/>
  <c r="W176" i="29" s="1"/>
  <c r="X176" i="29" s="1"/>
  <c r="Y176" i="29" s="1"/>
  <c r="Z176" i="29" s="1"/>
  <c r="AA176" i="29" s="1"/>
  <c r="AB176" i="29" s="1"/>
  <c r="AC176" i="29" s="1"/>
  <c r="AD176" i="29" s="1"/>
  <c r="AE176" i="29" s="1"/>
  <c r="AF176" i="29" s="1"/>
  <c r="AG176" i="29" s="1"/>
  <c r="AH176" i="29" s="1"/>
  <c r="AI176" i="29" s="1"/>
  <c r="AJ176" i="29" s="1"/>
  <c r="AK176" i="29" s="1"/>
  <c r="AL176" i="29" s="1"/>
  <c r="AM176" i="29" s="1"/>
  <c r="F175" i="30" s="1"/>
  <c r="D175" i="29"/>
  <c r="I174" i="30"/>
  <c r="J174" i="30" s="1"/>
  <c r="K174" i="30" s="1"/>
  <c r="L174" i="30" s="1"/>
  <c r="M174" i="30" s="1"/>
  <c r="N174" i="30" s="1"/>
  <c r="O174" i="30" s="1"/>
  <c r="P174" i="30" s="1"/>
  <c r="Q174" i="30" s="1"/>
  <c r="R174" i="30" s="1"/>
  <c r="S174" i="30" s="1"/>
  <c r="T174" i="30" s="1"/>
  <c r="U174" i="30" s="1"/>
  <c r="V174" i="30" s="1"/>
  <c r="W174" i="30" s="1"/>
  <c r="X174" i="30" s="1"/>
  <c r="Y174" i="30" s="1"/>
  <c r="Z174" i="30" s="1"/>
  <c r="AA174" i="30" s="1"/>
  <c r="AB174" i="30" s="1"/>
  <c r="AC174" i="30" s="1"/>
  <c r="AD174" i="30" s="1"/>
  <c r="AE174" i="30" s="1"/>
  <c r="AF174" i="30" s="1"/>
  <c r="AG174" i="30" s="1"/>
  <c r="AH174" i="30" s="1"/>
  <c r="AI174" i="30" s="1"/>
  <c r="AJ174" i="30" s="1"/>
  <c r="AK174" i="30" s="1"/>
  <c r="AL174" i="30" s="1"/>
  <c r="F173" i="31" s="1"/>
  <c r="D173" i="30"/>
  <c r="I184" i="25"/>
  <c r="J184" i="25" s="1"/>
  <c r="K184" i="25" s="1"/>
  <c r="L184" i="25" s="1"/>
  <c r="M184" i="25" s="1"/>
  <c r="N184" i="25" s="1"/>
  <c r="O184" i="25" s="1"/>
  <c r="P184" i="25" s="1"/>
  <c r="Q184" i="25" s="1"/>
  <c r="R184" i="25" s="1"/>
  <c r="S184" i="25" s="1"/>
  <c r="T184" i="25" s="1"/>
  <c r="U184" i="25" s="1"/>
  <c r="V184" i="25" s="1"/>
  <c r="W184" i="25" s="1"/>
  <c r="X184" i="25" s="1"/>
  <c r="Y184" i="25" s="1"/>
  <c r="Z184" i="25" s="1"/>
  <c r="AA184" i="25" s="1"/>
  <c r="AB184" i="25" s="1"/>
  <c r="AC184" i="25" s="1"/>
  <c r="AD184" i="25" s="1"/>
  <c r="AE184" i="25" s="1"/>
  <c r="AF184" i="25" s="1"/>
  <c r="AG184" i="25" s="1"/>
  <c r="AH184" i="25" s="1"/>
  <c r="AI184" i="25" s="1"/>
  <c r="AJ184" i="25" s="1"/>
  <c r="AK184" i="25" s="1"/>
  <c r="AL184" i="25" s="1"/>
  <c r="F183" i="26" s="1"/>
  <c r="D183" i="25"/>
  <c r="D167" i="33"/>
  <c r="I168" i="33"/>
  <c r="J168" i="33" s="1"/>
  <c r="K168" i="33" s="1"/>
  <c r="L168" i="33" s="1"/>
  <c r="M168" i="33" s="1"/>
  <c r="N168" i="33" s="1"/>
  <c r="O168" i="33" s="1"/>
  <c r="P168" i="33" s="1"/>
  <c r="Q168" i="33" s="1"/>
  <c r="R168" i="33" s="1"/>
  <c r="S168" i="33" s="1"/>
  <c r="T168" i="33" s="1"/>
  <c r="U168" i="33" s="1"/>
  <c r="V168" i="33" s="1"/>
  <c r="W168" i="33" s="1"/>
  <c r="X168" i="33" s="1"/>
  <c r="Y168" i="33" s="1"/>
  <c r="Z168" i="33" s="1"/>
  <c r="AA168" i="33" s="1"/>
  <c r="AB168" i="33" s="1"/>
  <c r="AC168" i="33" s="1"/>
  <c r="AD168" i="33" s="1"/>
  <c r="AE168" i="33" s="1"/>
  <c r="AF168" i="33" s="1"/>
  <c r="AG168" i="33" s="1"/>
  <c r="AH168" i="33" s="1"/>
  <c r="AI168" i="33" s="1"/>
  <c r="AJ168" i="33" s="1"/>
  <c r="AK168" i="33" s="1"/>
  <c r="AL168" i="33" s="1"/>
  <c r="AM168" i="33" s="1"/>
  <c r="B190" i="8"/>
  <c r="B191" i="8" s="1"/>
  <c r="I190" i="8"/>
  <c r="J190" i="8" s="1"/>
  <c r="K190" i="8" s="1"/>
  <c r="L190" i="8" s="1"/>
  <c r="M190" i="8" s="1"/>
  <c r="N190" i="8" s="1"/>
  <c r="O190" i="8" s="1"/>
  <c r="P190" i="8" s="1"/>
  <c r="Q190" i="8" s="1"/>
  <c r="R190" i="8" s="1"/>
  <c r="S190" i="8" s="1"/>
  <c r="T190" i="8" s="1"/>
  <c r="U190" i="8" s="1"/>
  <c r="V190" i="8" s="1"/>
  <c r="W190" i="8" s="1"/>
  <c r="X190" i="8" s="1"/>
  <c r="Y190" i="8" s="1"/>
  <c r="Z190" i="8" s="1"/>
  <c r="AA190" i="8" s="1"/>
  <c r="AB190" i="8" s="1"/>
  <c r="AC190" i="8" s="1"/>
  <c r="AD190" i="8" s="1"/>
  <c r="AE190" i="8" s="1"/>
  <c r="AF190" i="8" s="1"/>
  <c r="AG190" i="8" s="1"/>
  <c r="AH190" i="8" s="1"/>
  <c r="AI190" i="8" s="1"/>
  <c r="AJ190" i="8" s="1"/>
  <c r="AK190" i="8" s="1"/>
  <c r="AL190" i="8" s="1"/>
  <c r="AM190" i="8" s="1"/>
  <c r="F189" i="23" s="1"/>
  <c r="G189" i="8"/>
  <c r="D189" i="8" s="1"/>
  <c r="H189" i="8"/>
  <c r="C189" i="8"/>
  <c r="G191" i="33"/>
  <c r="B192" i="33"/>
  <c r="B193" i="33" s="1"/>
  <c r="C191" i="33"/>
  <c r="H191" i="33"/>
  <c r="B190" i="32"/>
  <c r="B191" i="32" s="1"/>
  <c r="G189" i="32"/>
  <c r="C189" i="32"/>
  <c r="H189" i="32"/>
  <c r="I180" i="27"/>
  <c r="J180" i="27" s="1"/>
  <c r="K180" i="27" s="1"/>
  <c r="L180" i="27" s="1"/>
  <c r="M180" i="27" s="1"/>
  <c r="N180" i="27" s="1"/>
  <c r="O180" i="27" s="1"/>
  <c r="P180" i="27" s="1"/>
  <c r="Q180" i="27" s="1"/>
  <c r="R180" i="27" s="1"/>
  <c r="S180" i="27" s="1"/>
  <c r="T180" i="27" s="1"/>
  <c r="U180" i="27" s="1"/>
  <c r="V180" i="27" s="1"/>
  <c r="W180" i="27" s="1"/>
  <c r="X180" i="27" s="1"/>
  <c r="Y180" i="27" s="1"/>
  <c r="Z180" i="27" s="1"/>
  <c r="AA180" i="27" s="1"/>
  <c r="AB180" i="27" s="1"/>
  <c r="AC180" i="27" s="1"/>
  <c r="AD180" i="27" s="1"/>
  <c r="AE180" i="27" s="1"/>
  <c r="AF180" i="27" s="1"/>
  <c r="AG180" i="27" s="1"/>
  <c r="AH180" i="27" s="1"/>
  <c r="AI180" i="27" s="1"/>
  <c r="AJ180" i="27" s="1"/>
  <c r="AK180" i="27" s="1"/>
  <c r="AL180" i="27" s="1"/>
  <c r="F179" i="28" s="1"/>
  <c r="D179" i="27"/>
  <c r="I172" i="31"/>
  <c r="J172" i="31" s="1"/>
  <c r="K172" i="31" s="1"/>
  <c r="L172" i="31" s="1"/>
  <c r="M172" i="31" s="1"/>
  <c r="N172" i="31" s="1"/>
  <c r="O172" i="31" s="1"/>
  <c r="P172" i="31" s="1"/>
  <c r="Q172" i="31" s="1"/>
  <c r="R172" i="31" s="1"/>
  <c r="S172" i="31" s="1"/>
  <c r="T172" i="31" s="1"/>
  <c r="U172" i="31" s="1"/>
  <c r="V172" i="31" s="1"/>
  <c r="W172" i="31" s="1"/>
  <c r="X172" i="31" s="1"/>
  <c r="Y172" i="31" s="1"/>
  <c r="Z172" i="31" s="1"/>
  <c r="AA172" i="31" s="1"/>
  <c r="AB172" i="31" s="1"/>
  <c r="AC172" i="31" s="1"/>
  <c r="AD172" i="31" s="1"/>
  <c r="AE172" i="31" s="1"/>
  <c r="AF172" i="31" s="1"/>
  <c r="AG172" i="31" s="1"/>
  <c r="AH172" i="31" s="1"/>
  <c r="AI172" i="31" s="1"/>
  <c r="AJ172" i="31" s="1"/>
  <c r="AK172" i="31" s="1"/>
  <c r="AL172" i="31" s="1"/>
  <c r="AM172" i="31" s="1"/>
  <c r="F171" i="32" s="1"/>
  <c r="D171" i="31"/>
  <c r="I188" i="23"/>
  <c r="J188" i="23" s="1"/>
  <c r="K188" i="23" s="1"/>
  <c r="L188" i="23" s="1"/>
  <c r="M188" i="23" s="1"/>
  <c r="N188" i="23" s="1"/>
  <c r="O188" i="23" s="1"/>
  <c r="P188" i="23" s="1"/>
  <c r="Q188" i="23" s="1"/>
  <c r="R188" i="23" s="1"/>
  <c r="S188" i="23" s="1"/>
  <c r="T188" i="23" s="1"/>
  <c r="U188" i="23" s="1"/>
  <c r="V188" i="23" s="1"/>
  <c r="W188" i="23" s="1"/>
  <c r="X188" i="23" s="1"/>
  <c r="Y188" i="23" s="1"/>
  <c r="Z188" i="23" s="1"/>
  <c r="AA188" i="23" s="1"/>
  <c r="AB188" i="23" s="1"/>
  <c r="AC188" i="23" s="1"/>
  <c r="AD188" i="23" s="1"/>
  <c r="AE188" i="23" s="1"/>
  <c r="AF188" i="23" s="1"/>
  <c r="AG188" i="23" s="1"/>
  <c r="AH188" i="23" s="1"/>
  <c r="AI188" i="23" s="1"/>
  <c r="AJ188" i="23" s="1"/>
  <c r="AK188" i="23" s="1"/>
  <c r="F187" i="24" s="1"/>
  <c r="D187" i="23"/>
  <c r="D169" i="32"/>
  <c r="I170" i="32"/>
  <c r="J170" i="32" s="1"/>
  <c r="K170" i="32" s="1"/>
  <c r="L170" i="32" s="1"/>
  <c r="M170" i="32" s="1"/>
  <c r="N170" i="32" s="1"/>
  <c r="O170" i="32" s="1"/>
  <c r="P170" i="32" s="1"/>
  <c r="Q170" i="32" s="1"/>
  <c r="R170" i="32" s="1"/>
  <c r="S170" i="32" s="1"/>
  <c r="T170" i="32" s="1"/>
  <c r="U170" i="32" s="1"/>
  <c r="V170" i="32" s="1"/>
  <c r="W170" i="32" s="1"/>
  <c r="X170" i="32" s="1"/>
  <c r="Y170" i="32" s="1"/>
  <c r="Z170" i="32" s="1"/>
  <c r="AA170" i="32" s="1"/>
  <c r="AB170" i="32" s="1"/>
  <c r="AC170" i="32" s="1"/>
  <c r="AD170" i="32" s="1"/>
  <c r="AE170" i="32" s="1"/>
  <c r="AF170" i="32" s="1"/>
  <c r="AG170" i="32" s="1"/>
  <c r="AH170" i="32" s="1"/>
  <c r="AI170" i="32" s="1"/>
  <c r="AJ170" i="32" s="1"/>
  <c r="AK170" i="32" s="1"/>
  <c r="AL170" i="32" s="1"/>
  <c r="F169" i="33" s="1"/>
  <c r="B192" i="26" l="1"/>
  <c r="B193" i="26" s="1"/>
  <c r="G191" i="26"/>
  <c r="C191" i="26"/>
  <c r="H191" i="26"/>
  <c r="B208" i="31"/>
  <c r="B209" i="31" s="1"/>
  <c r="G207" i="31"/>
  <c r="C207" i="31"/>
  <c r="H207" i="31"/>
  <c r="B198" i="29"/>
  <c r="B199" i="29" s="1"/>
  <c r="G197" i="29"/>
  <c r="C197" i="29"/>
  <c r="H197" i="29"/>
  <c r="B200" i="25"/>
  <c r="B201" i="25" s="1"/>
  <c r="C199" i="25"/>
  <c r="H199" i="25"/>
  <c r="G199" i="25"/>
  <c r="B214" i="28"/>
  <c r="B215" i="28" s="1"/>
  <c r="G213" i="28"/>
  <c r="C213" i="28"/>
  <c r="H213" i="28"/>
  <c r="B194" i="27"/>
  <c r="B195" i="27" s="1"/>
  <c r="C193" i="27"/>
  <c r="H193" i="27"/>
  <c r="G193" i="27"/>
  <c r="I190" i="23"/>
  <c r="J190" i="23" s="1"/>
  <c r="K190" i="23" s="1"/>
  <c r="L190" i="23" s="1"/>
  <c r="M190" i="23" s="1"/>
  <c r="N190" i="23" s="1"/>
  <c r="O190" i="23" s="1"/>
  <c r="P190" i="23" s="1"/>
  <c r="Q190" i="23" s="1"/>
  <c r="R190" i="23" s="1"/>
  <c r="S190" i="23" s="1"/>
  <c r="T190" i="23" s="1"/>
  <c r="U190" i="23" s="1"/>
  <c r="V190" i="23" s="1"/>
  <c r="W190" i="23" s="1"/>
  <c r="X190" i="23" s="1"/>
  <c r="Y190" i="23" s="1"/>
  <c r="Z190" i="23" s="1"/>
  <c r="AA190" i="23" s="1"/>
  <c r="AB190" i="23" s="1"/>
  <c r="AC190" i="23" s="1"/>
  <c r="AD190" i="23" s="1"/>
  <c r="AE190" i="23" s="1"/>
  <c r="AF190" i="23" s="1"/>
  <c r="AG190" i="23" s="1"/>
  <c r="AH190" i="23" s="1"/>
  <c r="AI190" i="23" s="1"/>
  <c r="AJ190" i="23" s="1"/>
  <c r="AK190" i="23" s="1"/>
  <c r="F189" i="24" s="1"/>
  <c r="D189" i="23"/>
  <c r="I192" i="8"/>
  <c r="J192" i="8" s="1"/>
  <c r="K192" i="8" s="1"/>
  <c r="L192" i="8" s="1"/>
  <c r="M192" i="8" s="1"/>
  <c r="N192" i="8" s="1"/>
  <c r="O192" i="8" s="1"/>
  <c r="P192" i="8" s="1"/>
  <c r="Q192" i="8" s="1"/>
  <c r="R192" i="8" s="1"/>
  <c r="S192" i="8" s="1"/>
  <c r="T192" i="8" s="1"/>
  <c r="U192" i="8" s="1"/>
  <c r="V192" i="8" s="1"/>
  <c r="W192" i="8" s="1"/>
  <c r="X192" i="8" s="1"/>
  <c r="Y192" i="8" s="1"/>
  <c r="Z192" i="8" s="1"/>
  <c r="AA192" i="8" s="1"/>
  <c r="AB192" i="8" s="1"/>
  <c r="AC192" i="8" s="1"/>
  <c r="AD192" i="8" s="1"/>
  <c r="AE192" i="8" s="1"/>
  <c r="AF192" i="8" s="1"/>
  <c r="AG192" i="8" s="1"/>
  <c r="AH192" i="8" s="1"/>
  <c r="AI192" i="8" s="1"/>
  <c r="AJ192" i="8" s="1"/>
  <c r="AK192" i="8" s="1"/>
  <c r="AL192" i="8" s="1"/>
  <c r="AM192" i="8" s="1"/>
  <c r="F191" i="23" s="1"/>
  <c r="B192" i="8"/>
  <c r="B193" i="8" s="1"/>
  <c r="G191" i="8"/>
  <c r="D191" i="8" s="1"/>
  <c r="H191" i="8"/>
  <c r="C191" i="8"/>
  <c r="I184" i="26"/>
  <c r="J184" i="26" s="1"/>
  <c r="K184" i="26" s="1"/>
  <c r="L184" i="26" s="1"/>
  <c r="M184" i="26" s="1"/>
  <c r="N184" i="26" s="1"/>
  <c r="O184" i="26" s="1"/>
  <c r="P184" i="26" s="1"/>
  <c r="Q184" i="26" s="1"/>
  <c r="R184" i="26" s="1"/>
  <c r="S184" i="26" s="1"/>
  <c r="T184" i="26" s="1"/>
  <c r="U184" i="26" s="1"/>
  <c r="V184" i="26" s="1"/>
  <c r="W184" i="26" s="1"/>
  <c r="X184" i="26" s="1"/>
  <c r="Y184" i="26" s="1"/>
  <c r="Z184" i="26" s="1"/>
  <c r="AA184" i="26" s="1"/>
  <c r="AB184" i="26" s="1"/>
  <c r="AC184" i="26" s="1"/>
  <c r="AD184" i="26" s="1"/>
  <c r="AE184" i="26" s="1"/>
  <c r="AF184" i="26" s="1"/>
  <c r="AG184" i="26" s="1"/>
  <c r="AH184" i="26" s="1"/>
  <c r="AI184" i="26" s="1"/>
  <c r="AJ184" i="26" s="1"/>
  <c r="AK184" i="26" s="1"/>
  <c r="AL184" i="26" s="1"/>
  <c r="AM184" i="26" s="1"/>
  <c r="F183" i="27" s="1"/>
  <c r="D183" i="26"/>
  <c r="I188" i="24"/>
  <c r="J188" i="24" s="1"/>
  <c r="K188" i="24" s="1"/>
  <c r="L188" i="24" s="1"/>
  <c r="M188" i="24" s="1"/>
  <c r="N188" i="24" s="1"/>
  <c r="O188" i="24" s="1"/>
  <c r="P188" i="24" s="1"/>
  <c r="Q188" i="24" s="1"/>
  <c r="R188" i="24" s="1"/>
  <c r="S188" i="24" s="1"/>
  <c r="T188" i="24" s="1"/>
  <c r="U188" i="24" s="1"/>
  <c r="V188" i="24" s="1"/>
  <c r="W188" i="24" s="1"/>
  <c r="X188" i="24" s="1"/>
  <c r="Y188" i="24" s="1"/>
  <c r="Z188" i="24" s="1"/>
  <c r="AA188" i="24" s="1"/>
  <c r="AB188" i="24" s="1"/>
  <c r="AC188" i="24" s="1"/>
  <c r="AD188" i="24" s="1"/>
  <c r="AE188" i="24" s="1"/>
  <c r="AF188" i="24" s="1"/>
  <c r="AG188" i="24" s="1"/>
  <c r="AH188" i="24" s="1"/>
  <c r="AI188" i="24" s="1"/>
  <c r="AJ188" i="24" s="1"/>
  <c r="AK188" i="24" s="1"/>
  <c r="AL188" i="24" s="1"/>
  <c r="AM188" i="24" s="1"/>
  <c r="F187" i="25" s="1"/>
  <c r="D187" i="24"/>
  <c r="I174" i="31"/>
  <c r="J174" i="31" s="1"/>
  <c r="K174" i="31" s="1"/>
  <c r="L174" i="31" s="1"/>
  <c r="M174" i="31" s="1"/>
  <c r="N174" i="31" s="1"/>
  <c r="O174" i="31" s="1"/>
  <c r="P174" i="31" s="1"/>
  <c r="Q174" i="31" s="1"/>
  <c r="R174" i="31" s="1"/>
  <c r="S174" i="31" s="1"/>
  <c r="T174" i="31" s="1"/>
  <c r="U174" i="31" s="1"/>
  <c r="V174" i="31" s="1"/>
  <c r="W174" i="31" s="1"/>
  <c r="X174" i="31" s="1"/>
  <c r="Y174" i="31" s="1"/>
  <c r="Z174" i="31" s="1"/>
  <c r="AA174" i="31" s="1"/>
  <c r="AB174" i="31" s="1"/>
  <c r="AC174" i="31" s="1"/>
  <c r="AD174" i="31" s="1"/>
  <c r="AE174" i="31" s="1"/>
  <c r="AF174" i="31" s="1"/>
  <c r="AG174" i="31" s="1"/>
  <c r="AH174" i="31" s="1"/>
  <c r="AI174" i="31" s="1"/>
  <c r="AJ174" i="31" s="1"/>
  <c r="AK174" i="31" s="1"/>
  <c r="AL174" i="31" s="1"/>
  <c r="AM174" i="31" s="1"/>
  <c r="F173" i="32" s="1"/>
  <c r="D173" i="31"/>
  <c r="I176" i="30"/>
  <c r="J176" i="30" s="1"/>
  <c r="K176" i="30" s="1"/>
  <c r="L176" i="30" s="1"/>
  <c r="M176" i="30" s="1"/>
  <c r="N176" i="30" s="1"/>
  <c r="O176" i="30" s="1"/>
  <c r="P176" i="30" s="1"/>
  <c r="Q176" i="30" s="1"/>
  <c r="R176" i="30" s="1"/>
  <c r="S176" i="30" s="1"/>
  <c r="T176" i="30" s="1"/>
  <c r="U176" i="30" s="1"/>
  <c r="V176" i="30" s="1"/>
  <c r="W176" i="30" s="1"/>
  <c r="X176" i="30" s="1"/>
  <c r="Y176" i="30" s="1"/>
  <c r="Z176" i="30" s="1"/>
  <c r="AA176" i="30" s="1"/>
  <c r="AB176" i="30" s="1"/>
  <c r="AC176" i="30" s="1"/>
  <c r="AD176" i="30" s="1"/>
  <c r="AE176" i="30" s="1"/>
  <c r="AF176" i="30" s="1"/>
  <c r="AG176" i="30" s="1"/>
  <c r="AH176" i="30" s="1"/>
  <c r="AI176" i="30" s="1"/>
  <c r="AJ176" i="30" s="1"/>
  <c r="AK176" i="30" s="1"/>
  <c r="AL176" i="30" s="1"/>
  <c r="F175" i="31" s="1"/>
  <c r="D175" i="30"/>
  <c r="I180" i="28"/>
  <c r="J180" i="28" s="1"/>
  <c r="K180" i="28" s="1"/>
  <c r="L180" i="28" s="1"/>
  <c r="M180" i="28" s="1"/>
  <c r="N180" i="28" s="1"/>
  <c r="O180" i="28" s="1"/>
  <c r="P180" i="28" s="1"/>
  <c r="Q180" i="28" s="1"/>
  <c r="R180" i="28" s="1"/>
  <c r="S180" i="28" s="1"/>
  <c r="T180" i="28" s="1"/>
  <c r="U180" i="28" s="1"/>
  <c r="V180" i="28" s="1"/>
  <c r="W180" i="28" s="1"/>
  <c r="X180" i="28" s="1"/>
  <c r="Y180" i="28" s="1"/>
  <c r="Z180" i="28" s="1"/>
  <c r="AA180" i="28" s="1"/>
  <c r="AB180" i="28" s="1"/>
  <c r="AC180" i="28" s="1"/>
  <c r="AD180" i="28" s="1"/>
  <c r="AE180" i="28" s="1"/>
  <c r="AF180" i="28" s="1"/>
  <c r="AG180" i="28" s="1"/>
  <c r="AH180" i="28" s="1"/>
  <c r="AI180" i="28" s="1"/>
  <c r="AJ180" i="28" s="1"/>
  <c r="AK180" i="28" s="1"/>
  <c r="AL180" i="28" s="1"/>
  <c r="AM180" i="28" s="1"/>
  <c r="F179" i="29" s="1"/>
  <c r="D179" i="28"/>
  <c r="I182" i="27"/>
  <c r="J182" i="27" s="1"/>
  <c r="K182" i="27" s="1"/>
  <c r="L182" i="27" s="1"/>
  <c r="M182" i="27" s="1"/>
  <c r="N182" i="27" s="1"/>
  <c r="O182" i="27" s="1"/>
  <c r="P182" i="27" s="1"/>
  <c r="Q182" i="27" s="1"/>
  <c r="R182" i="27" s="1"/>
  <c r="S182" i="27" s="1"/>
  <c r="T182" i="27" s="1"/>
  <c r="U182" i="27" s="1"/>
  <c r="V182" i="27" s="1"/>
  <c r="W182" i="27" s="1"/>
  <c r="X182" i="27" s="1"/>
  <c r="Y182" i="27" s="1"/>
  <c r="Z182" i="27" s="1"/>
  <c r="AA182" i="27" s="1"/>
  <c r="AB182" i="27" s="1"/>
  <c r="AC182" i="27" s="1"/>
  <c r="AD182" i="27" s="1"/>
  <c r="AE182" i="27" s="1"/>
  <c r="AF182" i="27" s="1"/>
  <c r="AG182" i="27" s="1"/>
  <c r="AH182" i="27" s="1"/>
  <c r="AI182" i="27" s="1"/>
  <c r="AJ182" i="27" s="1"/>
  <c r="AK182" i="27" s="1"/>
  <c r="AL182" i="27" s="1"/>
  <c r="F181" i="28" s="1"/>
  <c r="D181" i="27"/>
  <c r="D171" i="32"/>
  <c r="I172" i="32"/>
  <c r="J172" i="32" s="1"/>
  <c r="K172" i="32" s="1"/>
  <c r="L172" i="32" s="1"/>
  <c r="M172" i="32" s="1"/>
  <c r="N172" i="32" s="1"/>
  <c r="O172" i="32" s="1"/>
  <c r="P172" i="32" s="1"/>
  <c r="Q172" i="32" s="1"/>
  <c r="R172" i="32" s="1"/>
  <c r="S172" i="32" s="1"/>
  <c r="T172" i="32" s="1"/>
  <c r="U172" i="32" s="1"/>
  <c r="V172" i="32" s="1"/>
  <c r="W172" i="32" s="1"/>
  <c r="X172" i="32" s="1"/>
  <c r="Y172" i="32" s="1"/>
  <c r="Z172" i="32" s="1"/>
  <c r="AA172" i="32" s="1"/>
  <c r="AB172" i="32" s="1"/>
  <c r="AC172" i="32" s="1"/>
  <c r="AD172" i="32" s="1"/>
  <c r="AE172" i="32" s="1"/>
  <c r="AF172" i="32" s="1"/>
  <c r="AG172" i="32" s="1"/>
  <c r="AH172" i="32" s="1"/>
  <c r="AI172" i="32" s="1"/>
  <c r="AJ172" i="32" s="1"/>
  <c r="AK172" i="32" s="1"/>
  <c r="AL172" i="32" s="1"/>
  <c r="F171" i="33" s="1"/>
  <c r="B192" i="32"/>
  <c r="B193" i="32" s="1"/>
  <c r="G191" i="32"/>
  <c r="C191" i="32"/>
  <c r="H191" i="32"/>
  <c r="G193" i="33"/>
  <c r="B194" i="33"/>
  <c r="B195" i="33" s="1"/>
  <c r="C193" i="33"/>
  <c r="H193" i="33"/>
  <c r="I186" i="25"/>
  <c r="J186" i="25" s="1"/>
  <c r="K186" i="25" s="1"/>
  <c r="L186" i="25" s="1"/>
  <c r="M186" i="25" s="1"/>
  <c r="N186" i="25" s="1"/>
  <c r="O186" i="25" s="1"/>
  <c r="P186" i="25" s="1"/>
  <c r="Q186" i="25" s="1"/>
  <c r="R186" i="25" s="1"/>
  <c r="S186" i="25" s="1"/>
  <c r="T186" i="25" s="1"/>
  <c r="U186" i="25" s="1"/>
  <c r="V186" i="25" s="1"/>
  <c r="W186" i="25" s="1"/>
  <c r="X186" i="25" s="1"/>
  <c r="Y186" i="25" s="1"/>
  <c r="Z186" i="25" s="1"/>
  <c r="AA186" i="25" s="1"/>
  <c r="AB186" i="25" s="1"/>
  <c r="AC186" i="25" s="1"/>
  <c r="AD186" i="25" s="1"/>
  <c r="AE186" i="25" s="1"/>
  <c r="AF186" i="25" s="1"/>
  <c r="AG186" i="25" s="1"/>
  <c r="AH186" i="25" s="1"/>
  <c r="AI186" i="25" s="1"/>
  <c r="AJ186" i="25" s="1"/>
  <c r="AK186" i="25" s="1"/>
  <c r="AL186" i="25" s="1"/>
  <c r="F185" i="26" s="1"/>
  <c r="D185" i="25"/>
  <c r="D169" i="33"/>
  <c r="I170" i="33"/>
  <c r="J170" i="33" s="1"/>
  <c r="K170" i="33" s="1"/>
  <c r="L170" i="33" s="1"/>
  <c r="M170" i="33" s="1"/>
  <c r="N170" i="33" s="1"/>
  <c r="O170" i="33" s="1"/>
  <c r="P170" i="33" s="1"/>
  <c r="Q170" i="33" s="1"/>
  <c r="R170" i="33" s="1"/>
  <c r="S170" i="33" s="1"/>
  <c r="T170" i="33" s="1"/>
  <c r="U170" i="33" s="1"/>
  <c r="V170" i="33" s="1"/>
  <c r="W170" i="33" s="1"/>
  <c r="X170" i="33" s="1"/>
  <c r="Y170" i="33" s="1"/>
  <c r="Z170" i="33" s="1"/>
  <c r="AA170" i="33" s="1"/>
  <c r="AB170" i="33" s="1"/>
  <c r="AC170" i="33" s="1"/>
  <c r="AD170" i="33" s="1"/>
  <c r="AE170" i="33" s="1"/>
  <c r="AF170" i="33" s="1"/>
  <c r="AG170" i="33" s="1"/>
  <c r="AH170" i="33" s="1"/>
  <c r="AI170" i="33" s="1"/>
  <c r="AJ170" i="33" s="1"/>
  <c r="AK170" i="33" s="1"/>
  <c r="AL170" i="33" s="1"/>
  <c r="AM170" i="33" s="1"/>
  <c r="I178" i="29"/>
  <c r="J178" i="29" s="1"/>
  <c r="K178" i="29" s="1"/>
  <c r="L178" i="29" s="1"/>
  <c r="M178" i="29" s="1"/>
  <c r="N178" i="29" s="1"/>
  <c r="O178" i="29" s="1"/>
  <c r="P178" i="29" s="1"/>
  <c r="Q178" i="29" s="1"/>
  <c r="R178" i="29" s="1"/>
  <c r="S178" i="29" s="1"/>
  <c r="T178" i="29" s="1"/>
  <c r="U178" i="29" s="1"/>
  <c r="V178" i="29" s="1"/>
  <c r="W178" i="29" s="1"/>
  <c r="X178" i="29" s="1"/>
  <c r="Y178" i="29" s="1"/>
  <c r="Z178" i="29" s="1"/>
  <c r="AA178" i="29" s="1"/>
  <c r="AB178" i="29" s="1"/>
  <c r="AC178" i="29" s="1"/>
  <c r="AD178" i="29" s="1"/>
  <c r="AE178" i="29" s="1"/>
  <c r="AF178" i="29" s="1"/>
  <c r="AG178" i="29" s="1"/>
  <c r="AH178" i="29" s="1"/>
  <c r="AI178" i="29" s="1"/>
  <c r="AJ178" i="29" s="1"/>
  <c r="AK178" i="29" s="1"/>
  <c r="AL178" i="29" s="1"/>
  <c r="AM178" i="29" s="1"/>
  <c r="F177" i="30" s="1"/>
  <c r="D177" i="29"/>
  <c r="B202" i="25" l="1"/>
  <c r="B203" i="25" s="1"/>
  <c r="G201" i="25"/>
  <c r="H201" i="25"/>
  <c r="C201" i="25"/>
  <c r="B200" i="29"/>
  <c r="B201" i="29" s="1"/>
  <c r="G199" i="29"/>
  <c r="C199" i="29"/>
  <c r="H199" i="29"/>
  <c r="B196" i="27"/>
  <c r="B197" i="27" s="1"/>
  <c r="G195" i="27"/>
  <c r="H195" i="27"/>
  <c r="C195" i="27"/>
  <c r="B210" i="31"/>
  <c r="B211" i="31" s="1"/>
  <c r="C209" i="31"/>
  <c r="H209" i="31"/>
  <c r="G209" i="31"/>
  <c r="B216" i="28"/>
  <c r="B217" i="28" s="1"/>
  <c r="G215" i="28"/>
  <c r="C215" i="28"/>
  <c r="H215" i="28"/>
  <c r="B194" i="26"/>
  <c r="B195" i="26" s="1"/>
  <c r="G193" i="26"/>
  <c r="C193" i="26"/>
  <c r="H193" i="26"/>
  <c r="I180" i="29"/>
  <c r="J180" i="29" s="1"/>
  <c r="K180" i="29" s="1"/>
  <c r="L180" i="29" s="1"/>
  <c r="M180" i="29" s="1"/>
  <c r="N180" i="29" s="1"/>
  <c r="O180" i="29" s="1"/>
  <c r="P180" i="29" s="1"/>
  <c r="Q180" i="29" s="1"/>
  <c r="R180" i="29" s="1"/>
  <c r="S180" i="29" s="1"/>
  <c r="T180" i="29" s="1"/>
  <c r="U180" i="29" s="1"/>
  <c r="V180" i="29" s="1"/>
  <c r="W180" i="29" s="1"/>
  <c r="X180" i="29" s="1"/>
  <c r="Y180" i="29" s="1"/>
  <c r="Z180" i="29" s="1"/>
  <c r="AA180" i="29" s="1"/>
  <c r="AB180" i="29" s="1"/>
  <c r="AC180" i="29" s="1"/>
  <c r="AD180" i="29" s="1"/>
  <c r="AE180" i="29" s="1"/>
  <c r="AF180" i="29" s="1"/>
  <c r="AG180" i="29" s="1"/>
  <c r="AH180" i="29" s="1"/>
  <c r="AI180" i="29" s="1"/>
  <c r="AJ180" i="29" s="1"/>
  <c r="AK180" i="29" s="1"/>
  <c r="AL180" i="29" s="1"/>
  <c r="AM180" i="29" s="1"/>
  <c r="F179" i="30" s="1"/>
  <c r="D179" i="29"/>
  <c r="I176" i="31"/>
  <c r="J176" i="31" s="1"/>
  <c r="K176" i="31" s="1"/>
  <c r="L176" i="31" s="1"/>
  <c r="M176" i="31" s="1"/>
  <c r="N176" i="31" s="1"/>
  <c r="O176" i="31" s="1"/>
  <c r="P176" i="31" s="1"/>
  <c r="Q176" i="31" s="1"/>
  <c r="R176" i="31" s="1"/>
  <c r="S176" i="31" s="1"/>
  <c r="T176" i="31" s="1"/>
  <c r="U176" i="31" s="1"/>
  <c r="V176" i="31" s="1"/>
  <c r="W176" i="31" s="1"/>
  <c r="X176" i="31" s="1"/>
  <c r="Y176" i="31" s="1"/>
  <c r="Z176" i="31" s="1"/>
  <c r="AA176" i="31" s="1"/>
  <c r="AB176" i="31" s="1"/>
  <c r="AC176" i="31" s="1"/>
  <c r="AD176" i="31" s="1"/>
  <c r="AE176" i="31" s="1"/>
  <c r="AF176" i="31" s="1"/>
  <c r="AG176" i="31" s="1"/>
  <c r="AH176" i="31" s="1"/>
  <c r="AI176" i="31" s="1"/>
  <c r="AJ176" i="31" s="1"/>
  <c r="AK176" i="31" s="1"/>
  <c r="AL176" i="31" s="1"/>
  <c r="AM176" i="31" s="1"/>
  <c r="F175" i="32" s="1"/>
  <c r="D175" i="31"/>
  <c r="I188" i="25"/>
  <c r="J188" i="25" s="1"/>
  <c r="K188" i="25" s="1"/>
  <c r="L188" i="25" s="1"/>
  <c r="M188" i="25" s="1"/>
  <c r="N188" i="25" s="1"/>
  <c r="O188" i="25" s="1"/>
  <c r="P188" i="25" s="1"/>
  <c r="Q188" i="25" s="1"/>
  <c r="R188" i="25" s="1"/>
  <c r="S188" i="25" s="1"/>
  <c r="T188" i="25" s="1"/>
  <c r="U188" i="25" s="1"/>
  <c r="V188" i="25" s="1"/>
  <c r="W188" i="25" s="1"/>
  <c r="X188" i="25" s="1"/>
  <c r="Y188" i="25" s="1"/>
  <c r="Z188" i="25" s="1"/>
  <c r="AA188" i="25" s="1"/>
  <c r="AB188" i="25" s="1"/>
  <c r="AC188" i="25" s="1"/>
  <c r="AD188" i="25" s="1"/>
  <c r="AE188" i="25" s="1"/>
  <c r="AF188" i="25" s="1"/>
  <c r="AG188" i="25" s="1"/>
  <c r="AH188" i="25" s="1"/>
  <c r="AI188" i="25" s="1"/>
  <c r="AJ188" i="25" s="1"/>
  <c r="AK188" i="25" s="1"/>
  <c r="AL188" i="25" s="1"/>
  <c r="F187" i="26" s="1"/>
  <c r="D187" i="25"/>
  <c r="I186" i="26"/>
  <c r="J186" i="26" s="1"/>
  <c r="K186" i="26" s="1"/>
  <c r="L186" i="26" s="1"/>
  <c r="M186" i="26" s="1"/>
  <c r="N186" i="26" s="1"/>
  <c r="O186" i="26" s="1"/>
  <c r="P186" i="26" s="1"/>
  <c r="Q186" i="26" s="1"/>
  <c r="R186" i="26" s="1"/>
  <c r="S186" i="26" s="1"/>
  <c r="T186" i="26" s="1"/>
  <c r="U186" i="26" s="1"/>
  <c r="V186" i="26" s="1"/>
  <c r="W186" i="26" s="1"/>
  <c r="X186" i="26" s="1"/>
  <c r="Y186" i="26" s="1"/>
  <c r="Z186" i="26" s="1"/>
  <c r="AA186" i="26" s="1"/>
  <c r="AB186" i="26" s="1"/>
  <c r="AC186" i="26" s="1"/>
  <c r="AD186" i="26" s="1"/>
  <c r="AE186" i="26" s="1"/>
  <c r="AF186" i="26" s="1"/>
  <c r="AG186" i="26" s="1"/>
  <c r="AH186" i="26" s="1"/>
  <c r="AI186" i="26" s="1"/>
  <c r="AJ186" i="26" s="1"/>
  <c r="AK186" i="26" s="1"/>
  <c r="AL186" i="26" s="1"/>
  <c r="AM186" i="26" s="1"/>
  <c r="F185" i="27" s="1"/>
  <c r="D185" i="26"/>
  <c r="I184" i="27"/>
  <c r="J184" i="27" s="1"/>
  <c r="K184" i="27" s="1"/>
  <c r="L184" i="27" s="1"/>
  <c r="M184" i="27" s="1"/>
  <c r="N184" i="27" s="1"/>
  <c r="O184" i="27" s="1"/>
  <c r="P184" i="27" s="1"/>
  <c r="Q184" i="27" s="1"/>
  <c r="R184" i="27" s="1"/>
  <c r="S184" i="27" s="1"/>
  <c r="T184" i="27" s="1"/>
  <c r="U184" i="27" s="1"/>
  <c r="V184" i="27" s="1"/>
  <c r="W184" i="27" s="1"/>
  <c r="X184" i="27" s="1"/>
  <c r="Y184" i="27" s="1"/>
  <c r="Z184" i="27" s="1"/>
  <c r="AA184" i="27" s="1"/>
  <c r="AB184" i="27" s="1"/>
  <c r="AC184" i="27" s="1"/>
  <c r="AD184" i="27" s="1"/>
  <c r="AE184" i="27" s="1"/>
  <c r="AF184" i="27" s="1"/>
  <c r="AG184" i="27" s="1"/>
  <c r="AH184" i="27" s="1"/>
  <c r="AI184" i="27" s="1"/>
  <c r="AJ184" i="27" s="1"/>
  <c r="AK184" i="27" s="1"/>
  <c r="AL184" i="27" s="1"/>
  <c r="F183" i="28" s="1"/>
  <c r="D183" i="27"/>
  <c r="I178" i="30"/>
  <c r="J178" i="30" s="1"/>
  <c r="K178" i="30" s="1"/>
  <c r="L178" i="30" s="1"/>
  <c r="M178" i="30" s="1"/>
  <c r="N178" i="30" s="1"/>
  <c r="O178" i="30" s="1"/>
  <c r="P178" i="30" s="1"/>
  <c r="Q178" i="30" s="1"/>
  <c r="R178" i="30" s="1"/>
  <c r="S178" i="30" s="1"/>
  <c r="T178" i="30" s="1"/>
  <c r="U178" i="30" s="1"/>
  <c r="V178" i="30" s="1"/>
  <c r="W178" i="30" s="1"/>
  <c r="X178" i="30" s="1"/>
  <c r="Y178" i="30" s="1"/>
  <c r="Z178" i="30" s="1"/>
  <c r="AA178" i="30" s="1"/>
  <c r="AB178" i="30" s="1"/>
  <c r="AC178" i="30" s="1"/>
  <c r="AD178" i="30" s="1"/>
  <c r="AE178" i="30" s="1"/>
  <c r="AF178" i="30" s="1"/>
  <c r="AG178" i="30" s="1"/>
  <c r="AH178" i="30" s="1"/>
  <c r="AI178" i="30" s="1"/>
  <c r="AJ178" i="30" s="1"/>
  <c r="AK178" i="30" s="1"/>
  <c r="AL178" i="30" s="1"/>
  <c r="F177" i="31" s="1"/>
  <c r="D177" i="30"/>
  <c r="D173" i="32"/>
  <c r="I174" i="32"/>
  <c r="J174" i="32" s="1"/>
  <c r="K174" i="32" s="1"/>
  <c r="L174" i="32" s="1"/>
  <c r="M174" i="32" s="1"/>
  <c r="N174" i="32" s="1"/>
  <c r="O174" i="32" s="1"/>
  <c r="P174" i="32" s="1"/>
  <c r="Q174" i="32" s="1"/>
  <c r="R174" i="32" s="1"/>
  <c r="S174" i="32" s="1"/>
  <c r="T174" i="32" s="1"/>
  <c r="U174" i="32" s="1"/>
  <c r="V174" i="32" s="1"/>
  <c r="W174" i="32" s="1"/>
  <c r="X174" i="32" s="1"/>
  <c r="Y174" i="32" s="1"/>
  <c r="Z174" i="32" s="1"/>
  <c r="AA174" i="32" s="1"/>
  <c r="AB174" i="32" s="1"/>
  <c r="AC174" i="32" s="1"/>
  <c r="AD174" i="32" s="1"/>
  <c r="AE174" i="32" s="1"/>
  <c r="AF174" i="32" s="1"/>
  <c r="AG174" i="32" s="1"/>
  <c r="AH174" i="32" s="1"/>
  <c r="AI174" i="32" s="1"/>
  <c r="AJ174" i="32" s="1"/>
  <c r="AK174" i="32" s="1"/>
  <c r="AL174" i="32" s="1"/>
  <c r="F173" i="33" s="1"/>
  <c r="B196" i="33"/>
  <c r="B197" i="33" s="1"/>
  <c r="G195" i="33"/>
  <c r="C195" i="33"/>
  <c r="H195" i="33"/>
  <c r="B194" i="32"/>
  <c r="B195" i="32" s="1"/>
  <c r="G193" i="32"/>
  <c r="C193" i="32"/>
  <c r="H193" i="32"/>
  <c r="D171" i="33"/>
  <c r="I172" i="33"/>
  <c r="J172" i="33" s="1"/>
  <c r="K172" i="33" s="1"/>
  <c r="L172" i="33" s="1"/>
  <c r="M172" i="33" s="1"/>
  <c r="N172" i="33" s="1"/>
  <c r="O172" i="33" s="1"/>
  <c r="P172" i="33" s="1"/>
  <c r="Q172" i="33" s="1"/>
  <c r="R172" i="33" s="1"/>
  <c r="S172" i="33" s="1"/>
  <c r="T172" i="33" s="1"/>
  <c r="U172" i="33" s="1"/>
  <c r="V172" i="33" s="1"/>
  <c r="W172" i="33" s="1"/>
  <c r="X172" i="33" s="1"/>
  <c r="Y172" i="33" s="1"/>
  <c r="Z172" i="33" s="1"/>
  <c r="AA172" i="33" s="1"/>
  <c r="AB172" i="33" s="1"/>
  <c r="AC172" i="33" s="1"/>
  <c r="AD172" i="33" s="1"/>
  <c r="AE172" i="33" s="1"/>
  <c r="AF172" i="33" s="1"/>
  <c r="AG172" i="33" s="1"/>
  <c r="AH172" i="33" s="1"/>
  <c r="AI172" i="33" s="1"/>
  <c r="AJ172" i="33" s="1"/>
  <c r="AK172" i="33" s="1"/>
  <c r="AL172" i="33" s="1"/>
  <c r="AM172" i="33" s="1"/>
  <c r="I194" i="8"/>
  <c r="J194" i="8" s="1"/>
  <c r="K194" i="8" s="1"/>
  <c r="L194" i="8" s="1"/>
  <c r="M194" i="8" s="1"/>
  <c r="N194" i="8" s="1"/>
  <c r="O194" i="8" s="1"/>
  <c r="P194" i="8" s="1"/>
  <c r="Q194" i="8" s="1"/>
  <c r="R194" i="8" s="1"/>
  <c r="S194" i="8" s="1"/>
  <c r="T194" i="8" s="1"/>
  <c r="U194" i="8" s="1"/>
  <c r="V194" i="8" s="1"/>
  <c r="W194" i="8" s="1"/>
  <c r="X194" i="8" s="1"/>
  <c r="Y194" i="8" s="1"/>
  <c r="Z194" i="8" s="1"/>
  <c r="AA194" i="8" s="1"/>
  <c r="AB194" i="8" s="1"/>
  <c r="AC194" i="8" s="1"/>
  <c r="AD194" i="8" s="1"/>
  <c r="AE194" i="8" s="1"/>
  <c r="AF194" i="8" s="1"/>
  <c r="AG194" i="8" s="1"/>
  <c r="AH194" i="8" s="1"/>
  <c r="AI194" i="8" s="1"/>
  <c r="AJ194" i="8" s="1"/>
  <c r="AK194" i="8" s="1"/>
  <c r="AL194" i="8" s="1"/>
  <c r="AM194" i="8" s="1"/>
  <c r="F193" i="23" s="1"/>
  <c r="B194" i="8"/>
  <c r="B195" i="8" s="1"/>
  <c r="G193" i="8"/>
  <c r="D193" i="8" s="1"/>
  <c r="H193" i="8"/>
  <c r="C193" i="8"/>
  <c r="I192" i="23"/>
  <c r="J192" i="23" s="1"/>
  <c r="K192" i="23" s="1"/>
  <c r="L192" i="23" s="1"/>
  <c r="M192" i="23" s="1"/>
  <c r="N192" i="23" s="1"/>
  <c r="O192" i="23" s="1"/>
  <c r="P192" i="23" s="1"/>
  <c r="Q192" i="23" s="1"/>
  <c r="R192" i="23" s="1"/>
  <c r="S192" i="23" s="1"/>
  <c r="T192" i="23" s="1"/>
  <c r="U192" i="23" s="1"/>
  <c r="V192" i="23" s="1"/>
  <c r="W192" i="23" s="1"/>
  <c r="X192" i="23" s="1"/>
  <c r="Y192" i="23" s="1"/>
  <c r="Z192" i="23" s="1"/>
  <c r="AA192" i="23" s="1"/>
  <c r="AB192" i="23" s="1"/>
  <c r="AC192" i="23" s="1"/>
  <c r="AD192" i="23" s="1"/>
  <c r="AE192" i="23" s="1"/>
  <c r="AF192" i="23" s="1"/>
  <c r="AG192" i="23" s="1"/>
  <c r="AH192" i="23" s="1"/>
  <c r="AI192" i="23" s="1"/>
  <c r="AJ192" i="23" s="1"/>
  <c r="AK192" i="23" s="1"/>
  <c r="F191" i="24" s="1"/>
  <c r="D191" i="23"/>
  <c r="I182" i="28"/>
  <c r="J182" i="28" s="1"/>
  <c r="K182" i="28" s="1"/>
  <c r="L182" i="28" s="1"/>
  <c r="M182" i="28" s="1"/>
  <c r="N182" i="28" s="1"/>
  <c r="O182" i="28" s="1"/>
  <c r="P182" i="28" s="1"/>
  <c r="Q182" i="28" s="1"/>
  <c r="R182" i="28" s="1"/>
  <c r="S182" i="28" s="1"/>
  <c r="T182" i="28" s="1"/>
  <c r="U182" i="28" s="1"/>
  <c r="V182" i="28" s="1"/>
  <c r="W182" i="28" s="1"/>
  <c r="X182" i="28" s="1"/>
  <c r="Y182" i="28" s="1"/>
  <c r="Z182" i="28" s="1"/>
  <c r="AA182" i="28" s="1"/>
  <c r="AB182" i="28" s="1"/>
  <c r="AC182" i="28" s="1"/>
  <c r="AD182" i="28" s="1"/>
  <c r="AE182" i="28" s="1"/>
  <c r="AF182" i="28" s="1"/>
  <c r="AG182" i="28" s="1"/>
  <c r="AH182" i="28" s="1"/>
  <c r="AI182" i="28" s="1"/>
  <c r="AJ182" i="28" s="1"/>
  <c r="AK182" i="28" s="1"/>
  <c r="AL182" i="28" s="1"/>
  <c r="AM182" i="28" s="1"/>
  <c r="F181" i="29" s="1"/>
  <c r="D181" i="28"/>
  <c r="I190" i="24"/>
  <c r="J190" i="24" s="1"/>
  <c r="K190" i="24" s="1"/>
  <c r="L190" i="24" s="1"/>
  <c r="M190" i="24" s="1"/>
  <c r="N190" i="24" s="1"/>
  <c r="O190" i="24" s="1"/>
  <c r="P190" i="24" s="1"/>
  <c r="Q190" i="24" s="1"/>
  <c r="R190" i="24" s="1"/>
  <c r="S190" i="24" s="1"/>
  <c r="T190" i="24" s="1"/>
  <c r="U190" i="24" s="1"/>
  <c r="V190" i="24" s="1"/>
  <c r="W190" i="24" s="1"/>
  <c r="X190" i="24" s="1"/>
  <c r="Y190" i="24" s="1"/>
  <c r="Z190" i="24" s="1"/>
  <c r="AA190" i="24" s="1"/>
  <c r="AB190" i="24" s="1"/>
  <c r="AC190" i="24" s="1"/>
  <c r="AD190" i="24" s="1"/>
  <c r="AE190" i="24" s="1"/>
  <c r="AF190" i="24" s="1"/>
  <c r="AG190" i="24" s="1"/>
  <c r="AH190" i="24" s="1"/>
  <c r="AI190" i="24" s="1"/>
  <c r="AJ190" i="24" s="1"/>
  <c r="AK190" i="24" s="1"/>
  <c r="AL190" i="24" s="1"/>
  <c r="AM190" i="24" s="1"/>
  <c r="F189" i="25" s="1"/>
  <c r="D189" i="24"/>
  <c r="B212" i="31" l="1"/>
  <c r="B213" i="31" s="1"/>
  <c r="G211" i="31"/>
  <c r="C211" i="31"/>
  <c r="H211" i="31"/>
  <c r="B198" i="27"/>
  <c r="B199" i="27" s="1"/>
  <c r="C197" i="27"/>
  <c r="H197" i="27"/>
  <c r="G197" i="27"/>
  <c r="B196" i="26"/>
  <c r="B197" i="26" s="1"/>
  <c r="G195" i="26"/>
  <c r="C195" i="26"/>
  <c r="H195" i="26"/>
  <c r="B202" i="29"/>
  <c r="B203" i="29" s="1"/>
  <c r="C201" i="29"/>
  <c r="H201" i="29"/>
  <c r="G201" i="29"/>
  <c r="B218" i="28"/>
  <c r="B219" i="28" s="1"/>
  <c r="G217" i="28"/>
  <c r="C217" i="28"/>
  <c r="H217" i="28"/>
  <c r="B204" i="25"/>
  <c r="B205" i="25" s="1"/>
  <c r="G203" i="25"/>
  <c r="H203" i="25"/>
  <c r="C203" i="25"/>
  <c r="I182" i="29"/>
  <c r="J182" i="29" s="1"/>
  <c r="K182" i="29" s="1"/>
  <c r="L182" i="29" s="1"/>
  <c r="M182" i="29" s="1"/>
  <c r="N182" i="29" s="1"/>
  <c r="O182" i="29" s="1"/>
  <c r="P182" i="29" s="1"/>
  <c r="Q182" i="29" s="1"/>
  <c r="R182" i="29" s="1"/>
  <c r="S182" i="29" s="1"/>
  <c r="T182" i="29" s="1"/>
  <c r="U182" i="29" s="1"/>
  <c r="V182" i="29" s="1"/>
  <c r="W182" i="29" s="1"/>
  <c r="X182" i="29" s="1"/>
  <c r="Y182" i="29" s="1"/>
  <c r="Z182" i="29" s="1"/>
  <c r="AA182" i="29" s="1"/>
  <c r="AB182" i="29" s="1"/>
  <c r="AC182" i="29" s="1"/>
  <c r="AD182" i="29" s="1"/>
  <c r="AE182" i="29" s="1"/>
  <c r="AF182" i="29" s="1"/>
  <c r="AG182" i="29" s="1"/>
  <c r="AH182" i="29" s="1"/>
  <c r="AI182" i="29" s="1"/>
  <c r="AJ182" i="29" s="1"/>
  <c r="AK182" i="29" s="1"/>
  <c r="AL182" i="29" s="1"/>
  <c r="AM182" i="29" s="1"/>
  <c r="F181" i="30" s="1"/>
  <c r="D181" i="29"/>
  <c r="G197" i="33"/>
  <c r="B198" i="33"/>
  <c r="B199" i="33" s="1"/>
  <c r="C197" i="33"/>
  <c r="H197" i="33"/>
  <c r="D173" i="33"/>
  <c r="I174" i="33"/>
  <c r="J174" i="33" s="1"/>
  <c r="K174" i="33" s="1"/>
  <c r="L174" i="33" s="1"/>
  <c r="M174" i="33" s="1"/>
  <c r="N174" i="33" s="1"/>
  <c r="O174" i="33" s="1"/>
  <c r="P174" i="33" s="1"/>
  <c r="Q174" i="33" s="1"/>
  <c r="R174" i="33" s="1"/>
  <c r="S174" i="33" s="1"/>
  <c r="T174" i="33" s="1"/>
  <c r="U174" i="33" s="1"/>
  <c r="V174" i="33" s="1"/>
  <c r="W174" i="33" s="1"/>
  <c r="X174" i="33" s="1"/>
  <c r="Y174" i="33" s="1"/>
  <c r="Z174" i="33" s="1"/>
  <c r="AA174" i="33" s="1"/>
  <c r="AB174" i="33" s="1"/>
  <c r="AC174" i="33" s="1"/>
  <c r="AD174" i="33" s="1"/>
  <c r="AE174" i="33" s="1"/>
  <c r="AF174" i="33" s="1"/>
  <c r="AG174" i="33" s="1"/>
  <c r="AH174" i="33" s="1"/>
  <c r="AI174" i="33" s="1"/>
  <c r="AJ174" i="33" s="1"/>
  <c r="AK174" i="33" s="1"/>
  <c r="AL174" i="33" s="1"/>
  <c r="AM174" i="33" s="1"/>
  <c r="I192" i="24"/>
  <c r="J192" i="24" s="1"/>
  <c r="K192" i="24" s="1"/>
  <c r="L192" i="24" s="1"/>
  <c r="M192" i="24" s="1"/>
  <c r="N192" i="24" s="1"/>
  <c r="O192" i="24" s="1"/>
  <c r="P192" i="24" s="1"/>
  <c r="Q192" i="24" s="1"/>
  <c r="R192" i="24" s="1"/>
  <c r="S192" i="24" s="1"/>
  <c r="T192" i="24" s="1"/>
  <c r="U192" i="24" s="1"/>
  <c r="V192" i="24" s="1"/>
  <c r="W192" i="24" s="1"/>
  <c r="X192" i="24" s="1"/>
  <c r="Y192" i="24" s="1"/>
  <c r="Z192" i="24" s="1"/>
  <c r="AA192" i="24" s="1"/>
  <c r="AB192" i="24" s="1"/>
  <c r="AC192" i="24" s="1"/>
  <c r="AD192" i="24" s="1"/>
  <c r="AE192" i="24" s="1"/>
  <c r="AF192" i="24" s="1"/>
  <c r="AG192" i="24" s="1"/>
  <c r="AH192" i="24" s="1"/>
  <c r="AI192" i="24" s="1"/>
  <c r="AJ192" i="24" s="1"/>
  <c r="AK192" i="24" s="1"/>
  <c r="AL192" i="24" s="1"/>
  <c r="AM192" i="24" s="1"/>
  <c r="F191" i="25" s="1"/>
  <c r="D191" i="24"/>
  <c r="I178" i="31"/>
  <c r="J178" i="31" s="1"/>
  <c r="K178" i="31" s="1"/>
  <c r="L178" i="31" s="1"/>
  <c r="M178" i="31" s="1"/>
  <c r="N178" i="31" s="1"/>
  <c r="O178" i="31" s="1"/>
  <c r="P178" i="31" s="1"/>
  <c r="Q178" i="31" s="1"/>
  <c r="R178" i="31" s="1"/>
  <c r="S178" i="31" s="1"/>
  <c r="T178" i="31" s="1"/>
  <c r="U178" i="31" s="1"/>
  <c r="V178" i="31" s="1"/>
  <c r="W178" i="31" s="1"/>
  <c r="X178" i="31" s="1"/>
  <c r="Y178" i="31" s="1"/>
  <c r="Z178" i="31" s="1"/>
  <c r="AA178" i="31" s="1"/>
  <c r="AB178" i="31" s="1"/>
  <c r="AC178" i="31" s="1"/>
  <c r="AD178" i="31" s="1"/>
  <c r="AE178" i="31" s="1"/>
  <c r="AF178" i="31" s="1"/>
  <c r="AG178" i="31" s="1"/>
  <c r="AH178" i="31" s="1"/>
  <c r="AI178" i="31" s="1"/>
  <c r="AJ178" i="31" s="1"/>
  <c r="AK178" i="31" s="1"/>
  <c r="AL178" i="31" s="1"/>
  <c r="AM178" i="31" s="1"/>
  <c r="F177" i="32" s="1"/>
  <c r="D177" i="31"/>
  <c r="B196" i="8"/>
  <c r="B197" i="8" s="1"/>
  <c r="I196" i="8"/>
  <c r="J196" i="8" s="1"/>
  <c r="K196" i="8" s="1"/>
  <c r="L196" i="8" s="1"/>
  <c r="M196" i="8" s="1"/>
  <c r="N196" i="8" s="1"/>
  <c r="O196" i="8" s="1"/>
  <c r="P196" i="8" s="1"/>
  <c r="Q196" i="8" s="1"/>
  <c r="R196" i="8" s="1"/>
  <c r="S196" i="8" s="1"/>
  <c r="T196" i="8" s="1"/>
  <c r="U196" i="8" s="1"/>
  <c r="V196" i="8" s="1"/>
  <c r="W196" i="8" s="1"/>
  <c r="X196" i="8" s="1"/>
  <c r="Y196" i="8" s="1"/>
  <c r="Z196" i="8" s="1"/>
  <c r="AA196" i="8" s="1"/>
  <c r="AB196" i="8" s="1"/>
  <c r="AC196" i="8" s="1"/>
  <c r="AD196" i="8" s="1"/>
  <c r="AE196" i="8" s="1"/>
  <c r="AF196" i="8" s="1"/>
  <c r="AG196" i="8" s="1"/>
  <c r="AH196" i="8" s="1"/>
  <c r="AI196" i="8" s="1"/>
  <c r="AJ196" i="8" s="1"/>
  <c r="AK196" i="8" s="1"/>
  <c r="AL196" i="8" s="1"/>
  <c r="AM196" i="8" s="1"/>
  <c r="F195" i="23" s="1"/>
  <c r="G195" i="8"/>
  <c r="D195" i="8" s="1"/>
  <c r="H195" i="8"/>
  <c r="C195" i="8"/>
  <c r="I184" i="28"/>
  <c r="J184" i="28" s="1"/>
  <c r="K184" i="28" s="1"/>
  <c r="L184" i="28" s="1"/>
  <c r="M184" i="28" s="1"/>
  <c r="N184" i="28" s="1"/>
  <c r="O184" i="28" s="1"/>
  <c r="P184" i="28" s="1"/>
  <c r="Q184" i="28" s="1"/>
  <c r="R184" i="28" s="1"/>
  <c r="S184" i="28" s="1"/>
  <c r="T184" i="28" s="1"/>
  <c r="U184" i="28" s="1"/>
  <c r="V184" i="28" s="1"/>
  <c r="W184" i="28" s="1"/>
  <c r="X184" i="28" s="1"/>
  <c r="Y184" i="28" s="1"/>
  <c r="Z184" i="28" s="1"/>
  <c r="AA184" i="28" s="1"/>
  <c r="AB184" i="28" s="1"/>
  <c r="AC184" i="28" s="1"/>
  <c r="AD184" i="28" s="1"/>
  <c r="AE184" i="28" s="1"/>
  <c r="AF184" i="28" s="1"/>
  <c r="AG184" i="28" s="1"/>
  <c r="AH184" i="28" s="1"/>
  <c r="AI184" i="28" s="1"/>
  <c r="AJ184" i="28" s="1"/>
  <c r="AK184" i="28" s="1"/>
  <c r="AL184" i="28" s="1"/>
  <c r="AM184" i="28" s="1"/>
  <c r="F183" i="29" s="1"/>
  <c r="D183" i="28"/>
  <c r="G195" i="32"/>
  <c r="B196" i="32"/>
  <c r="B197" i="32" s="1"/>
  <c r="C195" i="32"/>
  <c r="H195" i="32"/>
  <c r="I186" i="27"/>
  <c r="J186" i="27" s="1"/>
  <c r="K186" i="27" s="1"/>
  <c r="L186" i="27" s="1"/>
  <c r="M186" i="27" s="1"/>
  <c r="N186" i="27" s="1"/>
  <c r="O186" i="27" s="1"/>
  <c r="P186" i="27" s="1"/>
  <c r="Q186" i="27" s="1"/>
  <c r="R186" i="27" s="1"/>
  <c r="S186" i="27" s="1"/>
  <c r="T186" i="27" s="1"/>
  <c r="U186" i="27" s="1"/>
  <c r="V186" i="27" s="1"/>
  <c r="W186" i="27" s="1"/>
  <c r="X186" i="27" s="1"/>
  <c r="Y186" i="27" s="1"/>
  <c r="Z186" i="27" s="1"/>
  <c r="AA186" i="27" s="1"/>
  <c r="AB186" i="27" s="1"/>
  <c r="AC186" i="27" s="1"/>
  <c r="AD186" i="27" s="1"/>
  <c r="AE186" i="27" s="1"/>
  <c r="AF186" i="27" s="1"/>
  <c r="AG186" i="27" s="1"/>
  <c r="AH186" i="27" s="1"/>
  <c r="AI186" i="27" s="1"/>
  <c r="AJ186" i="27" s="1"/>
  <c r="AK186" i="27" s="1"/>
  <c r="AL186" i="27" s="1"/>
  <c r="F185" i="28" s="1"/>
  <c r="D185" i="27"/>
  <c r="I194" i="23"/>
  <c r="J194" i="23" s="1"/>
  <c r="K194" i="23" s="1"/>
  <c r="L194" i="23" s="1"/>
  <c r="M194" i="23" s="1"/>
  <c r="N194" i="23" s="1"/>
  <c r="O194" i="23" s="1"/>
  <c r="P194" i="23" s="1"/>
  <c r="Q194" i="23" s="1"/>
  <c r="R194" i="23" s="1"/>
  <c r="S194" i="23" s="1"/>
  <c r="T194" i="23" s="1"/>
  <c r="U194" i="23" s="1"/>
  <c r="V194" i="23" s="1"/>
  <c r="W194" i="23" s="1"/>
  <c r="X194" i="23" s="1"/>
  <c r="Y194" i="23" s="1"/>
  <c r="Z194" i="23" s="1"/>
  <c r="AA194" i="23" s="1"/>
  <c r="AB194" i="23" s="1"/>
  <c r="AC194" i="23" s="1"/>
  <c r="AD194" i="23" s="1"/>
  <c r="AE194" i="23" s="1"/>
  <c r="AF194" i="23" s="1"/>
  <c r="AG194" i="23" s="1"/>
  <c r="AH194" i="23" s="1"/>
  <c r="AI194" i="23" s="1"/>
  <c r="AJ194" i="23" s="1"/>
  <c r="AK194" i="23" s="1"/>
  <c r="F193" i="24" s="1"/>
  <c r="D193" i="23"/>
  <c r="I188" i="26"/>
  <c r="J188" i="26" s="1"/>
  <c r="K188" i="26" s="1"/>
  <c r="L188" i="26" s="1"/>
  <c r="M188" i="26" s="1"/>
  <c r="N188" i="26" s="1"/>
  <c r="O188" i="26" s="1"/>
  <c r="P188" i="26" s="1"/>
  <c r="Q188" i="26" s="1"/>
  <c r="R188" i="26" s="1"/>
  <c r="S188" i="26" s="1"/>
  <c r="T188" i="26" s="1"/>
  <c r="U188" i="26" s="1"/>
  <c r="V188" i="26" s="1"/>
  <c r="W188" i="26" s="1"/>
  <c r="X188" i="26" s="1"/>
  <c r="Y188" i="26" s="1"/>
  <c r="Z188" i="26" s="1"/>
  <c r="AA188" i="26" s="1"/>
  <c r="AB188" i="26" s="1"/>
  <c r="AC188" i="26" s="1"/>
  <c r="AD188" i="26" s="1"/>
  <c r="AE188" i="26" s="1"/>
  <c r="AF188" i="26" s="1"/>
  <c r="AG188" i="26" s="1"/>
  <c r="AH188" i="26" s="1"/>
  <c r="AI188" i="26" s="1"/>
  <c r="AJ188" i="26" s="1"/>
  <c r="AK188" i="26" s="1"/>
  <c r="AL188" i="26" s="1"/>
  <c r="AM188" i="26" s="1"/>
  <c r="F187" i="27" s="1"/>
  <c r="D187" i="26"/>
  <c r="D175" i="32"/>
  <c r="I176" i="32"/>
  <c r="J176" i="32" s="1"/>
  <c r="K176" i="32" s="1"/>
  <c r="L176" i="32" s="1"/>
  <c r="M176" i="32" s="1"/>
  <c r="N176" i="32" s="1"/>
  <c r="O176" i="32" s="1"/>
  <c r="P176" i="32" s="1"/>
  <c r="Q176" i="32" s="1"/>
  <c r="R176" i="32" s="1"/>
  <c r="S176" i="32" s="1"/>
  <c r="T176" i="32" s="1"/>
  <c r="U176" i="32" s="1"/>
  <c r="V176" i="32" s="1"/>
  <c r="W176" i="32" s="1"/>
  <c r="X176" i="32" s="1"/>
  <c r="Y176" i="32" s="1"/>
  <c r="Z176" i="32" s="1"/>
  <c r="AA176" i="32" s="1"/>
  <c r="AB176" i="32" s="1"/>
  <c r="AC176" i="32" s="1"/>
  <c r="AD176" i="32" s="1"/>
  <c r="AE176" i="32" s="1"/>
  <c r="AF176" i="32" s="1"/>
  <c r="AG176" i="32" s="1"/>
  <c r="AH176" i="32" s="1"/>
  <c r="AI176" i="32" s="1"/>
  <c r="AJ176" i="32" s="1"/>
  <c r="AK176" i="32" s="1"/>
  <c r="AL176" i="32" s="1"/>
  <c r="F175" i="33" s="1"/>
  <c r="I190" i="25"/>
  <c r="J190" i="25" s="1"/>
  <c r="K190" i="25" s="1"/>
  <c r="L190" i="25" s="1"/>
  <c r="M190" i="25" s="1"/>
  <c r="N190" i="25" s="1"/>
  <c r="O190" i="25" s="1"/>
  <c r="P190" i="25" s="1"/>
  <c r="Q190" i="25" s="1"/>
  <c r="R190" i="25" s="1"/>
  <c r="S190" i="25" s="1"/>
  <c r="T190" i="25" s="1"/>
  <c r="U190" i="25" s="1"/>
  <c r="V190" i="25" s="1"/>
  <c r="W190" i="25" s="1"/>
  <c r="X190" i="25" s="1"/>
  <c r="Y190" i="25" s="1"/>
  <c r="Z190" i="25" s="1"/>
  <c r="AA190" i="25" s="1"/>
  <c r="AB190" i="25" s="1"/>
  <c r="AC190" i="25" s="1"/>
  <c r="AD190" i="25" s="1"/>
  <c r="AE190" i="25" s="1"/>
  <c r="AF190" i="25" s="1"/>
  <c r="AG190" i="25" s="1"/>
  <c r="AH190" i="25" s="1"/>
  <c r="AI190" i="25" s="1"/>
  <c r="AJ190" i="25" s="1"/>
  <c r="AK190" i="25" s="1"/>
  <c r="AL190" i="25" s="1"/>
  <c r="F189" i="26" s="1"/>
  <c r="D189" i="25"/>
  <c r="I180" i="30"/>
  <c r="J180" i="30" s="1"/>
  <c r="K180" i="30" s="1"/>
  <c r="L180" i="30" s="1"/>
  <c r="M180" i="30" s="1"/>
  <c r="N180" i="30" s="1"/>
  <c r="O180" i="30" s="1"/>
  <c r="P180" i="30" s="1"/>
  <c r="Q180" i="30" s="1"/>
  <c r="R180" i="30" s="1"/>
  <c r="S180" i="30" s="1"/>
  <c r="T180" i="30" s="1"/>
  <c r="U180" i="30" s="1"/>
  <c r="V180" i="30" s="1"/>
  <c r="W180" i="30" s="1"/>
  <c r="X180" i="30" s="1"/>
  <c r="Y180" i="30" s="1"/>
  <c r="Z180" i="30" s="1"/>
  <c r="AA180" i="30" s="1"/>
  <c r="AB180" i="30" s="1"/>
  <c r="AC180" i="30" s="1"/>
  <c r="AD180" i="30" s="1"/>
  <c r="AE180" i="30" s="1"/>
  <c r="AF180" i="30" s="1"/>
  <c r="AG180" i="30" s="1"/>
  <c r="AH180" i="30" s="1"/>
  <c r="AI180" i="30" s="1"/>
  <c r="AJ180" i="30" s="1"/>
  <c r="AK180" i="30" s="1"/>
  <c r="AL180" i="30" s="1"/>
  <c r="F179" i="31" s="1"/>
  <c r="D179" i="30"/>
  <c r="B204" i="29" l="1"/>
  <c r="B205" i="29" s="1"/>
  <c r="G203" i="29"/>
  <c r="C203" i="29"/>
  <c r="H203" i="29"/>
  <c r="B198" i="26"/>
  <c r="B199" i="26" s="1"/>
  <c r="H197" i="26"/>
  <c r="C197" i="26"/>
  <c r="G197" i="26"/>
  <c r="B206" i="25"/>
  <c r="B207" i="25" s="1"/>
  <c r="G205" i="25"/>
  <c r="H205" i="25"/>
  <c r="C205" i="25"/>
  <c r="B200" i="27"/>
  <c r="B201" i="27" s="1"/>
  <c r="C199" i="27"/>
  <c r="H199" i="27"/>
  <c r="G199" i="27"/>
  <c r="B220" i="28"/>
  <c r="B221" i="28" s="1"/>
  <c r="G219" i="28"/>
  <c r="C219" i="28"/>
  <c r="H219" i="28"/>
  <c r="B214" i="31"/>
  <c r="B215" i="31" s="1"/>
  <c r="G213" i="31"/>
  <c r="H213" i="31"/>
  <c r="C213" i="31"/>
  <c r="I190" i="26"/>
  <c r="J190" i="26" s="1"/>
  <c r="K190" i="26" s="1"/>
  <c r="L190" i="26" s="1"/>
  <c r="M190" i="26" s="1"/>
  <c r="N190" i="26" s="1"/>
  <c r="O190" i="26" s="1"/>
  <c r="P190" i="26" s="1"/>
  <c r="Q190" i="26" s="1"/>
  <c r="R190" i="26" s="1"/>
  <c r="S190" i="26" s="1"/>
  <c r="T190" i="26" s="1"/>
  <c r="U190" i="26" s="1"/>
  <c r="V190" i="26" s="1"/>
  <c r="W190" i="26" s="1"/>
  <c r="X190" i="26" s="1"/>
  <c r="Y190" i="26" s="1"/>
  <c r="Z190" i="26" s="1"/>
  <c r="AA190" i="26" s="1"/>
  <c r="AB190" i="26" s="1"/>
  <c r="AC190" i="26" s="1"/>
  <c r="AD190" i="26" s="1"/>
  <c r="AE190" i="26" s="1"/>
  <c r="AF190" i="26" s="1"/>
  <c r="AG190" i="26" s="1"/>
  <c r="AH190" i="26" s="1"/>
  <c r="AI190" i="26" s="1"/>
  <c r="AJ190" i="26" s="1"/>
  <c r="AK190" i="26" s="1"/>
  <c r="AL190" i="26" s="1"/>
  <c r="AM190" i="26" s="1"/>
  <c r="F189" i="27" s="1"/>
  <c r="D189" i="26"/>
  <c r="I196" i="23"/>
  <c r="J196" i="23" s="1"/>
  <c r="K196" i="23" s="1"/>
  <c r="L196" i="23" s="1"/>
  <c r="M196" i="23" s="1"/>
  <c r="N196" i="23" s="1"/>
  <c r="O196" i="23" s="1"/>
  <c r="P196" i="23" s="1"/>
  <c r="Q196" i="23" s="1"/>
  <c r="R196" i="23" s="1"/>
  <c r="S196" i="23" s="1"/>
  <c r="T196" i="23" s="1"/>
  <c r="U196" i="23" s="1"/>
  <c r="V196" i="23" s="1"/>
  <c r="W196" i="23" s="1"/>
  <c r="X196" i="23" s="1"/>
  <c r="Y196" i="23" s="1"/>
  <c r="Z196" i="23" s="1"/>
  <c r="AA196" i="23" s="1"/>
  <c r="AB196" i="23" s="1"/>
  <c r="AC196" i="23" s="1"/>
  <c r="AD196" i="23" s="1"/>
  <c r="AE196" i="23" s="1"/>
  <c r="AF196" i="23" s="1"/>
  <c r="AG196" i="23" s="1"/>
  <c r="AH196" i="23" s="1"/>
  <c r="AI196" i="23" s="1"/>
  <c r="AJ196" i="23" s="1"/>
  <c r="AK196" i="23" s="1"/>
  <c r="F195" i="24" s="1"/>
  <c r="D195" i="23"/>
  <c r="I198" i="8"/>
  <c r="J198" i="8" s="1"/>
  <c r="K198" i="8" s="1"/>
  <c r="L198" i="8" s="1"/>
  <c r="M198" i="8" s="1"/>
  <c r="N198" i="8" s="1"/>
  <c r="O198" i="8" s="1"/>
  <c r="P198" i="8" s="1"/>
  <c r="Q198" i="8" s="1"/>
  <c r="R198" i="8" s="1"/>
  <c r="S198" i="8" s="1"/>
  <c r="T198" i="8" s="1"/>
  <c r="U198" i="8" s="1"/>
  <c r="V198" i="8" s="1"/>
  <c r="W198" i="8" s="1"/>
  <c r="X198" i="8" s="1"/>
  <c r="Y198" i="8" s="1"/>
  <c r="Z198" i="8" s="1"/>
  <c r="AA198" i="8" s="1"/>
  <c r="AB198" i="8" s="1"/>
  <c r="AC198" i="8" s="1"/>
  <c r="AD198" i="8" s="1"/>
  <c r="AE198" i="8" s="1"/>
  <c r="AF198" i="8" s="1"/>
  <c r="AG198" i="8" s="1"/>
  <c r="AH198" i="8" s="1"/>
  <c r="AI198" i="8" s="1"/>
  <c r="AJ198" i="8" s="1"/>
  <c r="AK198" i="8" s="1"/>
  <c r="AL198" i="8" s="1"/>
  <c r="AM198" i="8" s="1"/>
  <c r="F197" i="23" s="1"/>
  <c r="B198" i="8"/>
  <c r="B199" i="8" s="1"/>
  <c r="G197" i="8"/>
  <c r="D197" i="8" s="1"/>
  <c r="H197" i="8"/>
  <c r="C197" i="8"/>
  <c r="I180" i="31"/>
  <c r="J180" i="31" s="1"/>
  <c r="K180" i="31" s="1"/>
  <c r="L180" i="31" s="1"/>
  <c r="M180" i="31" s="1"/>
  <c r="N180" i="31" s="1"/>
  <c r="O180" i="31" s="1"/>
  <c r="P180" i="31" s="1"/>
  <c r="Q180" i="31" s="1"/>
  <c r="R180" i="31" s="1"/>
  <c r="S180" i="31" s="1"/>
  <c r="T180" i="31" s="1"/>
  <c r="U180" i="31" s="1"/>
  <c r="V180" i="31" s="1"/>
  <c r="W180" i="31" s="1"/>
  <c r="X180" i="31" s="1"/>
  <c r="Y180" i="31" s="1"/>
  <c r="Z180" i="31" s="1"/>
  <c r="AA180" i="31" s="1"/>
  <c r="AB180" i="31" s="1"/>
  <c r="AC180" i="31" s="1"/>
  <c r="AD180" i="31" s="1"/>
  <c r="AE180" i="31" s="1"/>
  <c r="AF180" i="31" s="1"/>
  <c r="AG180" i="31" s="1"/>
  <c r="AH180" i="31" s="1"/>
  <c r="AI180" i="31" s="1"/>
  <c r="AJ180" i="31" s="1"/>
  <c r="AK180" i="31" s="1"/>
  <c r="AL180" i="31" s="1"/>
  <c r="AM180" i="31" s="1"/>
  <c r="F179" i="32" s="1"/>
  <c r="D179" i="31"/>
  <c r="D177" i="32"/>
  <c r="I178" i="32"/>
  <c r="J178" i="32" s="1"/>
  <c r="K178" i="32" s="1"/>
  <c r="L178" i="32" s="1"/>
  <c r="M178" i="32" s="1"/>
  <c r="N178" i="32" s="1"/>
  <c r="O178" i="32" s="1"/>
  <c r="P178" i="32" s="1"/>
  <c r="Q178" i="32" s="1"/>
  <c r="R178" i="32" s="1"/>
  <c r="S178" i="32" s="1"/>
  <c r="T178" i="32" s="1"/>
  <c r="U178" i="32" s="1"/>
  <c r="V178" i="32" s="1"/>
  <c r="W178" i="32" s="1"/>
  <c r="X178" i="32" s="1"/>
  <c r="Y178" i="32" s="1"/>
  <c r="Z178" i="32" s="1"/>
  <c r="AA178" i="32" s="1"/>
  <c r="AB178" i="32" s="1"/>
  <c r="AC178" i="32" s="1"/>
  <c r="AD178" i="32" s="1"/>
  <c r="AE178" i="32" s="1"/>
  <c r="AF178" i="32" s="1"/>
  <c r="AG178" i="32" s="1"/>
  <c r="AH178" i="32" s="1"/>
  <c r="AI178" i="32" s="1"/>
  <c r="AJ178" i="32" s="1"/>
  <c r="AK178" i="32" s="1"/>
  <c r="AL178" i="32" s="1"/>
  <c r="F177" i="33" s="1"/>
  <c r="I194" i="24"/>
  <c r="J194" i="24" s="1"/>
  <c r="K194" i="24" s="1"/>
  <c r="L194" i="24" s="1"/>
  <c r="M194" i="24" s="1"/>
  <c r="N194" i="24" s="1"/>
  <c r="O194" i="24" s="1"/>
  <c r="P194" i="24" s="1"/>
  <c r="Q194" i="24" s="1"/>
  <c r="R194" i="24" s="1"/>
  <c r="S194" i="24" s="1"/>
  <c r="T194" i="24" s="1"/>
  <c r="U194" i="24" s="1"/>
  <c r="V194" i="24" s="1"/>
  <c r="W194" i="24" s="1"/>
  <c r="X194" i="24" s="1"/>
  <c r="Y194" i="24" s="1"/>
  <c r="Z194" i="24" s="1"/>
  <c r="AA194" i="24" s="1"/>
  <c r="AB194" i="24" s="1"/>
  <c r="AC194" i="24" s="1"/>
  <c r="AD194" i="24" s="1"/>
  <c r="AE194" i="24" s="1"/>
  <c r="AF194" i="24" s="1"/>
  <c r="AG194" i="24" s="1"/>
  <c r="AH194" i="24" s="1"/>
  <c r="AI194" i="24" s="1"/>
  <c r="AJ194" i="24" s="1"/>
  <c r="AK194" i="24" s="1"/>
  <c r="AL194" i="24" s="1"/>
  <c r="AM194" i="24" s="1"/>
  <c r="F193" i="25" s="1"/>
  <c r="D193" i="24"/>
  <c r="I186" i="28"/>
  <c r="J186" i="28" s="1"/>
  <c r="K186" i="28" s="1"/>
  <c r="L186" i="28" s="1"/>
  <c r="M186" i="28" s="1"/>
  <c r="N186" i="28" s="1"/>
  <c r="O186" i="28" s="1"/>
  <c r="P186" i="28" s="1"/>
  <c r="Q186" i="28" s="1"/>
  <c r="R186" i="28" s="1"/>
  <c r="S186" i="28" s="1"/>
  <c r="T186" i="28" s="1"/>
  <c r="U186" i="28" s="1"/>
  <c r="V186" i="28" s="1"/>
  <c r="W186" i="28" s="1"/>
  <c r="X186" i="28" s="1"/>
  <c r="Y186" i="28" s="1"/>
  <c r="Z186" i="28" s="1"/>
  <c r="AA186" i="28" s="1"/>
  <c r="AB186" i="28" s="1"/>
  <c r="AC186" i="28" s="1"/>
  <c r="AD186" i="28" s="1"/>
  <c r="AE186" i="28" s="1"/>
  <c r="AF186" i="28" s="1"/>
  <c r="AG186" i="28" s="1"/>
  <c r="AH186" i="28" s="1"/>
  <c r="AI186" i="28" s="1"/>
  <c r="AJ186" i="28" s="1"/>
  <c r="AK186" i="28" s="1"/>
  <c r="AL186" i="28" s="1"/>
  <c r="AM186" i="28" s="1"/>
  <c r="F185" i="29" s="1"/>
  <c r="D185" i="28"/>
  <c r="D175" i="33"/>
  <c r="I176" i="33"/>
  <c r="J176" i="33" s="1"/>
  <c r="K176" i="33" s="1"/>
  <c r="L176" i="33" s="1"/>
  <c r="M176" i="33" s="1"/>
  <c r="N176" i="33" s="1"/>
  <c r="O176" i="33" s="1"/>
  <c r="P176" i="33" s="1"/>
  <c r="Q176" i="33" s="1"/>
  <c r="R176" i="33" s="1"/>
  <c r="S176" i="33" s="1"/>
  <c r="T176" i="33" s="1"/>
  <c r="U176" i="33" s="1"/>
  <c r="V176" i="33" s="1"/>
  <c r="W176" i="33" s="1"/>
  <c r="X176" i="33" s="1"/>
  <c r="Y176" i="33" s="1"/>
  <c r="Z176" i="33" s="1"/>
  <c r="AA176" i="33" s="1"/>
  <c r="AB176" i="33" s="1"/>
  <c r="AC176" i="33" s="1"/>
  <c r="AD176" i="33" s="1"/>
  <c r="AE176" i="33" s="1"/>
  <c r="AF176" i="33" s="1"/>
  <c r="AG176" i="33" s="1"/>
  <c r="AH176" i="33" s="1"/>
  <c r="AI176" i="33" s="1"/>
  <c r="AJ176" i="33" s="1"/>
  <c r="AK176" i="33" s="1"/>
  <c r="AL176" i="33" s="1"/>
  <c r="AM176" i="33" s="1"/>
  <c r="I188" i="27"/>
  <c r="J188" i="27" s="1"/>
  <c r="K188" i="27" s="1"/>
  <c r="L188" i="27" s="1"/>
  <c r="M188" i="27" s="1"/>
  <c r="N188" i="27" s="1"/>
  <c r="O188" i="27" s="1"/>
  <c r="P188" i="27" s="1"/>
  <c r="Q188" i="27" s="1"/>
  <c r="R188" i="27" s="1"/>
  <c r="S188" i="27" s="1"/>
  <c r="T188" i="27" s="1"/>
  <c r="U188" i="27" s="1"/>
  <c r="V188" i="27" s="1"/>
  <c r="W188" i="27" s="1"/>
  <c r="X188" i="27" s="1"/>
  <c r="Y188" i="27" s="1"/>
  <c r="Z188" i="27" s="1"/>
  <c r="AA188" i="27" s="1"/>
  <c r="AB188" i="27" s="1"/>
  <c r="AC188" i="27" s="1"/>
  <c r="AD188" i="27" s="1"/>
  <c r="AE188" i="27" s="1"/>
  <c r="AF188" i="27" s="1"/>
  <c r="AG188" i="27" s="1"/>
  <c r="AH188" i="27" s="1"/>
  <c r="AI188" i="27" s="1"/>
  <c r="AJ188" i="27" s="1"/>
  <c r="AK188" i="27" s="1"/>
  <c r="AL188" i="27" s="1"/>
  <c r="F187" i="28" s="1"/>
  <c r="D187" i="27"/>
  <c r="I192" i="25"/>
  <c r="J192" i="25" s="1"/>
  <c r="K192" i="25" s="1"/>
  <c r="L192" i="25" s="1"/>
  <c r="M192" i="25" s="1"/>
  <c r="N192" i="25" s="1"/>
  <c r="O192" i="25" s="1"/>
  <c r="P192" i="25" s="1"/>
  <c r="Q192" i="25" s="1"/>
  <c r="R192" i="25" s="1"/>
  <c r="S192" i="25" s="1"/>
  <c r="T192" i="25" s="1"/>
  <c r="U192" i="25" s="1"/>
  <c r="V192" i="25" s="1"/>
  <c r="W192" i="25" s="1"/>
  <c r="X192" i="25" s="1"/>
  <c r="Y192" i="25" s="1"/>
  <c r="Z192" i="25" s="1"/>
  <c r="AA192" i="25" s="1"/>
  <c r="AB192" i="25" s="1"/>
  <c r="AC192" i="25" s="1"/>
  <c r="AD192" i="25" s="1"/>
  <c r="AE192" i="25" s="1"/>
  <c r="AF192" i="25" s="1"/>
  <c r="AG192" i="25" s="1"/>
  <c r="AH192" i="25" s="1"/>
  <c r="AI192" i="25" s="1"/>
  <c r="AJ192" i="25" s="1"/>
  <c r="AK192" i="25" s="1"/>
  <c r="AL192" i="25" s="1"/>
  <c r="F191" i="26" s="1"/>
  <c r="D191" i="25"/>
  <c r="B198" i="32"/>
  <c r="B199" i="32" s="1"/>
  <c r="G197" i="32"/>
  <c r="C197" i="32"/>
  <c r="H197" i="32"/>
  <c r="G199" i="33"/>
  <c r="B200" i="33"/>
  <c r="B201" i="33" s="1"/>
  <c r="C199" i="33"/>
  <c r="H199" i="33"/>
  <c r="I184" i="29"/>
  <c r="J184" i="29" s="1"/>
  <c r="K184" i="29" s="1"/>
  <c r="L184" i="29" s="1"/>
  <c r="M184" i="29" s="1"/>
  <c r="N184" i="29" s="1"/>
  <c r="O184" i="29" s="1"/>
  <c r="P184" i="29" s="1"/>
  <c r="Q184" i="29" s="1"/>
  <c r="R184" i="29" s="1"/>
  <c r="S184" i="29" s="1"/>
  <c r="T184" i="29" s="1"/>
  <c r="U184" i="29" s="1"/>
  <c r="V184" i="29" s="1"/>
  <c r="W184" i="29" s="1"/>
  <c r="X184" i="29" s="1"/>
  <c r="Y184" i="29" s="1"/>
  <c r="Z184" i="29" s="1"/>
  <c r="AA184" i="29" s="1"/>
  <c r="AB184" i="29" s="1"/>
  <c r="AC184" i="29" s="1"/>
  <c r="AD184" i="29" s="1"/>
  <c r="AE184" i="29" s="1"/>
  <c r="AF184" i="29" s="1"/>
  <c r="AG184" i="29" s="1"/>
  <c r="AH184" i="29" s="1"/>
  <c r="AI184" i="29" s="1"/>
  <c r="AJ184" i="29" s="1"/>
  <c r="AK184" i="29" s="1"/>
  <c r="AL184" i="29" s="1"/>
  <c r="AM184" i="29" s="1"/>
  <c r="F183" i="30" s="1"/>
  <c r="D183" i="29"/>
  <c r="I182" i="30"/>
  <c r="J182" i="30" s="1"/>
  <c r="K182" i="30" s="1"/>
  <c r="L182" i="30" s="1"/>
  <c r="M182" i="30" s="1"/>
  <c r="N182" i="30" s="1"/>
  <c r="O182" i="30" s="1"/>
  <c r="P182" i="30" s="1"/>
  <c r="Q182" i="30" s="1"/>
  <c r="R182" i="30" s="1"/>
  <c r="S182" i="30" s="1"/>
  <c r="T182" i="30" s="1"/>
  <c r="U182" i="30" s="1"/>
  <c r="V182" i="30" s="1"/>
  <c r="W182" i="30" s="1"/>
  <c r="X182" i="30" s="1"/>
  <c r="Y182" i="30" s="1"/>
  <c r="Z182" i="30" s="1"/>
  <c r="AA182" i="30" s="1"/>
  <c r="AB182" i="30" s="1"/>
  <c r="AC182" i="30" s="1"/>
  <c r="AD182" i="30" s="1"/>
  <c r="AE182" i="30" s="1"/>
  <c r="AF182" i="30" s="1"/>
  <c r="AG182" i="30" s="1"/>
  <c r="AH182" i="30" s="1"/>
  <c r="AI182" i="30" s="1"/>
  <c r="AJ182" i="30" s="1"/>
  <c r="AK182" i="30" s="1"/>
  <c r="AL182" i="30" s="1"/>
  <c r="F181" i="31" s="1"/>
  <c r="D181" i="30"/>
  <c r="B202" i="27" l="1"/>
  <c r="B203" i="27" s="1"/>
  <c r="C201" i="27"/>
  <c r="H201" i="27"/>
  <c r="G201" i="27"/>
  <c r="B208" i="25"/>
  <c r="B209" i="25" s="1"/>
  <c r="G207" i="25"/>
  <c r="H207" i="25"/>
  <c r="C207" i="25"/>
  <c r="B216" i="31"/>
  <c r="B217" i="31" s="1"/>
  <c r="G215" i="31"/>
  <c r="C215" i="31"/>
  <c r="H215" i="31"/>
  <c r="B200" i="26"/>
  <c r="B201" i="26" s="1"/>
  <c r="C199" i="26"/>
  <c r="H199" i="26"/>
  <c r="G199" i="26"/>
  <c r="B222" i="28"/>
  <c r="B223" i="28" s="1"/>
  <c r="G221" i="28"/>
  <c r="C221" i="28"/>
  <c r="H221" i="28"/>
  <c r="B206" i="29"/>
  <c r="B207" i="29" s="1"/>
  <c r="G205" i="29"/>
  <c r="H205" i="29"/>
  <c r="C205" i="29"/>
  <c r="I186" i="29"/>
  <c r="J186" i="29" s="1"/>
  <c r="K186" i="29" s="1"/>
  <c r="L186" i="29" s="1"/>
  <c r="M186" i="29" s="1"/>
  <c r="N186" i="29" s="1"/>
  <c r="O186" i="29" s="1"/>
  <c r="P186" i="29" s="1"/>
  <c r="Q186" i="29" s="1"/>
  <c r="R186" i="29" s="1"/>
  <c r="S186" i="29" s="1"/>
  <c r="T186" i="29" s="1"/>
  <c r="U186" i="29" s="1"/>
  <c r="V186" i="29" s="1"/>
  <c r="W186" i="29" s="1"/>
  <c r="X186" i="29" s="1"/>
  <c r="Y186" i="29" s="1"/>
  <c r="Z186" i="29" s="1"/>
  <c r="AA186" i="29" s="1"/>
  <c r="AB186" i="29" s="1"/>
  <c r="AC186" i="29" s="1"/>
  <c r="AD186" i="29" s="1"/>
  <c r="AE186" i="29" s="1"/>
  <c r="AF186" i="29" s="1"/>
  <c r="AG186" i="29" s="1"/>
  <c r="AH186" i="29" s="1"/>
  <c r="AI186" i="29" s="1"/>
  <c r="AJ186" i="29" s="1"/>
  <c r="AK186" i="29" s="1"/>
  <c r="AL186" i="29" s="1"/>
  <c r="AM186" i="29" s="1"/>
  <c r="F185" i="30" s="1"/>
  <c r="D185" i="29"/>
  <c r="I194" i="25"/>
  <c r="J194" i="25" s="1"/>
  <c r="K194" i="25" s="1"/>
  <c r="L194" i="25" s="1"/>
  <c r="M194" i="25" s="1"/>
  <c r="N194" i="25" s="1"/>
  <c r="O194" i="25" s="1"/>
  <c r="P194" i="25" s="1"/>
  <c r="Q194" i="25" s="1"/>
  <c r="R194" i="25" s="1"/>
  <c r="S194" i="25" s="1"/>
  <c r="T194" i="25" s="1"/>
  <c r="U194" i="25" s="1"/>
  <c r="V194" i="25" s="1"/>
  <c r="W194" i="25" s="1"/>
  <c r="X194" i="25" s="1"/>
  <c r="Y194" i="25" s="1"/>
  <c r="Z194" i="25" s="1"/>
  <c r="AA194" i="25" s="1"/>
  <c r="AB194" i="25" s="1"/>
  <c r="AC194" i="25" s="1"/>
  <c r="AD194" i="25" s="1"/>
  <c r="AE194" i="25" s="1"/>
  <c r="AF194" i="25" s="1"/>
  <c r="AG194" i="25" s="1"/>
  <c r="AH194" i="25" s="1"/>
  <c r="AI194" i="25" s="1"/>
  <c r="AJ194" i="25" s="1"/>
  <c r="AK194" i="25" s="1"/>
  <c r="AL194" i="25" s="1"/>
  <c r="F193" i="26" s="1"/>
  <c r="D193" i="25"/>
  <c r="D177" i="33"/>
  <c r="I178" i="33"/>
  <c r="J178" i="33" s="1"/>
  <c r="K178" i="33" s="1"/>
  <c r="L178" i="33" s="1"/>
  <c r="M178" i="33" s="1"/>
  <c r="N178" i="33" s="1"/>
  <c r="O178" i="33" s="1"/>
  <c r="P178" i="33" s="1"/>
  <c r="Q178" i="33" s="1"/>
  <c r="R178" i="33" s="1"/>
  <c r="S178" i="33" s="1"/>
  <c r="T178" i="33" s="1"/>
  <c r="U178" i="33" s="1"/>
  <c r="V178" i="33" s="1"/>
  <c r="W178" i="33" s="1"/>
  <c r="X178" i="33" s="1"/>
  <c r="Y178" i="33" s="1"/>
  <c r="Z178" i="33" s="1"/>
  <c r="AA178" i="33" s="1"/>
  <c r="AB178" i="33" s="1"/>
  <c r="AC178" i="33" s="1"/>
  <c r="AD178" i="33" s="1"/>
  <c r="AE178" i="33" s="1"/>
  <c r="AF178" i="33" s="1"/>
  <c r="AG178" i="33" s="1"/>
  <c r="AH178" i="33" s="1"/>
  <c r="AI178" i="33" s="1"/>
  <c r="AJ178" i="33" s="1"/>
  <c r="AK178" i="33" s="1"/>
  <c r="AL178" i="33" s="1"/>
  <c r="AM178" i="33" s="1"/>
  <c r="D179" i="32"/>
  <c r="I180" i="32"/>
  <c r="J180" i="32" s="1"/>
  <c r="K180" i="32" s="1"/>
  <c r="L180" i="32" s="1"/>
  <c r="M180" i="32" s="1"/>
  <c r="N180" i="32" s="1"/>
  <c r="O180" i="32" s="1"/>
  <c r="P180" i="32" s="1"/>
  <c r="Q180" i="32" s="1"/>
  <c r="R180" i="32" s="1"/>
  <c r="S180" i="32" s="1"/>
  <c r="T180" i="32" s="1"/>
  <c r="U180" i="32" s="1"/>
  <c r="V180" i="32" s="1"/>
  <c r="W180" i="32" s="1"/>
  <c r="X180" i="32" s="1"/>
  <c r="Y180" i="32" s="1"/>
  <c r="Z180" i="32" s="1"/>
  <c r="AA180" i="32" s="1"/>
  <c r="AB180" i="32" s="1"/>
  <c r="AC180" i="32" s="1"/>
  <c r="AD180" i="32" s="1"/>
  <c r="AE180" i="32" s="1"/>
  <c r="AF180" i="32" s="1"/>
  <c r="AG180" i="32" s="1"/>
  <c r="AH180" i="32" s="1"/>
  <c r="AI180" i="32" s="1"/>
  <c r="AJ180" i="32" s="1"/>
  <c r="AK180" i="32" s="1"/>
  <c r="AL180" i="32" s="1"/>
  <c r="F179" i="33" s="1"/>
  <c r="I184" i="30"/>
  <c r="J184" i="30" s="1"/>
  <c r="K184" i="30" s="1"/>
  <c r="L184" i="30" s="1"/>
  <c r="M184" i="30" s="1"/>
  <c r="N184" i="30" s="1"/>
  <c r="O184" i="30" s="1"/>
  <c r="P184" i="30" s="1"/>
  <c r="Q184" i="30" s="1"/>
  <c r="R184" i="30" s="1"/>
  <c r="S184" i="30" s="1"/>
  <c r="T184" i="30" s="1"/>
  <c r="U184" i="30" s="1"/>
  <c r="V184" i="30" s="1"/>
  <c r="W184" i="30" s="1"/>
  <c r="X184" i="30" s="1"/>
  <c r="Y184" i="30" s="1"/>
  <c r="Z184" i="30" s="1"/>
  <c r="AA184" i="30" s="1"/>
  <c r="AB184" i="30" s="1"/>
  <c r="AC184" i="30" s="1"/>
  <c r="AD184" i="30" s="1"/>
  <c r="AE184" i="30" s="1"/>
  <c r="AF184" i="30" s="1"/>
  <c r="AG184" i="30" s="1"/>
  <c r="AH184" i="30" s="1"/>
  <c r="AI184" i="30" s="1"/>
  <c r="AJ184" i="30" s="1"/>
  <c r="AK184" i="30" s="1"/>
  <c r="AL184" i="30" s="1"/>
  <c r="F183" i="31" s="1"/>
  <c r="D183" i="30"/>
  <c r="G201" i="33"/>
  <c r="B202" i="33"/>
  <c r="B203" i="33" s="1"/>
  <c r="C201" i="33"/>
  <c r="H201" i="33"/>
  <c r="B200" i="32"/>
  <c r="B201" i="32" s="1"/>
  <c r="G199" i="32"/>
  <c r="C199" i="32"/>
  <c r="H199" i="32"/>
  <c r="I192" i="26"/>
  <c r="J192" i="26" s="1"/>
  <c r="K192" i="26" s="1"/>
  <c r="L192" i="26" s="1"/>
  <c r="M192" i="26" s="1"/>
  <c r="N192" i="26" s="1"/>
  <c r="O192" i="26" s="1"/>
  <c r="P192" i="26" s="1"/>
  <c r="Q192" i="26" s="1"/>
  <c r="R192" i="26" s="1"/>
  <c r="S192" i="26" s="1"/>
  <c r="T192" i="26" s="1"/>
  <c r="U192" i="26" s="1"/>
  <c r="V192" i="26" s="1"/>
  <c r="W192" i="26" s="1"/>
  <c r="X192" i="26" s="1"/>
  <c r="Y192" i="26" s="1"/>
  <c r="Z192" i="26" s="1"/>
  <c r="AA192" i="26" s="1"/>
  <c r="AB192" i="26" s="1"/>
  <c r="AC192" i="26" s="1"/>
  <c r="AD192" i="26" s="1"/>
  <c r="AE192" i="26" s="1"/>
  <c r="AF192" i="26" s="1"/>
  <c r="AG192" i="26" s="1"/>
  <c r="AH192" i="26" s="1"/>
  <c r="AI192" i="26" s="1"/>
  <c r="AJ192" i="26" s="1"/>
  <c r="AK192" i="26" s="1"/>
  <c r="AL192" i="26" s="1"/>
  <c r="AM192" i="26" s="1"/>
  <c r="F191" i="27" s="1"/>
  <c r="D191" i="26"/>
  <c r="I200" i="8"/>
  <c r="J200" i="8" s="1"/>
  <c r="K200" i="8" s="1"/>
  <c r="L200" i="8" s="1"/>
  <c r="M200" i="8" s="1"/>
  <c r="N200" i="8" s="1"/>
  <c r="O200" i="8" s="1"/>
  <c r="P200" i="8" s="1"/>
  <c r="Q200" i="8" s="1"/>
  <c r="R200" i="8" s="1"/>
  <c r="S200" i="8" s="1"/>
  <c r="T200" i="8" s="1"/>
  <c r="U200" i="8" s="1"/>
  <c r="V200" i="8" s="1"/>
  <c r="W200" i="8" s="1"/>
  <c r="X200" i="8" s="1"/>
  <c r="Y200" i="8" s="1"/>
  <c r="Z200" i="8" s="1"/>
  <c r="AA200" i="8" s="1"/>
  <c r="AB200" i="8" s="1"/>
  <c r="AC200" i="8" s="1"/>
  <c r="AD200" i="8" s="1"/>
  <c r="AE200" i="8" s="1"/>
  <c r="AF200" i="8" s="1"/>
  <c r="AG200" i="8" s="1"/>
  <c r="AH200" i="8" s="1"/>
  <c r="AI200" i="8" s="1"/>
  <c r="AJ200" i="8" s="1"/>
  <c r="AK200" i="8" s="1"/>
  <c r="AL200" i="8" s="1"/>
  <c r="AM200" i="8" s="1"/>
  <c r="F199" i="23" s="1"/>
  <c r="B200" i="8"/>
  <c r="B201" i="8" s="1"/>
  <c r="G199" i="8"/>
  <c r="D199" i="8" s="1"/>
  <c r="H199" i="8"/>
  <c r="C199" i="8"/>
  <c r="I198" i="23"/>
  <c r="J198" i="23" s="1"/>
  <c r="K198" i="23" s="1"/>
  <c r="L198" i="23" s="1"/>
  <c r="M198" i="23" s="1"/>
  <c r="N198" i="23" s="1"/>
  <c r="O198" i="23" s="1"/>
  <c r="P198" i="23" s="1"/>
  <c r="Q198" i="23" s="1"/>
  <c r="R198" i="23" s="1"/>
  <c r="S198" i="23" s="1"/>
  <c r="T198" i="23" s="1"/>
  <c r="U198" i="23" s="1"/>
  <c r="V198" i="23" s="1"/>
  <c r="W198" i="23" s="1"/>
  <c r="X198" i="23" s="1"/>
  <c r="Y198" i="23" s="1"/>
  <c r="Z198" i="23" s="1"/>
  <c r="AA198" i="23" s="1"/>
  <c r="AB198" i="23" s="1"/>
  <c r="AC198" i="23" s="1"/>
  <c r="AD198" i="23" s="1"/>
  <c r="AE198" i="23" s="1"/>
  <c r="AF198" i="23" s="1"/>
  <c r="AG198" i="23" s="1"/>
  <c r="AH198" i="23" s="1"/>
  <c r="AI198" i="23" s="1"/>
  <c r="AJ198" i="23" s="1"/>
  <c r="AK198" i="23" s="1"/>
  <c r="F197" i="24" s="1"/>
  <c r="D197" i="23"/>
  <c r="I188" i="28"/>
  <c r="J188" i="28" s="1"/>
  <c r="K188" i="28" s="1"/>
  <c r="L188" i="28" s="1"/>
  <c r="M188" i="28" s="1"/>
  <c r="N188" i="28" s="1"/>
  <c r="O188" i="28" s="1"/>
  <c r="P188" i="28" s="1"/>
  <c r="Q188" i="28" s="1"/>
  <c r="R188" i="28" s="1"/>
  <c r="S188" i="28" s="1"/>
  <c r="T188" i="28" s="1"/>
  <c r="U188" i="28" s="1"/>
  <c r="V188" i="28" s="1"/>
  <c r="W188" i="28" s="1"/>
  <c r="X188" i="28" s="1"/>
  <c r="Y188" i="28" s="1"/>
  <c r="Z188" i="28" s="1"/>
  <c r="AA188" i="28" s="1"/>
  <c r="AB188" i="28" s="1"/>
  <c r="AC188" i="28" s="1"/>
  <c r="AD188" i="28" s="1"/>
  <c r="AE188" i="28" s="1"/>
  <c r="AF188" i="28" s="1"/>
  <c r="AG188" i="28" s="1"/>
  <c r="AH188" i="28" s="1"/>
  <c r="AI188" i="28" s="1"/>
  <c r="AJ188" i="28" s="1"/>
  <c r="AK188" i="28" s="1"/>
  <c r="AL188" i="28" s="1"/>
  <c r="AM188" i="28" s="1"/>
  <c r="F187" i="29" s="1"/>
  <c r="D187" i="28"/>
  <c r="I196" i="24"/>
  <c r="J196" i="24" s="1"/>
  <c r="K196" i="24" s="1"/>
  <c r="L196" i="24" s="1"/>
  <c r="M196" i="24" s="1"/>
  <c r="N196" i="24" s="1"/>
  <c r="O196" i="24" s="1"/>
  <c r="P196" i="24" s="1"/>
  <c r="Q196" i="24" s="1"/>
  <c r="R196" i="24" s="1"/>
  <c r="S196" i="24" s="1"/>
  <c r="T196" i="24" s="1"/>
  <c r="U196" i="24" s="1"/>
  <c r="V196" i="24" s="1"/>
  <c r="W196" i="24" s="1"/>
  <c r="X196" i="24" s="1"/>
  <c r="Y196" i="24" s="1"/>
  <c r="Z196" i="24" s="1"/>
  <c r="AA196" i="24" s="1"/>
  <c r="AB196" i="24" s="1"/>
  <c r="AC196" i="24" s="1"/>
  <c r="AD196" i="24" s="1"/>
  <c r="AE196" i="24" s="1"/>
  <c r="AF196" i="24" s="1"/>
  <c r="AG196" i="24" s="1"/>
  <c r="AH196" i="24" s="1"/>
  <c r="AI196" i="24" s="1"/>
  <c r="AJ196" i="24" s="1"/>
  <c r="AK196" i="24" s="1"/>
  <c r="AL196" i="24" s="1"/>
  <c r="AM196" i="24" s="1"/>
  <c r="F195" i="25" s="1"/>
  <c r="D195" i="24"/>
  <c r="I182" i="31"/>
  <c r="J182" i="31" s="1"/>
  <c r="K182" i="31" s="1"/>
  <c r="L182" i="31" s="1"/>
  <c r="M182" i="31" s="1"/>
  <c r="N182" i="31" s="1"/>
  <c r="O182" i="31" s="1"/>
  <c r="P182" i="31" s="1"/>
  <c r="Q182" i="31" s="1"/>
  <c r="R182" i="31" s="1"/>
  <c r="S182" i="31" s="1"/>
  <c r="T182" i="31" s="1"/>
  <c r="U182" i="31" s="1"/>
  <c r="V182" i="31" s="1"/>
  <c r="W182" i="31" s="1"/>
  <c r="X182" i="31" s="1"/>
  <c r="Y182" i="31" s="1"/>
  <c r="Z182" i="31" s="1"/>
  <c r="AA182" i="31" s="1"/>
  <c r="AB182" i="31" s="1"/>
  <c r="AC182" i="31" s="1"/>
  <c r="AD182" i="31" s="1"/>
  <c r="AE182" i="31" s="1"/>
  <c r="AF182" i="31" s="1"/>
  <c r="AG182" i="31" s="1"/>
  <c r="AH182" i="31" s="1"/>
  <c r="AI182" i="31" s="1"/>
  <c r="AJ182" i="31" s="1"/>
  <c r="AK182" i="31" s="1"/>
  <c r="AL182" i="31" s="1"/>
  <c r="AM182" i="31" s="1"/>
  <c r="F181" i="32" s="1"/>
  <c r="D181" i="31"/>
  <c r="I190" i="27"/>
  <c r="J190" i="27" s="1"/>
  <c r="K190" i="27" s="1"/>
  <c r="L190" i="27" s="1"/>
  <c r="M190" i="27" s="1"/>
  <c r="N190" i="27" s="1"/>
  <c r="O190" i="27" s="1"/>
  <c r="P190" i="27" s="1"/>
  <c r="Q190" i="27" s="1"/>
  <c r="R190" i="27" s="1"/>
  <c r="S190" i="27" s="1"/>
  <c r="T190" i="27" s="1"/>
  <c r="U190" i="27" s="1"/>
  <c r="V190" i="27" s="1"/>
  <c r="W190" i="27" s="1"/>
  <c r="X190" i="27" s="1"/>
  <c r="Y190" i="27" s="1"/>
  <c r="Z190" i="27" s="1"/>
  <c r="AA190" i="27" s="1"/>
  <c r="AB190" i="27" s="1"/>
  <c r="AC190" i="27" s="1"/>
  <c r="AD190" i="27" s="1"/>
  <c r="AE190" i="27" s="1"/>
  <c r="AF190" i="27" s="1"/>
  <c r="AG190" i="27" s="1"/>
  <c r="AH190" i="27" s="1"/>
  <c r="AI190" i="27" s="1"/>
  <c r="AJ190" i="27" s="1"/>
  <c r="AK190" i="27" s="1"/>
  <c r="AL190" i="27" s="1"/>
  <c r="F189" i="28" s="1"/>
  <c r="D189" i="27"/>
  <c r="B202" i="26" l="1"/>
  <c r="B203" i="26" s="1"/>
  <c r="C201" i="26"/>
  <c r="H201" i="26"/>
  <c r="G201" i="26"/>
  <c r="B218" i="31"/>
  <c r="B219" i="31" s="1"/>
  <c r="G217" i="31"/>
  <c r="C217" i="31"/>
  <c r="H217" i="31"/>
  <c r="B208" i="29"/>
  <c r="B209" i="29" s="1"/>
  <c r="G207" i="29"/>
  <c r="C207" i="29"/>
  <c r="H207" i="29"/>
  <c r="B210" i="25"/>
  <c r="B211" i="25" s="1"/>
  <c r="G209" i="25"/>
  <c r="H209" i="25"/>
  <c r="C209" i="25"/>
  <c r="B224" i="28"/>
  <c r="B225" i="28" s="1"/>
  <c r="C223" i="28"/>
  <c r="H223" i="28"/>
  <c r="G223" i="28"/>
  <c r="B204" i="27"/>
  <c r="B205" i="27" s="1"/>
  <c r="G203" i="27"/>
  <c r="C203" i="27"/>
  <c r="H203" i="27"/>
  <c r="D181" i="32"/>
  <c r="I182" i="32"/>
  <c r="J182" i="32" s="1"/>
  <c r="K182" i="32" s="1"/>
  <c r="L182" i="32" s="1"/>
  <c r="M182" i="32" s="1"/>
  <c r="N182" i="32" s="1"/>
  <c r="O182" i="32" s="1"/>
  <c r="P182" i="32" s="1"/>
  <c r="Q182" i="32" s="1"/>
  <c r="R182" i="32" s="1"/>
  <c r="S182" i="32" s="1"/>
  <c r="T182" i="32" s="1"/>
  <c r="U182" i="32" s="1"/>
  <c r="V182" i="32" s="1"/>
  <c r="W182" i="32" s="1"/>
  <c r="X182" i="32" s="1"/>
  <c r="Y182" i="32" s="1"/>
  <c r="Z182" i="32" s="1"/>
  <c r="AA182" i="32" s="1"/>
  <c r="AB182" i="32" s="1"/>
  <c r="AC182" i="32" s="1"/>
  <c r="AD182" i="32" s="1"/>
  <c r="AE182" i="32" s="1"/>
  <c r="AF182" i="32" s="1"/>
  <c r="AG182" i="32" s="1"/>
  <c r="AH182" i="32" s="1"/>
  <c r="AI182" i="32" s="1"/>
  <c r="AJ182" i="32" s="1"/>
  <c r="AK182" i="32" s="1"/>
  <c r="AL182" i="32" s="1"/>
  <c r="F181" i="33" s="1"/>
  <c r="B202" i="32"/>
  <c r="B203" i="32" s="1"/>
  <c r="G201" i="32"/>
  <c r="C201" i="32"/>
  <c r="H201" i="32"/>
  <c r="I196" i="25"/>
  <c r="J196" i="25" s="1"/>
  <c r="K196" i="25" s="1"/>
  <c r="L196" i="25" s="1"/>
  <c r="M196" i="25" s="1"/>
  <c r="N196" i="25" s="1"/>
  <c r="O196" i="25" s="1"/>
  <c r="P196" i="25" s="1"/>
  <c r="Q196" i="25" s="1"/>
  <c r="R196" i="25" s="1"/>
  <c r="S196" i="25" s="1"/>
  <c r="T196" i="25" s="1"/>
  <c r="U196" i="25" s="1"/>
  <c r="V196" i="25" s="1"/>
  <c r="W196" i="25" s="1"/>
  <c r="X196" i="25" s="1"/>
  <c r="Y196" i="25" s="1"/>
  <c r="Z196" i="25" s="1"/>
  <c r="AA196" i="25" s="1"/>
  <c r="AB196" i="25" s="1"/>
  <c r="AC196" i="25" s="1"/>
  <c r="AD196" i="25" s="1"/>
  <c r="AE196" i="25" s="1"/>
  <c r="AF196" i="25" s="1"/>
  <c r="AG196" i="25" s="1"/>
  <c r="AH196" i="25" s="1"/>
  <c r="AI196" i="25" s="1"/>
  <c r="AJ196" i="25" s="1"/>
  <c r="AK196" i="25" s="1"/>
  <c r="AL196" i="25" s="1"/>
  <c r="F195" i="26" s="1"/>
  <c r="D195" i="25"/>
  <c r="I188" i="29"/>
  <c r="J188" i="29" s="1"/>
  <c r="K188" i="29" s="1"/>
  <c r="L188" i="29" s="1"/>
  <c r="M188" i="29" s="1"/>
  <c r="N188" i="29" s="1"/>
  <c r="O188" i="29" s="1"/>
  <c r="P188" i="29" s="1"/>
  <c r="Q188" i="29" s="1"/>
  <c r="R188" i="29" s="1"/>
  <c r="S188" i="29" s="1"/>
  <c r="T188" i="29" s="1"/>
  <c r="U188" i="29" s="1"/>
  <c r="V188" i="29" s="1"/>
  <c r="W188" i="29" s="1"/>
  <c r="X188" i="29" s="1"/>
  <c r="Y188" i="29" s="1"/>
  <c r="Z188" i="29" s="1"/>
  <c r="AA188" i="29" s="1"/>
  <c r="AB188" i="29" s="1"/>
  <c r="AC188" i="29" s="1"/>
  <c r="AD188" i="29" s="1"/>
  <c r="AE188" i="29" s="1"/>
  <c r="AF188" i="29" s="1"/>
  <c r="AG188" i="29" s="1"/>
  <c r="AH188" i="29" s="1"/>
  <c r="AI188" i="29" s="1"/>
  <c r="AJ188" i="29" s="1"/>
  <c r="AK188" i="29" s="1"/>
  <c r="AL188" i="29" s="1"/>
  <c r="AM188" i="29" s="1"/>
  <c r="F187" i="30" s="1"/>
  <c r="D187" i="29"/>
  <c r="G203" i="33"/>
  <c r="B204" i="33"/>
  <c r="B205" i="33" s="1"/>
  <c r="C203" i="33"/>
  <c r="H203" i="33"/>
  <c r="I198" i="24"/>
  <c r="J198" i="24" s="1"/>
  <c r="K198" i="24" s="1"/>
  <c r="L198" i="24" s="1"/>
  <c r="M198" i="24" s="1"/>
  <c r="N198" i="24" s="1"/>
  <c r="O198" i="24" s="1"/>
  <c r="P198" i="24" s="1"/>
  <c r="Q198" i="24" s="1"/>
  <c r="R198" i="24" s="1"/>
  <c r="S198" i="24" s="1"/>
  <c r="T198" i="24" s="1"/>
  <c r="U198" i="24" s="1"/>
  <c r="V198" i="24" s="1"/>
  <c r="W198" i="24" s="1"/>
  <c r="X198" i="24" s="1"/>
  <c r="Y198" i="24" s="1"/>
  <c r="Z198" i="24" s="1"/>
  <c r="AA198" i="24" s="1"/>
  <c r="AB198" i="24" s="1"/>
  <c r="AC198" i="24" s="1"/>
  <c r="AD198" i="24" s="1"/>
  <c r="AE198" i="24" s="1"/>
  <c r="AF198" i="24" s="1"/>
  <c r="AG198" i="24" s="1"/>
  <c r="AH198" i="24" s="1"/>
  <c r="AI198" i="24" s="1"/>
  <c r="AJ198" i="24" s="1"/>
  <c r="AK198" i="24" s="1"/>
  <c r="AL198" i="24" s="1"/>
  <c r="AM198" i="24" s="1"/>
  <c r="F197" i="25" s="1"/>
  <c r="D197" i="24"/>
  <c r="I184" i="31"/>
  <c r="J184" i="31" s="1"/>
  <c r="K184" i="31" s="1"/>
  <c r="L184" i="31" s="1"/>
  <c r="M184" i="31" s="1"/>
  <c r="N184" i="31" s="1"/>
  <c r="O184" i="31" s="1"/>
  <c r="P184" i="31" s="1"/>
  <c r="Q184" i="31" s="1"/>
  <c r="R184" i="31" s="1"/>
  <c r="S184" i="31" s="1"/>
  <c r="T184" i="31" s="1"/>
  <c r="U184" i="31" s="1"/>
  <c r="V184" i="31" s="1"/>
  <c r="W184" i="31" s="1"/>
  <c r="X184" i="31" s="1"/>
  <c r="Y184" i="31" s="1"/>
  <c r="Z184" i="31" s="1"/>
  <c r="AA184" i="31" s="1"/>
  <c r="AB184" i="31" s="1"/>
  <c r="AC184" i="31" s="1"/>
  <c r="AD184" i="31" s="1"/>
  <c r="AE184" i="31" s="1"/>
  <c r="AF184" i="31" s="1"/>
  <c r="AG184" i="31" s="1"/>
  <c r="AH184" i="31" s="1"/>
  <c r="AI184" i="31" s="1"/>
  <c r="AJ184" i="31" s="1"/>
  <c r="AK184" i="31" s="1"/>
  <c r="AL184" i="31" s="1"/>
  <c r="AM184" i="31" s="1"/>
  <c r="F183" i="32" s="1"/>
  <c r="D183" i="31"/>
  <c r="D179" i="33"/>
  <c r="I180" i="33"/>
  <c r="J180" i="33" s="1"/>
  <c r="K180" i="33" s="1"/>
  <c r="L180" i="33" s="1"/>
  <c r="M180" i="33" s="1"/>
  <c r="N180" i="33" s="1"/>
  <c r="O180" i="33" s="1"/>
  <c r="P180" i="33" s="1"/>
  <c r="Q180" i="33" s="1"/>
  <c r="R180" i="33" s="1"/>
  <c r="S180" i="33" s="1"/>
  <c r="T180" i="33" s="1"/>
  <c r="U180" i="33" s="1"/>
  <c r="V180" i="33" s="1"/>
  <c r="W180" i="33" s="1"/>
  <c r="X180" i="33" s="1"/>
  <c r="Y180" i="33" s="1"/>
  <c r="Z180" i="33" s="1"/>
  <c r="AA180" i="33" s="1"/>
  <c r="AB180" i="33" s="1"/>
  <c r="AC180" i="33" s="1"/>
  <c r="AD180" i="33" s="1"/>
  <c r="AE180" i="33" s="1"/>
  <c r="AF180" i="33" s="1"/>
  <c r="AG180" i="33" s="1"/>
  <c r="AH180" i="33" s="1"/>
  <c r="AI180" i="33" s="1"/>
  <c r="AJ180" i="33" s="1"/>
  <c r="AK180" i="33" s="1"/>
  <c r="AL180" i="33" s="1"/>
  <c r="AM180" i="33" s="1"/>
  <c r="I200" i="23"/>
  <c r="J200" i="23" s="1"/>
  <c r="K200" i="23" s="1"/>
  <c r="L200" i="23" s="1"/>
  <c r="M200" i="23" s="1"/>
  <c r="N200" i="23" s="1"/>
  <c r="O200" i="23" s="1"/>
  <c r="P200" i="23" s="1"/>
  <c r="Q200" i="23" s="1"/>
  <c r="R200" i="23" s="1"/>
  <c r="S200" i="23" s="1"/>
  <c r="T200" i="23" s="1"/>
  <c r="U200" i="23" s="1"/>
  <c r="V200" i="23" s="1"/>
  <c r="W200" i="23" s="1"/>
  <c r="X200" i="23" s="1"/>
  <c r="Y200" i="23" s="1"/>
  <c r="Z200" i="23" s="1"/>
  <c r="AA200" i="23" s="1"/>
  <c r="AB200" i="23" s="1"/>
  <c r="AC200" i="23" s="1"/>
  <c r="AD200" i="23" s="1"/>
  <c r="AE200" i="23" s="1"/>
  <c r="AF200" i="23" s="1"/>
  <c r="AG200" i="23" s="1"/>
  <c r="AH200" i="23" s="1"/>
  <c r="AI200" i="23" s="1"/>
  <c r="AJ200" i="23" s="1"/>
  <c r="AK200" i="23" s="1"/>
  <c r="F199" i="24" s="1"/>
  <c r="D199" i="23"/>
  <c r="I192" i="27"/>
  <c r="J192" i="27" s="1"/>
  <c r="K192" i="27" s="1"/>
  <c r="L192" i="27" s="1"/>
  <c r="M192" i="27" s="1"/>
  <c r="N192" i="27" s="1"/>
  <c r="O192" i="27" s="1"/>
  <c r="P192" i="27" s="1"/>
  <c r="Q192" i="27" s="1"/>
  <c r="R192" i="27" s="1"/>
  <c r="S192" i="27" s="1"/>
  <c r="T192" i="27" s="1"/>
  <c r="U192" i="27" s="1"/>
  <c r="V192" i="27" s="1"/>
  <c r="W192" i="27" s="1"/>
  <c r="X192" i="27" s="1"/>
  <c r="Y192" i="27" s="1"/>
  <c r="Z192" i="27" s="1"/>
  <c r="AA192" i="27" s="1"/>
  <c r="AB192" i="27" s="1"/>
  <c r="AC192" i="27" s="1"/>
  <c r="AD192" i="27" s="1"/>
  <c r="AE192" i="27" s="1"/>
  <c r="AF192" i="27" s="1"/>
  <c r="AG192" i="27" s="1"/>
  <c r="AH192" i="27" s="1"/>
  <c r="AI192" i="27" s="1"/>
  <c r="AJ192" i="27" s="1"/>
  <c r="AK192" i="27" s="1"/>
  <c r="AL192" i="27" s="1"/>
  <c r="F191" i="28" s="1"/>
  <c r="D191" i="27"/>
  <c r="I202" i="8"/>
  <c r="J202" i="8" s="1"/>
  <c r="K202" i="8" s="1"/>
  <c r="L202" i="8" s="1"/>
  <c r="M202" i="8" s="1"/>
  <c r="N202" i="8" s="1"/>
  <c r="O202" i="8" s="1"/>
  <c r="P202" i="8" s="1"/>
  <c r="Q202" i="8" s="1"/>
  <c r="R202" i="8" s="1"/>
  <c r="S202" i="8" s="1"/>
  <c r="T202" i="8" s="1"/>
  <c r="U202" i="8" s="1"/>
  <c r="V202" i="8" s="1"/>
  <c r="W202" i="8" s="1"/>
  <c r="X202" i="8" s="1"/>
  <c r="Y202" i="8" s="1"/>
  <c r="Z202" i="8" s="1"/>
  <c r="AA202" i="8" s="1"/>
  <c r="AB202" i="8" s="1"/>
  <c r="AC202" i="8" s="1"/>
  <c r="AD202" i="8" s="1"/>
  <c r="AE202" i="8" s="1"/>
  <c r="AF202" i="8" s="1"/>
  <c r="AG202" i="8" s="1"/>
  <c r="AH202" i="8" s="1"/>
  <c r="AI202" i="8" s="1"/>
  <c r="AJ202" i="8" s="1"/>
  <c r="AK202" i="8" s="1"/>
  <c r="AL202" i="8" s="1"/>
  <c r="AM202" i="8" s="1"/>
  <c r="F201" i="23" s="1"/>
  <c r="B202" i="8"/>
  <c r="B203" i="8" s="1"/>
  <c r="G201" i="8"/>
  <c r="D201" i="8" s="1"/>
  <c r="H201" i="8"/>
  <c r="C201" i="8"/>
  <c r="I194" i="26"/>
  <c r="J194" i="26" s="1"/>
  <c r="K194" i="26" s="1"/>
  <c r="L194" i="26" s="1"/>
  <c r="M194" i="26" s="1"/>
  <c r="N194" i="26" s="1"/>
  <c r="O194" i="26" s="1"/>
  <c r="P194" i="26" s="1"/>
  <c r="Q194" i="26" s="1"/>
  <c r="R194" i="26" s="1"/>
  <c r="S194" i="26" s="1"/>
  <c r="T194" i="26" s="1"/>
  <c r="U194" i="26" s="1"/>
  <c r="V194" i="26" s="1"/>
  <c r="W194" i="26" s="1"/>
  <c r="X194" i="26" s="1"/>
  <c r="Y194" i="26" s="1"/>
  <c r="Z194" i="26" s="1"/>
  <c r="AA194" i="26" s="1"/>
  <c r="AB194" i="26" s="1"/>
  <c r="AC194" i="26" s="1"/>
  <c r="AD194" i="26" s="1"/>
  <c r="AE194" i="26" s="1"/>
  <c r="AF194" i="26" s="1"/>
  <c r="AG194" i="26" s="1"/>
  <c r="AH194" i="26" s="1"/>
  <c r="AI194" i="26" s="1"/>
  <c r="AJ194" i="26" s="1"/>
  <c r="AK194" i="26" s="1"/>
  <c r="AL194" i="26" s="1"/>
  <c r="AM194" i="26" s="1"/>
  <c r="F193" i="27" s="1"/>
  <c r="D193" i="26"/>
  <c r="I190" i="28"/>
  <c r="J190" i="28" s="1"/>
  <c r="K190" i="28" s="1"/>
  <c r="L190" i="28" s="1"/>
  <c r="M190" i="28" s="1"/>
  <c r="N190" i="28" s="1"/>
  <c r="O190" i="28" s="1"/>
  <c r="P190" i="28" s="1"/>
  <c r="Q190" i="28" s="1"/>
  <c r="R190" i="28" s="1"/>
  <c r="S190" i="28" s="1"/>
  <c r="T190" i="28" s="1"/>
  <c r="U190" i="28" s="1"/>
  <c r="V190" i="28" s="1"/>
  <c r="W190" i="28" s="1"/>
  <c r="X190" i="28" s="1"/>
  <c r="Y190" i="28" s="1"/>
  <c r="Z190" i="28" s="1"/>
  <c r="AA190" i="28" s="1"/>
  <c r="AB190" i="28" s="1"/>
  <c r="AC190" i="28" s="1"/>
  <c r="AD190" i="28" s="1"/>
  <c r="AE190" i="28" s="1"/>
  <c r="AF190" i="28" s="1"/>
  <c r="AG190" i="28" s="1"/>
  <c r="AH190" i="28" s="1"/>
  <c r="AI190" i="28" s="1"/>
  <c r="AJ190" i="28" s="1"/>
  <c r="AK190" i="28" s="1"/>
  <c r="AL190" i="28" s="1"/>
  <c r="AM190" i="28" s="1"/>
  <c r="F189" i="29" s="1"/>
  <c r="D189" i="28"/>
  <c r="I186" i="30"/>
  <c r="J186" i="30" s="1"/>
  <c r="K186" i="30" s="1"/>
  <c r="L186" i="30" s="1"/>
  <c r="M186" i="30" s="1"/>
  <c r="N186" i="30" s="1"/>
  <c r="O186" i="30" s="1"/>
  <c r="P186" i="30" s="1"/>
  <c r="Q186" i="30" s="1"/>
  <c r="R186" i="30" s="1"/>
  <c r="S186" i="30" s="1"/>
  <c r="T186" i="30" s="1"/>
  <c r="U186" i="30" s="1"/>
  <c r="V186" i="30" s="1"/>
  <c r="W186" i="30" s="1"/>
  <c r="X186" i="30" s="1"/>
  <c r="Y186" i="30" s="1"/>
  <c r="Z186" i="30" s="1"/>
  <c r="AA186" i="30" s="1"/>
  <c r="AB186" i="30" s="1"/>
  <c r="AC186" i="30" s="1"/>
  <c r="AD186" i="30" s="1"/>
  <c r="AE186" i="30" s="1"/>
  <c r="AF186" i="30" s="1"/>
  <c r="AG186" i="30" s="1"/>
  <c r="AH186" i="30" s="1"/>
  <c r="AI186" i="30" s="1"/>
  <c r="AJ186" i="30" s="1"/>
  <c r="AK186" i="30" s="1"/>
  <c r="AL186" i="30" s="1"/>
  <c r="F185" i="31" s="1"/>
  <c r="D185" i="30"/>
  <c r="B212" i="25" l="1"/>
  <c r="B213" i="25" s="1"/>
  <c r="H211" i="25"/>
  <c r="C211" i="25"/>
  <c r="G211" i="25"/>
  <c r="B210" i="29"/>
  <c r="B211" i="29" s="1"/>
  <c r="C209" i="29"/>
  <c r="H209" i="29"/>
  <c r="G209" i="29"/>
  <c r="B206" i="27"/>
  <c r="B207" i="27" s="1"/>
  <c r="G205" i="27"/>
  <c r="H205" i="27"/>
  <c r="C205" i="27"/>
  <c r="B220" i="31"/>
  <c r="B221" i="31" s="1"/>
  <c r="G219" i="31"/>
  <c r="C219" i="31"/>
  <c r="H219" i="31"/>
  <c r="B226" i="28"/>
  <c r="B227" i="28" s="1"/>
  <c r="G225" i="28"/>
  <c r="C225" i="28"/>
  <c r="H225" i="28"/>
  <c r="B204" i="26"/>
  <c r="B205" i="26" s="1"/>
  <c r="G203" i="26"/>
  <c r="C203" i="26"/>
  <c r="H203" i="26"/>
  <c r="I198" i="25"/>
  <c r="J198" i="25" s="1"/>
  <c r="K198" i="25" s="1"/>
  <c r="L198" i="25" s="1"/>
  <c r="M198" i="25" s="1"/>
  <c r="N198" i="25" s="1"/>
  <c r="O198" i="25" s="1"/>
  <c r="P198" i="25" s="1"/>
  <c r="Q198" i="25" s="1"/>
  <c r="R198" i="25" s="1"/>
  <c r="S198" i="25" s="1"/>
  <c r="T198" i="25" s="1"/>
  <c r="U198" i="25" s="1"/>
  <c r="V198" i="25" s="1"/>
  <c r="W198" i="25" s="1"/>
  <c r="X198" i="25" s="1"/>
  <c r="Y198" i="25" s="1"/>
  <c r="Z198" i="25" s="1"/>
  <c r="AA198" i="25" s="1"/>
  <c r="AB198" i="25" s="1"/>
  <c r="AC198" i="25" s="1"/>
  <c r="AD198" i="25" s="1"/>
  <c r="AE198" i="25" s="1"/>
  <c r="AF198" i="25" s="1"/>
  <c r="AG198" i="25" s="1"/>
  <c r="AH198" i="25" s="1"/>
  <c r="AI198" i="25" s="1"/>
  <c r="AJ198" i="25" s="1"/>
  <c r="AK198" i="25" s="1"/>
  <c r="AL198" i="25" s="1"/>
  <c r="F197" i="26" s="1"/>
  <c r="D197" i="25"/>
  <c r="I186" i="31"/>
  <c r="J186" i="31" s="1"/>
  <c r="K186" i="31" s="1"/>
  <c r="L186" i="31" s="1"/>
  <c r="M186" i="31" s="1"/>
  <c r="N186" i="31" s="1"/>
  <c r="O186" i="31" s="1"/>
  <c r="P186" i="31" s="1"/>
  <c r="Q186" i="31" s="1"/>
  <c r="R186" i="31" s="1"/>
  <c r="S186" i="31" s="1"/>
  <c r="T186" i="31" s="1"/>
  <c r="U186" i="31" s="1"/>
  <c r="V186" i="31" s="1"/>
  <c r="W186" i="31" s="1"/>
  <c r="X186" i="31" s="1"/>
  <c r="Y186" i="31" s="1"/>
  <c r="Z186" i="31" s="1"/>
  <c r="AA186" i="31" s="1"/>
  <c r="AB186" i="31" s="1"/>
  <c r="AC186" i="31" s="1"/>
  <c r="AD186" i="31" s="1"/>
  <c r="AE186" i="31" s="1"/>
  <c r="AF186" i="31" s="1"/>
  <c r="AG186" i="31" s="1"/>
  <c r="AH186" i="31" s="1"/>
  <c r="AI186" i="31" s="1"/>
  <c r="AJ186" i="31" s="1"/>
  <c r="AK186" i="31" s="1"/>
  <c r="AL186" i="31" s="1"/>
  <c r="AM186" i="31" s="1"/>
  <c r="F185" i="32" s="1"/>
  <c r="D185" i="31"/>
  <c r="I194" i="27"/>
  <c r="J194" i="27" s="1"/>
  <c r="K194" i="27" s="1"/>
  <c r="L194" i="27" s="1"/>
  <c r="M194" i="27" s="1"/>
  <c r="N194" i="27" s="1"/>
  <c r="O194" i="27" s="1"/>
  <c r="P194" i="27" s="1"/>
  <c r="Q194" i="27" s="1"/>
  <c r="R194" i="27" s="1"/>
  <c r="S194" i="27" s="1"/>
  <c r="T194" i="27" s="1"/>
  <c r="U194" i="27" s="1"/>
  <c r="V194" i="27" s="1"/>
  <c r="W194" i="27" s="1"/>
  <c r="X194" i="27" s="1"/>
  <c r="Y194" i="27" s="1"/>
  <c r="Z194" i="27" s="1"/>
  <c r="AA194" i="27" s="1"/>
  <c r="AB194" i="27" s="1"/>
  <c r="AC194" i="27" s="1"/>
  <c r="AD194" i="27" s="1"/>
  <c r="AE194" i="27" s="1"/>
  <c r="AF194" i="27" s="1"/>
  <c r="AG194" i="27" s="1"/>
  <c r="AH194" i="27" s="1"/>
  <c r="AI194" i="27" s="1"/>
  <c r="AJ194" i="27" s="1"/>
  <c r="AK194" i="27" s="1"/>
  <c r="AL194" i="27" s="1"/>
  <c r="F193" i="28" s="1"/>
  <c r="D193" i="27"/>
  <c r="I190" i="29"/>
  <c r="J190" i="29" s="1"/>
  <c r="K190" i="29" s="1"/>
  <c r="L190" i="29" s="1"/>
  <c r="M190" i="29" s="1"/>
  <c r="N190" i="29" s="1"/>
  <c r="O190" i="29" s="1"/>
  <c r="P190" i="29" s="1"/>
  <c r="Q190" i="29" s="1"/>
  <c r="R190" i="29" s="1"/>
  <c r="S190" i="29" s="1"/>
  <c r="T190" i="29" s="1"/>
  <c r="U190" i="29" s="1"/>
  <c r="V190" i="29" s="1"/>
  <c r="W190" i="29" s="1"/>
  <c r="X190" i="29" s="1"/>
  <c r="Y190" i="29" s="1"/>
  <c r="Z190" i="29" s="1"/>
  <c r="AA190" i="29" s="1"/>
  <c r="AB190" i="29" s="1"/>
  <c r="AC190" i="29" s="1"/>
  <c r="AD190" i="29" s="1"/>
  <c r="AE190" i="29" s="1"/>
  <c r="AF190" i="29" s="1"/>
  <c r="AG190" i="29" s="1"/>
  <c r="AH190" i="29" s="1"/>
  <c r="AI190" i="29" s="1"/>
  <c r="AJ190" i="29" s="1"/>
  <c r="AK190" i="29" s="1"/>
  <c r="AL190" i="29" s="1"/>
  <c r="AM190" i="29" s="1"/>
  <c r="F189" i="30" s="1"/>
  <c r="D189" i="29"/>
  <c r="B206" i="33"/>
  <c r="B207" i="33" s="1"/>
  <c r="G205" i="33"/>
  <c r="C205" i="33"/>
  <c r="H205" i="33"/>
  <c r="B204" i="8"/>
  <c r="B205" i="8" s="1"/>
  <c r="I204" i="8"/>
  <c r="J204" i="8" s="1"/>
  <c r="K204" i="8" s="1"/>
  <c r="L204" i="8" s="1"/>
  <c r="M204" i="8" s="1"/>
  <c r="N204" i="8" s="1"/>
  <c r="O204" i="8" s="1"/>
  <c r="P204" i="8" s="1"/>
  <c r="Q204" i="8" s="1"/>
  <c r="R204" i="8" s="1"/>
  <c r="S204" i="8" s="1"/>
  <c r="T204" i="8" s="1"/>
  <c r="U204" i="8" s="1"/>
  <c r="V204" i="8" s="1"/>
  <c r="W204" i="8" s="1"/>
  <c r="X204" i="8" s="1"/>
  <c r="Y204" i="8" s="1"/>
  <c r="Z204" i="8" s="1"/>
  <c r="AA204" i="8" s="1"/>
  <c r="AB204" i="8" s="1"/>
  <c r="AC204" i="8" s="1"/>
  <c r="AD204" i="8" s="1"/>
  <c r="AE204" i="8" s="1"/>
  <c r="AF204" i="8" s="1"/>
  <c r="AG204" i="8" s="1"/>
  <c r="AH204" i="8" s="1"/>
  <c r="AI204" i="8" s="1"/>
  <c r="AJ204" i="8" s="1"/>
  <c r="AK204" i="8" s="1"/>
  <c r="AL204" i="8" s="1"/>
  <c r="AM204" i="8" s="1"/>
  <c r="F203" i="23" s="1"/>
  <c r="G203" i="8"/>
  <c r="D203" i="8" s="1"/>
  <c r="H203" i="8"/>
  <c r="C203" i="8"/>
  <c r="I188" i="30"/>
  <c r="J188" i="30" s="1"/>
  <c r="K188" i="30" s="1"/>
  <c r="L188" i="30" s="1"/>
  <c r="M188" i="30" s="1"/>
  <c r="N188" i="30" s="1"/>
  <c r="O188" i="30" s="1"/>
  <c r="P188" i="30" s="1"/>
  <c r="Q188" i="30" s="1"/>
  <c r="R188" i="30" s="1"/>
  <c r="S188" i="30" s="1"/>
  <c r="T188" i="30" s="1"/>
  <c r="U188" i="30" s="1"/>
  <c r="V188" i="30" s="1"/>
  <c r="W188" i="30" s="1"/>
  <c r="X188" i="30" s="1"/>
  <c r="Y188" i="30" s="1"/>
  <c r="Z188" i="30" s="1"/>
  <c r="AA188" i="30" s="1"/>
  <c r="AB188" i="30" s="1"/>
  <c r="AC188" i="30" s="1"/>
  <c r="AD188" i="30" s="1"/>
  <c r="AE188" i="30" s="1"/>
  <c r="AF188" i="30" s="1"/>
  <c r="AG188" i="30" s="1"/>
  <c r="AH188" i="30" s="1"/>
  <c r="AI188" i="30" s="1"/>
  <c r="AJ188" i="30" s="1"/>
  <c r="AK188" i="30" s="1"/>
  <c r="AL188" i="30" s="1"/>
  <c r="F187" i="31" s="1"/>
  <c r="D187" i="30"/>
  <c r="I202" i="23"/>
  <c r="J202" i="23" s="1"/>
  <c r="K202" i="23" s="1"/>
  <c r="L202" i="23" s="1"/>
  <c r="M202" i="23" s="1"/>
  <c r="N202" i="23" s="1"/>
  <c r="O202" i="23" s="1"/>
  <c r="P202" i="23" s="1"/>
  <c r="Q202" i="23" s="1"/>
  <c r="R202" i="23" s="1"/>
  <c r="S202" i="23" s="1"/>
  <c r="T202" i="23" s="1"/>
  <c r="U202" i="23" s="1"/>
  <c r="V202" i="23" s="1"/>
  <c r="W202" i="23" s="1"/>
  <c r="X202" i="23" s="1"/>
  <c r="Y202" i="23" s="1"/>
  <c r="Z202" i="23" s="1"/>
  <c r="AA202" i="23" s="1"/>
  <c r="AB202" i="23" s="1"/>
  <c r="AC202" i="23" s="1"/>
  <c r="AD202" i="23" s="1"/>
  <c r="AE202" i="23" s="1"/>
  <c r="AF202" i="23" s="1"/>
  <c r="AG202" i="23" s="1"/>
  <c r="AH202" i="23" s="1"/>
  <c r="AI202" i="23" s="1"/>
  <c r="AJ202" i="23" s="1"/>
  <c r="AK202" i="23" s="1"/>
  <c r="F201" i="24" s="1"/>
  <c r="D201" i="23"/>
  <c r="I196" i="26"/>
  <c r="J196" i="26" s="1"/>
  <c r="K196" i="26" s="1"/>
  <c r="L196" i="26" s="1"/>
  <c r="M196" i="26" s="1"/>
  <c r="N196" i="26" s="1"/>
  <c r="O196" i="26" s="1"/>
  <c r="P196" i="26" s="1"/>
  <c r="Q196" i="26" s="1"/>
  <c r="R196" i="26" s="1"/>
  <c r="S196" i="26" s="1"/>
  <c r="T196" i="26" s="1"/>
  <c r="U196" i="26" s="1"/>
  <c r="V196" i="26" s="1"/>
  <c r="W196" i="26" s="1"/>
  <c r="X196" i="26" s="1"/>
  <c r="Y196" i="26" s="1"/>
  <c r="Z196" i="26" s="1"/>
  <c r="AA196" i="26" s="1"/>
  <c r="AB196" i="26" s="1"/>
  <c r="AC196" i="26" s="1"/>
  <c r="AD196" i="26" s="1"/>
  <c r="AE196" i="26" s="1"/>
  <c r="AF196" i="26" s="1"/>
  <c r="AG196" i="26" s="1"/>
  <c r="AH196" i="26" s="1"/>
  <c r="AI196" i="26" s="1"/>
  <c r="AJ196" i="26" s="1"/>
  <c r="AK196" i="26" s="1"/>
  <c r="AL196" i="26" s="1"/>
  <c r="AM196" i="26" s="1"/>
  <c r="F195" i="27" s="1"/>
  <c r="D195" i="26"/>
  <c r="I200" i="24"/>
  <c r="J200" i="24" s="1"/>
  <c r="K200" i="24" s="1"/>
  <c r="L200" i="24" s="1"/>
  <c r="M200" i="24" s="1"/>
  <c r="N200" i="24" s="1"/>
  <c r="O200" i="24" s="1"/>
  <c r="P200" i="24" s="1"/>
  <c r="Q200" i="24" s="1"/>
  <c r="R200" i="24" s="1"/>
  <c r="S200" i="24" s="1"/>
  <c r="T200" i="24" s="1"/>
  <c r="U200" i="24" s="1"/>
  <c r="V200" i="24" s="1"/>
  <c r="W200" i="24" s="1"/>
  <c r="X200" i="24" s="1"/>
  <c r="Y200" i="24" s="1"/>
  <c r="Z200" i="24" s="1"/>
  <c r="AA200" i="24" s="1"/>
  <c r="AB200" i="24" s="1"/>
  <c r="AC200" i="24" s="1"/>
  <c r="AD200" i="24" s="1"/>
  <c r="AE200" i="24" s="1"/>
  <c r="AF200" i="24" s="1"/>
  <c r="AG200" i="24" s="1"/>
  <c r="AH200" i="24" s="1"/>
  <c r="AI200" i="24" s="1"/>
  <c r="AJ200" i="24" s="1"/>
  <c r="AK200" i="24" s="1"/>
  <c r="AL200" i="24" s="1"/>
  <c r="AM200" i="24" s="1"/>
  <c r="F199" i="25" s="1"/>
  <c r="D199" i="24"/>
  <c r="I192" i="28"/>
  <c r="J192" i="28" s="1"/>
  <c r="K192" i="28" s="1"/>
  <c r="L192" i="28" s="1"/>
  <c r="M192" i="28" s="1"/>
  <c r="N192" i="28" s="1"/>
  <c r="O192" i="28" s="1"/>
  <c r="P192" i="28" s="1"/>
  <c r="Q192" i="28" s="1"/>
  <c r="R192" i="28" s="1"/>
  <c r="S192" i="28" s="1"/>
  <c r="T192" i="28" s="1"/>
  <c r="U192" i="28" s="1"/>
  <c r="V192" i="28" s="1"/>
  <c r="W192" i="28" s="1"/>
  <c r="X192" i="28" s="1"/>
  <c r="Y192" i="28" s="1"/>
  <c r="Z192" i="28" s="1"/>
  <c r="AA192" i="28" s="1"/>
  <c r="AB192" i="28" s="1"/>
  <c r="AC192" i="28" s="1"/>
  <c r="AD192" i="28" s="1"/>
  <c r="AE192" i="28" s="1"/>
  <c r="AF192" i="28" s="1"/>
  <c r="AG192" i="28" s="1"/>
  <c r="AH192" i="28" s="1"/>
  <c r="AI192" i="28" s="1"/>
  <c r="AJ192" i="28" s="1"/>
  <c r="AK192" i="28" s="1"/>
  <c r="AL192" i="28" s="1"/>
  <c r="AM192" i="28" s="1"/>
  <c r="F191" i="29" s="1"/>
  <c r="D191" i="28"/>
  <c r="B204" i="32"/>
  <c r="B205" i="32" s="1"/>
  <c r="G203" i="32"/>
  <c r="C203" i="32"/>
  <c r="H203" i="32"/>
  <c r="D181" i="33"/>
  <c r="I182" i="33"/>
  <c r="J182" i="33" s="1"/>
  <c r="K182" i="33" s="1"/>
  <c r="L182" i="33" s="1"/>
  <c r="M182" i="33" s="1"/>
  <c r="N182" i="33" s="1"/>
  <c r="O182" i="33" s="1"/>
  <c r="P182" i="33" s="1"/>
  <c r="Q182" i="33" s="1"/>
  <c r="R182" i="33" s="1"/>
  <c r="S182" i="33" s="1"/>
  <c r="T182" i="33" s="1"/>
  <c r="U182" i="33" s="1"/>
  <c r="V182" i="33" s="1"/>
  <c r="W182" i="33" s="1"/>
  <c r="X182" i="33" s="1"/>
  <c r="Y182" i="33" s="1"/>
  <c r="Z182" i="33" s="1"/>
  <c r="AA182" i="33" s="1"/>
  <c r="AB182" i="33" s="1"/>
  <c r="AC182" i="33" s="1"/>
  <c r="AD182" i="33" s="1"/>
  <c r="AE182" i="33" s="1"/>
  <c r="AF182" i="33" s="1"/>
  <c r="AG182" i="33" s="1"/>
  <c r="AH182" i="33" s="1"/>
  <c r="AI182" i="33" s="1"/>
  <c r="AJ182" i="33" s="1"/>
  <c r="AK182" i="33" s="1"/>
  <c r="AL182" i="33" s="1"/>
  <c r="AM182" i="33" s="1"/>
  <c r="D183" i="32"/>
  <c r="I184" i="32"/>
  <c r="J184" i="32" s="1"/>
  <c r="K184" i="32" s="1"/>
  <c r="L184" i="32" s="1"/>
  <c r="M184" i="32" s="1"/>
  <c r="N184" i="32" s="1"/>
  <c r="O184" i="32" s="1"/>
  <c r="P184" i="32" s="1"/>
  <c r="Q184" i="32" s="1"/>
  <c r="R184" i="32" s="1"/>
  <c r="S184" i="32" s="1"/>
  <c r="T184" i="32" s="1"/>
  <c r="U184" i="32" s="1"/>
  <c r="V184" i="32" s="1"/>
  <c r="W184" i="32" s="1"/>
  <c r="X184" i="32" s="1"/>
  <c r="Y184" i="32" s="1"/>
  <c r="Z184" i="32" s="1"/>
  <c r="AA184" i="32" s="1"/>
  <c r="AB184" i="32" s="1"/>
  <c r="AC184" i="32" s="1"/>
  <c r="AD184" i="32" s="1"/>
  <c r="AE184" i="32" s="1"/>
  <c r="AF184" i="32" s="1"/>
  <c r="AG184" i="32" s="1"/>
  <c r="AH184" i="32" s="1"/>
  <c r="AI184" i="32" s="1"/>
  <c r="AJ184" i="32" s="1"/>
  <c r="AK184" i="32" s="1"/>
  <c r="AL184" i="32" s="1"/>
  <c r="F183" i="33" s="1"/>
  <c r="B222" i="31" l="1"/>
  <c r="B223" i="31" s="1"/>
  <c r="C221" i="31"/>
  <c r="H221" i="31"/>
  <c r="G221" i="31"/>
  <c r="B208" i="27"/>
  <c r="B209" i="27" s="1"/>
  <c r="G207" i="27"/>
  <c r="C207" i="27"/>
  <c r="H207" i="27"/>
  <c r="B206" i="26"/>
  <c r="B207" i="26" s="1"/>
  <c r="G205" i="26"/>
  <c r="C205" i="26"/>
  <c r="H205" i="26"/>
  <c r="G211" i="29"/>
  <c r="B212" i="29"/>
  <c r="B213" i="29" s="1"/>
  <c r="H211" i="29"/>
  <c r="C211" i="29"/>
  <c r="B228" i="28"/>
  <c r="B229" i="28" s="1"/>
  <c r="G227" i="28"/>
  <c r="C227" i="28"/>
  <c r="H227" i="28"/>
  <c r="B214" i="25"/>
  <c r="B215" i="25" s="1"/>
  <c r="H213" i="25"/>
  <c r="C213" i="25"/>
  <c r="G213" i="25"/>
  <c r="I204" i="23"/>
  <c r="J204" i="23" s="1"/>
  <c r="K204" i="23" s="1"/>
  <c r="L204" i="23" s="1"/>
  <c r="M204" i="23" s="1"/>
  <c r="N204" i="23" s="1"/>
  <c r="O204" i="23" s="1"/>
  <c r="P204" i="23" s="1"/>
  <c r="Q204" i="23" s="1"/>
  <c r="R204" i="23" s="1"/>
  <c r="S204" i="23" s="1"/>
  <c r="T204" i="23" s="1"/>
  <c r="U204" i="23" s="1"/>
  <c r="V204" i="23" s="1"/>
  <c r="W204" i="23" s="1"/>
  <c r="X204" i="23" s="1"/>
  <c r="Y204" i="23" s="1"/>
  <c r="Z204" i="23" s="1"/>
  <c r="AA204" i="23" s="1"/>
  <c r="AB204" i="23" s="1"/>
  <c r="AC204" i="23" s="1"/>
  <c r="AD204" i="23" s="1"/>
  <c r="AE204" i="23" s="1"/>
  <c r="AF204" i="23" s="1"/>
  <c r="AG204" i="23" s="1"/>
  <c r="AH204" i="23" s="1"/>
  <c r="AI204" i="23" s="1"/>
  <c r="AJ204" i="23" s="1"/>
  <c r="AK204" i="23" s="1"/>
  <c r="F203" i="24" s="1"/>
  <c r="D203" i="23"/>
  <c r="D183" i="33"/>
  <c r="I184" i="33"/>
  <c r="J184" i="33" s="1"/>
  <c r="K184" i="33" s="1"/>
  <c r="L184" i="33" s="1"/>
  <c r="M184" i="33" s="1"/>
  <c r="N184" i="33" s="1"/>
  <c r="O184" i="33" s="1"/>
  <c r="P184" i="33" s="1"/>
  <c r="Q184" i="33" s="1"/>
  <c r="R184" i="33" s="1"/>
  <c r="S184" i="33" s="1"/>
  <c r="T184" i="33" s="1"/>
  <c r="U184" i="33" s="1"/>
  <c r="V184" i="33" s="1"/>
  <c r="W184" i="33" s="1"/>
  <c r="X184" i="33" s="1"/>
  <c r="Y184" i="33" s="1"/>
  <c r="Z184" i="33" s="1"/>
  <c r="AA184" i="33" s="1"/>
  <c r="AB184" i="33" s="1"/>
  <c r="AC184" i="33" s="1"/>
  <c r="AD184" i="33" s="1"/>
  <c r="AE184" i="33" s="1"/>
  <c r="AF184" i="33" s="1"/>
  <c r="AG184" i="33" s="1"/>
  <c r="AH184" i="33" s="1"/>
  <c r="AI184" i="33" s="1"/>
  <c r="AJ184" i="33" s="1"/>
  <c r="AK184" i="33" s="1"/>
  <c r="AL184" i="33" s="1"/>
  <c r="AM184" i="33" s="1"/>
  <c r="B206" i="8"/>
  <c r="B207" i="8" s="1"/>
  <c r="I206" i="8"/>
  <c r="J206" i="8" s="1"/>
  <c r="K206" i="8" s="1"/>
  <c r="L206" i="8" s="1"/>
  <c r="M206" i="8" s="1"/>
  <c r="N206" i="8" s="1"/>
  <c r="O206" i="8" s="1"/>
  <c r="P206" i="8" s="1"/>
  <c r="Q206" i="8" s="1"/>
  <c r="R206" i="8" s="1"/>
  <c r="S206" i="8" s="1"/>
  <c r="T206" i="8" s="1"/>
  <c r="U206" i="8" s="1"/>
  <c r="V206" i="8" s="1"/>
  <c r="W206" i="8" s="1"/>
  <c r="X206" i="8" s="1"/>
  <c r="Y206" i="8" s="1"/>
  <c r="Z206" i="8" s="1"/>
  <c r="AA206" i="8" s="1"/>
  <c r="AB206" i="8" s="1"/>
  <c r="AC206" i="8" s="1"/>
  <c r="AD206" i="8" s="1"/>
  <c r="AE206" i="8" s="1"/>
  <c r="AF206" i="8" s="1"/>
  <c r="AG206" i="8" s="1"/>
  <c r="AH206" i="8" s="1"/>
  <c r="AI206" i="8" s="1"/>
  <c r="AJ206" i="8" s="1"/>
  <c r="AK206" i="8" s="1"/>
  <c r="AL206" i="8" s="1"/>
  <c r="AM206" i="8" s="1"/>
  <c r="F205" i="23" s="1"/>
  <c r="G205" i="8"/>
  <c r="D205" i="8" s="1"/>
  <c r="H205" i="8"/>
  <c r="C205" i="8"/>
  <c r="G205" i="32"/>
  <c r="B206" i="32"/>
  <c r="B207" i="32" s="1"/>
  <c r="C205" i="32"/>
  <c r="H205" i="32"/>
  <c r="I192" i="29"/>
  <c r="J192" i="29" s="1"/>
  <c r="K192" i="29" s="1"/>
  <c r="L192" i="29" s="1"/>
  <c r="M192" i="29" s="1"/>
  <c r="N192" i="29" s="1"/>
  <c r="O192" i="29" s="1"/>
  <c r="P192" i="29" s="1"/>
  <c r="Q192" i="29" s="1"/>
  <c r="R192" i="29" s="1"/>
  <c r="S192" i="29" s="1"/>
  <c r="T192" i="29" s="1"/>
  <c r="U192" i="29" s="1"/>
  <c r="V192" i="29" s="1"/>
  <c r="W192" i="29" s="1"/>
  <c r="X192" i="29" s="1"/>
  <c r="Y192" i="29" s="1"/>
  <c r="Z192" i="29" s="1"/>
  <c r="AA192" i="29" s="1"/>
  <c r="AB192" i="29" s="1"/>
  <c r="AC192" i="29" s="1"/>
  <c r="AD192" i="29" s="1"/>
  <c r="AE192" i="29" s="1"/>
  <c r="AF192" i="29" s="1"/>
  <c r="AG192" i="29" s="1"/>
  <c r="AH192" i="29" s="1"/>
  <c r="AI192" i="29" s="1"/>
  <c r="AJ192" i="29" s="1"/>
  <c r="AK192" i="29" s="1"/>
  <c r="AL192" i="29" s="1"/>
  <c r="AM192" i="29" s="1"/>
  <c r="F191" i="30" s="1"/>
  <c r="D191" i="29"/>
  <c r="G207" i="33"/>
  <c r="B208" i="33"/>
  <c r="B209" i="33" s="1"/>
  <c r="C207" i="33"/>
  <c r="H207" i="33"/>
  <c r="I200" i="25"/>
  <c r="J200" i="25" s="1"/>
  <c r="K200" i="25" s="1"/>
  <c r="L200" i="25" s="1"/>
  <c r="M200" i="25" s="1"/>
  <c r="N200" i="25" s="1"/>
  <c r="O200" i="25" s="1"/>
  <c r="P200" i="25" s="1"/>
  <c r="Q200" i="25" s="1"/>
  <c r="R200" i="25" s="1"/>
  <c r="S200" i="25" s="1"/>
  <c r="T200" i="25" s="1"/>
  <c r="U200" i="25" s="1"/>
  <c r="V200" i="25" s="1"/>
  <c r="W200" i="25" s="1"/>
  <c r="X200" i="25" s="1"/>
  <c r="Y200" i="25" s="1"/>
  <c r="Z200" i="25" s="1"/>
  <c r="AA200" i="25" s="1"/>
  <c r="AB200" i="25" s="1"/>
  <c r="AC200" i="25" s="1"/>
  <c r="AD200" i="25" s="1"/>
  <c r="AE200" i="25" s="1"/>
  <c r="AF200" i="25" s="1"/>
  <c r="AG200" i="25" s="1"/>
  <c r="AH200" i="25" s="1"/>
  <c r="AI200" i="25" s="1"/>
  <c r="AJ200" i="25" s="1"/>
  <c r="AK200" i="25" s="1"/>
  <c r="AL200" i="25" s="1"/>
  <c r="F199" i="26" s="1"/>
  <c r="D199" i="25"/>
  <c r="I190" i="30"/>
  <c r="J190" i="30" s="1"/>
  <c r="K190" i="30" s="1"/>
  <c r="L190" i="30" s="1"/>
  <c r="M190" i="30" s="1"/>
  <c r="N190" i="30" s="1"/>
  <c r="O190" i="30" s="1"/>
  <c r="P190" i="30" s="1"/>
  <c r="Q190" i="30" s="1"/>
  <c r="R190" i="30" s="1"/>
  <c r="S190" i="30" s="1"/>
  <c r="T190" i="30" s="1"/>
  <c r="U190" i="30" s="1"/>
  <c r="V190" i="30" s="1"/>
  <c r="W190" i="30" s="1"/>
  <c r="X190" i="30" s="1"/>
  <c r="Y190" i="30" s="1"/>
  <c r="Z190" i="30" s="1"/>
  <c r="AA190" i="30" s="1"/>
  <c r="AB190" i="30" s="1"/>
  <c r="AC190" i="30" s="1"/>
  <c r="AD190" i="30" s="1"/>
  <c r="AE190" i="30" s="1"/>
  <c r="AF190" i="30" s="1"/>
  <c r="AG190" i="30" s="1"/>
  <c r="AH190" i="30" s="1"/>
  <c r="AI190" i="30" s="1"/>
  <c r="AJ190" i="30" s="1"/>
  <c r="AK190" i="30" s="1"/>
  <c r="AL190" i="30" s="1"/>
  <c r="F189" i="31" s="1"/>
  <c r="D189" i="30"/>
  <c r="I196" i="27"/>
  <c r="J196" i="27" s="1"/>
  <c r="K196" i="27" s="1"/>
  <c r="L196" i="27" s="1"/>
  <c r="M196" i="27" s="1"/>
  <c r="N196" i="27" s="1"/>
  <c r="O196" i="27" s="1"/>
  <c r="P196" i="27" s="1"/>
  <c r="Q196" i="27" s="1"/>
  <c r="R196" i="27" s="1"/>
  <c r="S196" i="27" s="1"/>
  <c r="T196" i="27" s="1"/>
  <c r="U196" i="27" s="1"/>
  <c r="V196" i="27" s="1"/>
  <c r="W196" i="27" s="1"/>
  <c r="X196" i="27" s="1"/>
  <c r="Y196" i="27" s="1"/>
  <c r="Z196" i="27" s="1"/>
  <c r="AA196" i="27" s="1"/>
  <c r="AB196" i="27" s="1"/>
  <c r="AC196" i="27" s="1"/>
  <c r="AD196" i="27" s="1"/>
  <c r="AE196" i="27" s="1"/>
  <c r="AF196" i="27" s="1"/>
  <c r="AG196" i="27" s="1"/>
  <c r="AH196" i="27" s="1"/>
  <c r="AI196" i="27" s="1"/>
  <c r="AJ196" i="27" s="1"/>
  <c r="AK196" i="27" s="1"/>
  <c r="AL196" i="27" s="1"/>
  <c r="F195" i="28" s="1"/>
  <c r="D195" i="27"/>
  <c r="I194" i="28"/>
  <c r="J194" i="28" s="1"/>
  <c r="K194" i="28" s="1"/>
  <c r="L194" i="28" s="1"/>
  <c r="M194" i="28" s="1"/>
  <c r="N194" i="28" s="1"/>
  <c r="O194" i="28" s="1"/>
  <c r="P194" i="28" s="1"/>
  <c r="Q194" i="28" s="1"/>
  <c r="R194" i="28" s="1"/>
  <c r="S194" i="28" s="1"/>
  <c r="T194" i="28" s="1"/>
  <c r="U194" i="28" s="1"/>
  <c r="V194" i="28" s="1"/>
  <c r="W194" i="28" s="1"/>
  <c r="X194" i="28" s="1"/>
  <c r="Y194" i="28" s="1"/>
  <c r="Z194" i="28" s="1"/>
  <c r="AA194" i="28" s="1"/>
  <c r="AB194" i="28" s="1"/>
  <c r="AC194" i="28" s="1"/>
  <c r="AD194" i="28" s="1"/>
  <c r="AE194" i="28" s="1"/>
  <c r="AF194" i="28" s="1"/>
  <c r="AG194" i="28" s="1"/>
  <c r="AH194" i="28" s="1"/>
  <c r="AI194" i="28" s="1"/>
  <c r="AJ194" i="28" s="1"/>
  <c r="AK194" i="28" s="1"/>
  <c r="AL194" i="28" s="1"/>
  <c r="AM194" i="28" s="1"/>
  <c r="F193" i="29" s="1"/>
  <c r="D193" i="28"/>
  <c r="I202" i="24"/>
  <c r="J202" i="24" s="1"/>
  <c r="K202" i="24" s="1"/>
  <c r="L202" i="24" s="1"/>
  <c r="M202" i="24" s="1"/>
  <c r="N202" i="24" s="1"/>
  <c r="O202" i="24" s="1"/>
  <c r="P202" i="24" s="1"/>
  <c r="Q202" i="24" s="1"/>
  <c r="R202" i="24" s="1"/>
  <c r="S202" i="24" s="1"/>
  <c r="T202" i="24" s="1"/>
  <c r="U202" i="24" s="1"/>
  <c r="V202" i="24" s="1"/>
  <c r="W202" i="24" s="1"/>
  <c r="X202" i="24" s="1"/>
  <c r="Y202" i="24" s="1"/>
  <c r="Z202" i="24" s="1"/>
  <c r="AA202" i="24" s="1"/>
  <c r="AB202" i="24" s="1"/>
  <c r="AC202" i="24" s="1"/>
  <c r="AD202" i="24" s="1"/>
  <c r="AE202" i="24" s="1"/>
  <c r="AF202" i="24" s="1"/>
  <c r="AG202" i="24" s="1"/>
  <c r="AH202" i="24" s="1"/>
  <c r="AI202" i="24" s="1"/>
  <c r="AJ202" i="24" s="1"/>
  <c r="AK202" i="24" s="1"/>
  <c r="AL202" i="24" s="1"/>
  <c r="AM202" i="24" s="1"/>
  <c r="F201" i="25" s="1"/>
  <c r="D201" i="24"/>
  <c r="D185" i="32"/>
  <c r="I186" i="32"/>
  <c r="J186" i="32" s="1"/>
  <c r="K186" i="32" s="1"/>
  <c r="L186" i="32" s="1"/>
  <c r="M186" i="32" s="1"/>
  <c r="N186" i="32" s="1"/>
  <c r="O186" i="32" s="1"/>
  <c r="P186" i="32" s="1"/>
  <c r="Q186" i="32" s="1"/>
  <c r="R186" i="32" s="1"/>
  <c r="S186" i="32" s="1"/>
  <c r="T186" i="32" s="1"/>
  <c r="U186" i="32" s="1"/>
  <c r="V186" i="32" s="1"/>
  <c r="W186" i="32" s="1"/>
  <c r="X186" i="32" s="1"/>
  <c r="Y186" i="32" s="1"/>
  <c r="Z186" i="32" s="1"/>
  <c r="AA186" i="32" s="1"/>
  <c r="AB186" i="32" s="1"/>
  <c r="AC186" i="32" s="1"/>
  <c r="AD186" i="32" s="1"/>
  <c r="AE186" i="32" s="1"/>
  <c r="AF186" i="32" s="1"/>
  <c r="AG186" i="32" s="1"/>
  <c r="AH186" i="32" s="1"/>
  <c r="AI186" i="32" s="1"/>
  <c r="AJ186" i="32" s="1"/>
  <c r="AK186" i="32" s="1"/>
  <c r="AL186" i="32" s="1"/>
  <c r="F185" i="33" s="1"/>
  <c r="I188" i="31"/>
  <c r="J188" i="31" s="1"/>
  <c r="K188" i="31" s="1"/>
  <c r="L188" i="31" s="1"/>
  <c r="M188" i="31" s="1"/>
  <c r="N188" i="31" s="1"/>
  <c r="O188" i="31" s="1"/>
  <c r="P188" i="31" s="1"/>
  <c r="Q188" i="31" s="1"/>
  <c r="R188" i="31" s="1"/>
  <c r="S188" i="31" s="1"/>
  <c r="T188" i="31" s="1"/>
  <c r="U188" i="31" s="1"/>
  <c r="V188" i="31" s="1"/>
  <c r="W188" i="31" s="1"/>
  <c r="X188" i="31" s="1"/>
  <c r="Y188" i="31" s="1"/>
  <c r="Z188" i="31" s="1"/>
  <c r="AA188" i="31" s="1"/>
  <c r="AB188" i="31" s="1"/>
  <c r="AC188" i="31" s="1"/>
  <c r="AD188" i="31" s="1"/>
  <c r="AE188" i="31" s="1"/>
  <c r="AF188" i="31" s="1"/>
  <c r="AG188" i="31" s="1"/>
  <c r="AH188" i="31" s="1"/>
  <c r="AI188" i="31" s="1"/>
  <c r="AJ188" i="31" s="1"/>
  <c r="AK188" i="31" s="1"/>
  <c r="AL188" i="31" s="1"/>
  <c r="AM188" i="31" s="1"/>
  <c r="F187" i="32" s="1"/>
  <c r="D187" i="31"/>
  <c r="I198" i="26"/>
  <c r="J198" i="26" s="1"/>
  <c r="K198" i="26" s="1"/>
  <c r="L198" i="26" s="1"/>
  <c r="M198" i="26" s="1"/>
  <c r="N198" i="26" s="1"/>
  <c r="O198" i="26" s="1"/>
  <c r="P198" i="26" s="1"/>
  <c r="Q198" i="26" s="1"/>
  <c r="R198" i="26" s="1"/>
  <c r="S198" i="26" s="1"/>
  <c r="T198" i="26" s="1"/>
  <c r="U198" i="26" s="1"/>
  <c r="V198" i="26" s="1"/>
  <c r="W198" i="26" s="1"/>
  <c r="X198" i="26" s="1"/>
  <c r="Y198" i="26" s="1"/>
  <c r="Z198" i="26" s="1"/>
  <c r="AA198" i="26" s="1"/>
  <c r="AB198" i="26" s="1"/>
  <c r="AC198" i="26" s="1"/>
  <c r="AD198" i="26" s="1"/>
  <c r="AE198" i="26" s="1"/>
  <c r="AF198" i="26" s="1"/>
  <c r="AG198" i="26" s="1"/>
  <c r="AH198" i="26" s="1"/>
  <c r="AI198" i="26" s="1"/>
  <c r="AJ198" i="26" s="1"/>
  <c r="AK198" i="26" s="1"/>
  <c r="AL198" i="26" s="1"/>
  <c r="AM198" i="26" s="1"/>
  <c r="F197" i="27" s="1"/>
  <c r="D197" i="26"/>
  <c r="G213" i="29" l="1"/>
  <c r="B214" i="29"/>
  <c r="B215" i="29" s="1"/>
  <c r="C213" i="29"/>
  <c r="H213" i="29"/>
  <c r="B208" i="26"/>
  <c r="B209" i="26" s="1"/>
  <c r="G207" i="26"/>
  <c r="C207" i="26"/>
  <c r="H207" i="26"/>
  <c r="B216" i="25"/>
  <c r="B217" i="25" s="1"/>
  <c r="H215" i="25"/>
  <c r="C215" i="25"/>
  <c r="G215" i="25"/>
  <c r="B210" i="27"/>
  <c r="B211" i="27" s="1"/>
  <c r="G209" i="27"/>
  <c r="C209" i="27"/>
  <c r="H209" i="27"/>
  <c r="B230" i="28"/>
  <c r="B231" i="28" s="1"/>
  <c r="G229" i="28"/>
  <c r="C229" i="28"/>
  <c r="H229" i="28"/>
  <c r="B224" i="31"/>
  <c r="B225" i="31" s="1"/>
  <c r="C223" i="31"/>
  <c r="H223" i="31"/>
  <c r="G223" i="31"/>
  <c r="D187" i="32"/>
  <c r="I188" i="32"/>
  <c r="J188" i="32" s="1"/>
  <c r="K188" i="32" s="1"/>
  <c r="L188" i="32" s="1"/>
  <c r="M188" i="32" s="1"/>
  <c r="N188" i="32" s="1"/>
  <c r="O188" i="32" s="1"/>
  <c r="P188" i="32" s="1"/>
  <c r="Q188" i="32" s="1"/>
  <c r="R188" i="32" s="1"/>
  <c r="S188" i="32" s="1"/>
  <c r="T188" i="32" s="1"/>
  <c r="U188" i="32" s="1"/>
  <c r="V188" i="32" s="1"/>
  <c r="W188" i="32" s="1"/>
  <c r="X188" i="32" s="1"/>
  <c r="Y188" i="32" s="1"/>
  <c r="Z188" i="32" s="1"/>
  <c r="AA188" i="32" s="1"/>
  <c r="AB188" i="32" s="1"/>
  <c r="AC188" i="32" s="1"/>
  <c r="AD188" i="32" s="1"/>
  <c r="AE188" i="32" s="1"/>
  <c r="AF188" i="32" s="1"/>
  <c r="AG188" i="32" s="1"/>
  <c r="AH188" i="32" s="1"/>
  <c r="AI188" i="32" s="1"/>
  <c r="AJ188" i="32" s="1"/>
  <c r="AK188" i="32" s="1"/>
  <c r="AL188" i="32" s="1"/>
  <c r="F187" i="33" s="1"/>
  <c r="I192" i="30"/>
  <c r="J192" i="30" s="1"/>
  <c r="K192" i="30" s="1"/>
  <c r="L192" i="30" s="1"/>
  <c r="M192" i="30" s="1"/>
  <c r="N192" i="30" s="1"/>
  <c r="O192" i="30" s="1"/>
  <c r="P192" i="30" s="1"/>
  <c r="Q192" i="30" s="1"/>
  <c r="R192" i="30" s="1"/>
  <c r="S192" i="30" s="1"/>
  <c r="T192" i="30" s="1"/>
  <c r="U192" i="30" s="1"/>
  <c r="V192" i="30" s="1"/>
  <c r="W192" i="30" s="1"/>
  <c r="X192" i="30" s="1"/>
  <c r="Y192" i="30" s="1"/>
  <c r="Z192" i="30" s="1"/>
  <c r="AA192" i="30" s="1"/>
  <c r="AB192" i="30" s="1"/>
  <c r="AC192" i="30" s="1"/>
  <c r="AD192" i="30" s="1"/>
  <c r="AE192" i="30" s="1"/>
  <c r="AF192" i="30" s="1"/>
  <c r="AG192" i="30" s="1"/>
  <c r="AH192" i="30" s="1"/>
  <c r="AI192" i="30" s="1"/>
  <c r="AJ192" i="30" s="1"/>
  <c r="AK192" i="30" s="1"/>
  <c r="AL192" i="30" s="1"/>
  <c r="F191" i="31" s="1"/>
  <c r="D191" i="30"/>
  <c r="I202" i="25"/>
  <c r="J202" i="25" s="1"/>
  <c r="K202" i="25" s="1"/>
  <c r="L202" i="25" s="1"/>
  <c r="M202" i="25" s="1"/>
  <c r="N202" i="25" s="1"/>
  <c r="O202" i="25" s="1"/>
  <c r="P202" i="25" s="1"/>
  <c r="Q202" i="25" s="1"/>
  <c r="R202" i="25" s="1"/>
  <c r="S202" i="25" s="1"/>
  <c r="T202" i="25" s="1"/>
  <c r="U202" i="25" s="1"/>
  <c r="V202" i="25" s="1"/>
  <c r="W202" i="25" s="1"/>
  <c r="X202" i="25" s="1"/>
  <c r="Y202" i="25" s="1"/>
  <c r="Z202" i="25" s="1"/>
  <c r="AA202" i="25" s="1"/>
  <c r="AB202" i="25" s="1"/>
  <c r="AC202" i="25" s="1"/>
  <c r="AD202" i="25" s="1"/>
  <c r="AE202" i="25" s="1"/>
  <c r="AF202" i="25" s="1"/>
  <c r="AG202" i="25" s="1"/>
  <c r="AH202" i="25" s="1"/>
  <c r="AI202" i="25" s="1"/>
  <c r="AJ202" i="25" s="1"/>
  <c r="AK202" i="25" s="1"/>
  <c r="AL202" i="25" s="1"/>
  <c r="F201" i="26" s="1"/>
  <c r="D201" i="25"/>
  <c r="D185" i="33"/>
  <c r="I186" i="33"/>
  <c r="J186" i="33" s="1"/>
  <c r="K186" i="33" s="1"/>
  <c r="L186" i="33" s="1"/>
  <c r="M186" i="33" s="1"/>
  <c r="N186" i="33" s="1"/>
  <c r="O186" i="33" s="1"/>
  <c r="P186" i="33" s="1"/>
  <c r="Q186" i="33" s="1"/>
  <c r="R186" i="33" s="1"/>
  <c r="S186" i="33" s="1"/>
  <c r="T186" i="33" s="1"/>
  <c r="U186" i="33" s="1"/>
  <c r="V186" i="33" s="1"/>
  <c r="W186" i="33" s="1"/>
  <c r="X186" i="33" s="1"/>
  <c r="Y186" i="33" s="1"/>
  <c r="Z186" i="33" s="1"/>
  <c r="AA186" i="33" s="1"/>
  <c r="AB186" i="33" s="1"/>
  <c r="AC186" i="33" s="1"/>
  <c r="AD186" i="33" s="1"/>
  <c r="AE186" i="33" s="1"/>
  <c r="AF186" i="33" s="1"/>
  <c r="AG186" i="33" s="1"/>
  <c r="AH186" i="33" s="1"/>
  <c r="AI186" i="33" s="1"/>
  <c r="AJ186" i="33" s="1"/>
  <c r="AK186" i="33" s="1"/>
  <c r="AL186" i="33" s="1"/>
  <c r="AM186" i="33" s="1"/>
  <c r="G207" i="32"/>
  <c r="B208" i="32"/>
  <c r="B209" i="32" s="1"/>
  <c r="H207" i="32"/>
  <c r="C207" i="32"/>
  <c r="I194" i="29"/>
  <c r="J194" i="29" s="1"/>
  <c r="K194" i="29" s="1"/>
  <c r="L194" i="29" s="1"/>
  <c r="M194" i="29" s="1"/>
  <c r="N194" i="29" s="1"/>
  <c r="O194" i="29" s="1"/>
  <c r="P194" i="29" s="1"/>
  <c r="Q194" i="29" s="1"/>
  <c r="R194" i="29" s="1"/>
  <c r="S194" i="29" s="1"/>
  <c r="T194" i="29" s="1"/>
  <c r="U194" i="29" s="1"/>
  <c r="V194" i="29" s="1"/>
  <c r="W194" i="29" s="1"/>
  <c r="X194" i="29" s="1"/>
  <c r="Y194" i="29" s="1"/>
  <c r="Z194" i="29" s="1"/>
  <c r="AA194" i="29" s="1"/>
  <c r="AB194" i="29" s="1"/>
  <c r="AC194" i="29" s="1"/>
  <c r="AD194" i="29" s="1"/>
  <c r="AE194" i="29" s="1"/>
  <c r="AF194" i="29" s="1"/>
  <c r="AG194" i="29" s="1"/>
  <c r="AH194" i="29" s="1"/>
  <c r="AI194" i="29" s="1"/>
  <c r="AJ194" i="29" s="1"/>
  <c r="AK194" i="29" s="1"/>
  <c r="AL194" i="29" s="1"/>
  <c r="AM194" i="29" s="1"/>
  <c r="F193" i="30" s="1"/>
  <c r="D193" i="29"/>
  <c r="I196" i="28"/>
  <c r="J196" i="28" s="1"/>
  <c r="K196" i="28" s="1"/>
  <c r="L196" i="28" s="1"/>
  <c r="M196" i="28" s="1"/>
  <c r="N196" i="28" s="1"/>
  <c r="O196" i="28" s="1"/>
  <c r="P196" i="28" s="1"/>
  <c r="Q196" i="28" s="1"/>
  <c r="R196" i="28" s="1"/>
  <c r="S196" i="28" s="1"/>
  <c r="T196" i="28" s="1"/>
  <c r="U196" i="28" s="1"/>
  <c r="V196" i="28" s="1"/>
  <c r="W196" i="28" s="1"/>
  <c r="X196" i="28" s="1"/>
  <c r="Y196" i="28" s="1"/>
  <c r="Z196" i="28" s="1"/>
  <c r="AA196" i="28" s="1"/>
  <c r="AB196" i="28" s="1"/>
  <c r="AC196" i="28" s="1"/>
  <c r="AD196" i="28" s="1"/>
  <c r="AE196" i="28" s="1"/>
  <c r="AF196" i="28" s="1"/>
  <c r="AG196" i="28" s="1"/>
  <c r="AH196" i="28" s="1"/>
  <c r="AI196" i="28" s="1"/>
  <c r="AJ196" i="28" s="1"/>
  <c r="AK196" i="28" s="1"/>
  <c r="AL196" i="28" s="1"/>
  <c r="AM196" i="28" s="1"/>
  <c r="F195" i="29" s="1"/>
  <c r="D195" i="28"/>
  <c r="G209" i="33"/>
  <c r="B210" i="33"/>
  <c r="B211" i="33" s="1"/>
  <c r="C209" i="33"/>
  <c r="H209" i="33"/>
  <c r="I206" i="23"/>
  <c r="J206" i="23" s="1"/>
  <c r="K206" i="23" s="1"/>
  <c r="L206" i="23" s="1"/>
  <c r="M206" i="23" s="1"/>
  <c r="N206" i="23" s="1"/>
  <c r="O206" i="23" s="1"/>
  <c r="P206" i="23" s="1"/>
  <c r="Q206" i="23" s="1"/>
  <c r="R206" i="23" s="1"/>
  <c r="S206" i="23" s="1"/>
  <c r="T206" i="23" s="1"/>
  <c r="U206" i="23" s="1"/>
  <c r="V206" i="23" s="1"/>
  <c r="W206" i="23" s="1"/>
  <c r="X206" i="23" s="1"/>
  <c r="Y206" i="23" s="1"/>
  <c r="Z206" i="23" s="1"/>
  <c r="AA206" i="23" s="1"/>
  <c r="AB206" i="23" s="1"/>
  <c r="AC206" i="23" s="1"/>
  <c r="AD206" i="23" s="1"/>
  <c r="AE206" i="23" s="1"/>
  <c r="AF206" i="23" s="1"/>
  <c r="AG206" i="23" s="1"/>
  <c r="AH206" i="23" s="1"/>
  <c r="AI206" i="23" s="1"/>
  <c r="AJ206" i="23" s="1"/>
  <c r="AK206" i="23" s="1"/>
  <c r="F205" i="24" s="1"/>
  <c r="D205" i="23"/>
  <c r="I190" i="31"/>
  <c r="J190" i="31" s="1"/>
  <c r="K190" i="31" s="1"/>
  <c r="L190" i="31" s="1"/>
  <c r="M190" i="31" s="1"/>
  <c r="N190" i="31" s="1"/>
  <c r="O190" i="31" s="1"/>
  <c r="P190" i="31" s="1"/>
  <c r="Q190" i="31" s="1"/>
  <c r="R190" i="31" s="1"/>
  <c r="S190" i="31" s="1"/>
  <c r="T190" i="31" s="1"/>
  <c r="U190" i="31" s="1"/>
  <c r="V190" i="31" s="1"/>
  <c r="W190" i="31" s="1"/>
  <c r="X190" i="31" s="1"/>
  <c r="Y190" i="31" s="1"/>
  <c r="Z190" i="31" s="1"/>
  <c r="AA190" i="31" s="1"/>
  <c r="AB190" i="31" s="1"/>
  <c r="AC190" i="31" s="1"/>
  <c r="AD190" i="31" s="1"/>
  <c r="AE190" i="31" s="1"/>
  <c r="AF190" i="31" s="1"/>
  <c r="AG190" i="31" s="1"/>
  <c r="AH190" i="31" s="1"/>
  <c r="AI190" i="31" s="1"/>
  <c r="AJ190" i="31" s="1"/>
  <c r="AK190" i="31" s="1"/>
  <c r="AL190" i="31" s="1"/>
  <c r="AM190" i="31" s="1"/>
  <c r="F189" i="32" s="1"/>
  <c r="D189" i="31"/>
  <c r="B208" i="8"/>
  <c r="B209" i="8" s="1"/>
  <c r="I208" i="8"/>
  <c r="J208" i="8" s="1"/>
  <c r="K208" i="8" s="1"/>
  <c r="L208" i="8" s="1"/>
  <c r="M208" i="8" s="1"/>
  <c r="N208" i="8" s="1"/>
  <c r="O208" i="8" s="1"/>
  <c r="P208" i="8" s="1"/>
  <c r="Q208" i="8" s="1"/>
  <c r="R208" i="8" s="1"/>
  <c r="S208" i="8" s="1"/>
  <c r="T208" i="8" s="1"/>
  <c r="U208" i="8" s="1"/>
  <c r="V208" i="8" s="1"/>
  <c r="W208" i="8" s="1"/>
  <c r="X208" i="8" s="1"/>
  <c r="Y208" i="8" s="1"/>
  <c r="Z208" i="8" s="1"/>
  <c r="AA208" i="8" s="1"/>
  <c r="AB208" i="8" s="1"/>
  <c r="AC208" i="8" s="1"/>
  <c r="AD208" i="8" s="1"/>
  <c r="AE208" i="8" s="1"/>
  <c r="AF208" i="8" s="1"/>
  <c r="AG208" i="8" s="1"/>
  <c r="AH208" i="8" s="1"/>
  <c r="AI208" i="8" s="1"/>
  <c r="AJ208" i="8" s="1"/>
  <c r="AK208" i="8" s="1"/>
  <c r="AL208" i="8" s="1"/>
  <c r="AM208" i="8" s="1"/>
  <c r="F207" i="23" s="1"/>
  <c r="G207" i="8"/>
  <c r="D207" i="8" s="1"/>
  <c r="H207" i="8"/>
  <c r="C207" i="8"/>
  <c r="I200" i="26"/>
  <c r="J200" i="26" s="1"/>
  <c r="K200" i="26" s="1"/>
  <c r="L200" i="26" s="1"/>
  <c r="M200" i="26" s="1"/>
  <c r="N200" i="26" s="1"/>
  <c r="O200" i="26" s="1"/>
  <c r="P200" i="26" s="1"/>
  <c r="Q200" i="26" s="1"/>
  <c r="R200" i="26" s="1"/>
  <c r="S200" i="26" s="1"/>
  <c r="T200" i="26" s="1"/>
  <c r="U200" i="26" s="1"/>
  <c r="V200" i="26" s="1"/>
  <c r="W200" i="26" s="1"/>
  <c r="X200" i="26" s="1"/>
  <c r="Y200" i="26" s="1"/>
  <c r="Z200" i="26" s="1"/>
  <c r="AA200" i="26" s="1"/>
  <c r="AB200" i="26" s="1"/>
  <c r="AC200" i="26" s="1"/>
  <c r="AD200" i="26" s="1"/>
  <c r="AE200" i="26" s="1"/>
  <c r="AF200" i="26" s="1"/>
  <c r="AG200" i="26" s="1"/>
  <c r="AH200" i="26" s="1"/>
  <c r="AI200" i="26" s="1"/>
  <c r="AJ200" i="26" s="1"/>
  <c r="AK200" i="26" s="1"/>
  <c r="AL200" i="26" s="1"/>
  <c r="AM200" i="26" s="1"/>
  <c r="F199" i="27" s="1"/>
  <c r="D199" i="26"/>
  <c r="I198" i="27"/>
  <c r="J198" i="27" s="1"/>
  <c r="K198" i="27" s="1"/>
  <c r="L198" i="27" s="1"/>
  <c r="M198" i="27" s="1"/>
  <c r="N198" i="27" s="1"/>
  <c r="O198" i="27" s="1"/>
  <c r="P198" i="27" s="1"/>
  <c r="Q198" i="27" s="1"/>
  <c r="R198" i="27" s="1"/>
  <c r="S198" i="27" s="1"/>
  <c r="T198" i="27" s="1"/>
  <c r="U198" i="27" s="1"/>
  <c r="V198" i="27" s="1"/>
  <c r="W198" i="27" s="1"/>
  <c r="X198" i="27" s="1"/>
  <c r="Y198" i="27" s="1"/>
  <c r="Z198" i="27" s="1"/>
  <c r="AA198" i="27" s="1"/>
  <c r="AB198" i="27" s="1"/>
  <c r="AC198" i="27" s="1"/>
  <c r="AD198" i="27" s="1"/>
  <c r="AE198" i="27" s="1"/>
  <c r="AF198" i="27" s="1"/>
  <c r="AG198" i="27" s="1"/>
  <c r="AH198" i="27" s="1"/>
  <c r="AI198" i="27" s="1"/>
  <c r="AJ198" i="27" s="1"/>
  <c r="AK198" i="27" s="1"/>
  <c r="AL198" i="27" s="1"/>
  <c r="F197" i="28" s="1"/>
  <c r="D197" i="27"/>
  <c r="I204" i="24"/>
  <c r="J204" i="24" s="1"/>
  <c r="K204" i="24" s="1"/>
  <c r="L204" i="24" s="1"/>
  <c r="M204" i="24" s="1"/>
  <c r="N204" i="24" s="1"/>
  <c r="O204" i="24" s="1"/>
  <c r="P204" i="24" s="1"/>
  <c r="Q204" i="24" s="1"/>
  <c r="R204" i="24" s="1"/>
  <c r="S204" i="24" s="1"/>
  <c r="T204" i="24" s="1"/>
  <c r="U204" i="24" s="1"/>
  <c r="V204" i="24" s="1"/>
  <c r="W204" i="24" s="1"/>
  <c r="X204" i="24" s="1"/>
  <c r="Y204" i="24" s="1"/>
  <c r="Z204" i="24" s="1"/>
  <c r="AA204" i="24" s="1"/>
  <c r="AB204" i="24" s="1"/>
  <c r="AC204" i="24" s="1"/>
  <c r="AD204" i="24" s="1"/>
  <c r="AE204" i="24" s="1"/>
  <c r="AF204" i="24" s="1"/>
  <c r="AG204" i="24" s="1"/>
  <c r="AH204" i="24" s="1"/>
  <c r="AI204" i="24" s="1"/>
  <c r="AJ204" i="24" s="1"/>
  <c r="AK204" i="24" s="1"/>
  <c r="AL204" i="24" s="1"/>
  <c r="AM204" i="24" s="1"/>
  <c r="F203" i="25" s="1"/>
  <c r="D203" i="24"/>
  <c r="B212" i="27" l="1"/>
  <c r="B213" i="27" s="1"/>
  <c r="G211" i="27"/>
  <c r="C211" i="27"/>
  <c r="H211" i="27"/>
  <c r="B218" i="25"/>
  <c r="B219" i="25" s="1"/>
  <c r="C217" i="25"/>
  <c r="H217" i="25"/>
  <c r="G217" i="25"/>
  <c r="B226" i="31"/>
  <c r="B227" i="31" s="1"/>
  <c r="G225" i="31"/>
  <c r="C225" i="31"/>
  <c r="H225" i="31"/>
  <c r="B210" i="26"/>
  <c r="B211" i="26" s="1"/>
  <c r="G209" i="26"/>
  <c r="C209" i="26"/>
  <c r="H209" i="26"/>
  <c r="B216" i="29"/>
  <c r="B217" i="29" s="1"/>
  <c r="G215" i="29"/>
  <c r="C215" i="29"/>
  <c r="H215" i="29"/>
  <c r="B232" i="28"/>
  <c r="B233" i="28" s="1"/>
  <c r="G231" i="28"/>
  <c r="C231" i="28"/>
  <c r="H231" i="28"/>
  <c r="I196" i="29"/>
  <c r="J196" i="29" s="1"/>
  <c r="K196" i="29" s="1"/>
  <c r="L196" i="29" s="1"/>
  <c r="M196" i="29" s="1"/>
  <c r="N196" i="29" s="1"/>
  <c r="O196" i="29" s="1"/>
  <c r="P196" i="29" s="1"/>
  <c r="Q196" i="29" s="1"/>
  <c r="R196" i="29" s="1"/>
  <c r="S196" i="29" s="1"/>
  <c r="T196" i="29" s="1"/>
  <c r="U196" i="29" s="1"/>
  <c r="V196" i="29" s="1"/>
  <c r="W196" i="29" s="1"/>
  <c r="X196" i="29" s="1"/>
  <c r="Y196" i="29" s="1"/>
  <c r="Z196" i="29" s="1"/>
  <c r="AA196" i="29" s="1"/>
  <c r="AB196" i="29" s="1"/>
  <c r="AC196" i="29" s="1"/>
  <c r="AD196" i="29" s="1"/>
  <c r="AE196" i="29" s="1"/>
  <c r="AF196" i="29" s="1"/>
  <c r="AG196" i="29" s="1"/>
  <c r="AH196" i="29" s="1"/>
  <c r="AI196" i="29" s="1"/>
  <c r="AJ196" i="29" s="1"/>
  <c r="AK196" i="29" s="1"/>
  <c r="AL196" i="29" s="1"/>
  <c r="AM196" i="29" s="1"/>
  <c r="F195" i="30" s="1"/>
  <c r="D195" i="29"/>
  <c r="I194" i="30"/>
  <c r="J194" i="30" s="1"/>
  <c r="K194" i="30" s="1"/>
  <c r="L194" i="30" s="1"/>
  <c r="M194" i="30" s="1"/>
  <c r="N194" i="30" s="1"/>
  <c r="O194" i="30" s="1"/>
  <c r="P194" i="30" s="1"/>
  <c r="Q194" i="30" s="1"/>
  <c r="R194" i="30" s="1"/>
  <c r="S194" i="30" s="1"/>
  <c r="T194" i="30" s="1"/>
  <c r="U194" i="30" s="1"/>
  <c r="V194" i="30" s="1"/>
  <c r="W194" i="30" s="1"/>
  <c r="X194" i="30" s="1"/>
  <c r="Y194" i="30" s="1"/>
  <c r="Z194" i="30" s="1"/>
  <c r="AA194" i="30" s="1"/>
  <c r="AB194" i="30" s="1"/>
  <c r="AC194" i="30" s="1"/>
  <c r="AD194" i="30" s="1"/>
  <c r="AE194" i="30" s="1"/>
  <c r="AF194" i="30" s="1"/>
  <c r="AG194" i="30" s="1"/>
  <c r="AH194" i="30" s="1"/>
  <c r="AI194" i="30" s="1"/>
  <c r="AJ194" i="30" s="1"/>
  <c r="AK194" i="30" s="1"/>
  <c r="AL194" i="30" s="1"/>
  <c r="F193" i="31" s="1"/>
  <c r="D193" i="30"/>
  <c r="I200" i="27"/>
  <c r="J200" i="27" s="1"/>
  <c r="K200" i="27" s="1"/>
  <c r="L200" i="27" s="1"/>
  <c r="M200" i="27" s="1"/>
  <c r="N200" i="27" s="1"/>
  <c r="O200" i="27" s="1"/>
  <c r="P200" i="27" s="1"/>
  <c r="Q200" i="27" s="1"/>
  <c r="R200" i="27" s="1"/>
  <c r="S200" i="27" s="1"/>
  <c r="T200" i="27" s="1"/>
  <c r="U200" i="27" s="1"/>
  <c r="V200" i="27" s="1"/>
  <c r="W200" i="27" s="1"/>
  <c r="X200" i="27" s="1"/>
  <c r="Y200" i="27" s="1"/>
  <c r="Z200" i="27" s="1"/>
  <c r="AA200" i="27" s="1"/>
  <c r="AB200" i="27" s="1"/>
  <c r="AC200" i="27" s="1"/>
  <c r="AD200" i="27" s="1"/>
  <c r="AE200" i="27" s="1"/>
  <c r="AF200" i="27" s="1"/>
  <c r="AG200" i="27" s="1"/>
  <c r="AH200" i="27" s="1"/>
  <c r="AI200" i="27" s="1"/>
  <c r="AJ200" i="27" s="1"/>
  <c r="AK200" i="27" s="1"/>
  <c r="AL200" i="27" s="1"/>
  <c r="F199" i="28" s="1"/>
  <c r="D199" i="27"/>
  <c r="I208" i="23"/>
  <c r="J208" i="23" s="1"/>
  <c r="K208" i="23" s="1"/>
  <c r="L208" i="23" s="1"/>
  <c r="M208" i="23" s="1"/>
  <c r="N208" i="23" s="1"/>
  <c r="O208" i="23" s="1"/>
  <c r="P208" i="23" s="1"/>
  <c r="Q208" i="23" s="1"/>
  <c r="R208" i="23" s="1"/>
  <c r="S208" i="23" s="1"/>
  <c r="T208" i="23" s="1"/>
  <c r="U208" i="23" s="1"/>
  <c r="V208" i="23" s="1"/>
  <c r="W208" i="23" s="1"/>
  <c r="X208" i="23" s="1"/>
  <c r="Y208" i="23" s="1"/>
  <c r="Z208" i="23" s="1"/>
  <c r="AA208" i="23" s="1"/>
  <c r="AB208" i="23" s="1"/>
  <c r="AC208" i="23" s="1"/>
  <c r="AD208" i="23" s="1"/>
  <c r="AE208" i="23" s="1"/>
  <c r="AF208" i="23" s="1"/>
  <c r="AG208" i="23" s="1"/>
  <c r="AH208" i="23" s="1"/>
  <c r="AI208" i="23" s="1"/>
  <c r="AJ208" i="23" s="1"/>
  <c r="AK208" i="23" s="1"/>
  <c r="F207" i="24" s="1"/>
  <c r="D207" i="23"/>
  <c r="B210" i="32"/>
  <c r="B211" i="32" s="1"/>
  <c r="G209" i="32"/>
  <c r="C209" i="32"/>
  <c r="H209" i="32"/>
  <c r="I198" i="28"/>
  <c r="J198" i="28" s="1"/>
  <c r="K198" i="28" s="1"/>
  <c r="L198" i="28" s="1"/>
  <c r="M198" i="28" s="1"/>
  <c r="N198" i="28" s="1"/>
  <c r="O198" i="28" s="1"/>
  <c r="P198" i="28" s="1"/>
  <c r="Q198" i="28" s="1"/>
  <c r="R198" i="28" s="1"/>
  <c r="S198" i="28" s="1"/>
  <c r="T198" i="28" s="1"/>
  <c r="U198" i="28" s="1"/>
  <c r="V198" i="28" s="1"/>
  <c r="W198" i="28" s="1"/>
  <c r="X198" i="28" s="1"/>
  <c r="Y198" i="28" s="1"/>
  <c r="Z198" i="28" s="1"/>
  <c r="AA198" i="28" s="1"/>
  <c r="AB198" i="28" s="1"/>
  <c r="AC198" i="28" s="1"/>
  <c r="AD198" i="28" s="1"/>
  <c r="AE198" i="28" s="1"/>
  <c r="AF198" i="28" s="1"/>
  <c r="AG198" i="28" s="1"/>
  <c r="AH198" i="28" s="1"/>
  <c r="AI198" i="28" s="1"/>
  <c r="AJ198" i="28" s="1"/>
  <c r="AK198" i="28" s="1"/>
  <c r="AL198" i="28" s="1"/>
  <c r="AM198" i="28" s="1"/>
  <c r="F197" i="29" s="1"/>
  <c r="D197" i="28"/>
  <c r="B210" i="8"/>
  <c r="B211" i="8" s="1"/>
  <c r="I210" i="8"/>
  <c r="J210" i="8" s="1"/>
  <c r="K210" i="8" s="1"/>
  <c r="L210" i="8" s="1"/>
  <c r="M210" i="8" s="1"/>
  <c r="N210" i="8" s="1"/>
  <c r="O210" i="8" s="1"/>
  <c r="P210" i="8" s="1"/>
  <c r="Q210" i="8" s="1"/>
  <c r="R210" i="8" s="1"/>
  <c r="S210" i="8" s="1"/>
  <c r="T210" i="8" s="1"/>
  <c r="U210" i="8" s="1"/>
  <c r="V210" i="8" s="1"/>
  <c r="W210" i="8" s="1"/>
  <c r="X210" i="8" s="1"/>
  <c r="Y210" i="8" s="1"/>
  <c r="Z210" i="8" s="1"/>
  <c r="AA210" i="8" s="1"/>
  <c r="AB210" i="8" s="1"/>
  <c r="AC210" i="8" s="1"/>
  <c r="AD210" i="8" s="1"/>
  <c r="AE210" i="8" s="1"/>
  <c r="AF210" i="8" s="1"/>
  <c r="AG210" i="8" s="1"/>
  <c r="AH210" i="8" s="1"/>
  <c r="AI210" i="8" s="1"/>
  <c r="AJ210" i="8" s="1"/>
  <c r="AK210" i="8" s="1"/>
  <c r="AL210" i="8" s="1"/>
  <c r="AM210" i="8" s="1"/>
  <c r="F209" i="23" s="1"/>
  <c r="G209" i="8"/>
  <c r="D209" i="8" s="1"/>
  <c r="C209" i="8"/>
  <c r="H209" i="8"/>
  <c r="D189" i="32"/>
  <c r="I190" i="32"/>
  <c r="J190" i="32" s="1"/>
  <c r="K190" i="32" s="1"/>
  <c r="L190" i="32" s="1"/>
  <c r="M190" i="32" s="1"/>
  <c r="N190" i="32" s="1"/>
  <c r="O190" i="32" s="1"/>
  <c r="P190" i="32" s="1"/>
  <c r="Q190" i="32" s="1"/>
  <c r="R190" i="32" s="1"/>
  <c r="S190" i="32" s="1"/>
  <c r="T190" i="32" s="1"/>
  <c r="U190" i="32" s="1"/>
  <c r="V190" i="32" s="1"/>
  <c r="W190" i="32" s="1"/>
  <c r="X190" i="32" s="1"/>
  <c r="Y190" i="32" s="1"/>
  <c r="Z190" i="32" s="1"/>
  <c r="AA190" i="32" s="1"/>
  <c r="AB190" i="32" s="1"/>
  <c r="AC190" i="32" s="1"/>
  <c r="AD190" i="32" s="1"/>
  <c r="AE190" i="32" s="1"/>
  <c r="AF190" i="32" s="1"/>
  <c r="AG190" i="32" s="1"/>
  <c r="AH190" i="32" s="1"/>
  <c r="AI190" i="32" s="1"/>
  <c r="AJ190" i="32" s="1"/>
  <c r="AK190" i="32" s="1"/>
  <c r="AL190" i="32" s="1"/>
  <c r="F189" i="33" s="1"/>
  <c r="I202" i="26"/>
  <c r="J202" i="26" s="1"/>
  <c r="K202" i="26" s="1"/>
  <c r="L202" i="26" s="1"/>
  <c r="M202" i="26" s="1"/>
  <c r="N202" i="26" s="1"/>
  <c r="O202" i="26" s="1"/>
  <c r="P202" i="26" s="1"/>
  <c r="Q202" i="26" s="1"/>
  <c r="R202" i="26" s="1"/>
  <c r="S202" i="26" s="1"/>
  <c r="T202" i="26" s="1"/>
  <c r="U202" i="26" s="1"/>
  <c r="V202" i="26" s="1"/>
  <c r="W202" i="26" s="1"/>
  <c r="X202" i="26" s="1"/>
  <c r="Y202" i="26" s="1"/>
  <c r="Z202" i="26" s="1"/>
  <c r="AA202" i="26" s="1"/>
  <c r="AB202" i="26" s="1"/>
  <c r="AC202" i="26" s="1"/>
  <c r="AD202" i="26" s="1"/>
  <c r="AE202" i="26" s="1"/>
  <c r="AF202" i="26" s="1"/>
  <c r="AG202" i="26" s="1"/>
  <c r="AH202" i="26" s="1"/>
  <c r="AI202" i="26" s="1"/>
  <c r="AJ202" i="26" s="1"/>
  <c r="AK202" i="26" s="1"/>
  <c r="AL202" i="26" s="1"/>
  <c r="AM202" i="26" s="1"/>
  <c r="F201" i="27" s="1"/>
  <c r="D201" i="26"/>
  <c r="I206" i="24"/>
  <c r="J206" i="24" s="1"/>
  <c r="K206" i="24" s="1"/>
  <c r="L206" i="24" s="1"/>
  <c r="M206" i="24" s="1"/>
  <c r="N206" i="24" s="1"/>
  <c r="O206" i="24" s="1"/>
  <c r="P206" i="24" s="1"/>
  <c r="Q206" i="24" s="1"/>
  <c r="R206" i="24" s="1"/>
  <c r="S206" i="24" s="1"/>
  <c r="T206" i="24" s="1"/>
  <c r="U206" i="24" s="1"/>
  <c r="V206" i="24" s="1"/>
  <c r="W206" i="24" s="1"/>
  <c r="X206" i="24" s="1"/>
  <c r="Y206" i="24" s="1"/>
  <c r="Z206" i="24" s="1"/>
  <c r="AA206" i="24" s="1"/>
  <c r="AB206" i="24" s="1"/>
  <c r="AC206" i="24" s="1"/>
  <c r="AD206" i="24" s="1"/>
  <c r="AE206" i="24" s="1"/>
  <c r="AF206" i="24" s="1"/>
  <c r="AG206" i="24" s="1"/>
  <c r="AH206" i="24" s="1"/>
  <c r="AI206" i="24" s="1"/>
  <c r="AJ206" i="24" s="1"/>
  <c r="AK206" i="24" s="1"/>
  <c r="AL206" i="24" s="1"/>
  <c r="AM206" i="24" s="1"/>
  <c r="F205" i="25" s="1"/>
  <c r="D205" i="24"/>
  <c r="I192" i="31"/>
  <c r="J192" i="31" s="1"/>
  <c r="K192" i="31" s="1"/>
  <c r="L192" i="31" s="1"/>
  <c r="M192" i="31" s="1"/>
  <c r="N192" i="31" s="1"/>
  <c r="O192" i="31" s="1"/>
  <c r="P192" i="31" s="1"/>
  <c r="Q192" i="31" s="1"/>
  <c r="R192" i="31" s="1"/>
  <c r="S192" i="31" s="1"/>
  <c r="T192" i="31" s="1"/>
  <c r="U192" i="31" s="1"/>
  <c r="V192" i="31" s="1"/>
  <c r="W192" i="31" s="1"/>
  <c r="X192" i="31" s="1"/>
  <c r="Y192" i="31" s="1"/>
  <c r="Z192" i="31" s="1"/>
  <c r="AA192" i="31" s="1"/>
  <c r="AB192" i="31" s="1"/>
  <c r="AC192" i="31" s="1"/>
  <c r="AD192" i="31" s="1"/>
  <c r="AE192" i="31" s="1"/>
  <c r="AF192" i="31" s="1"/>
  <c r="AG192" i="31" s="1"/>
  <c r="AH192" i="31" s="1"/>
  <c r="AI192" i="31" s="1"/>
  <c r="AJ192" i="31" s="1"/>
  <c r="AK192" i="31" s="1"/>
  <c r="AL192" i="31" s="1"/>
  <c r="AM192" i="31" s="1"/>
  <c r="F191" i="32" s="1"/>
  <c r="D191" i="31"/>
  <c r="D187" i="33"/>
  <c r="I188" i="33"/>
  <c r="J188" i="33" s="1"/>
  <c r="K188" i="33" s="1"/>
  <c r="L188" i="33" s="1"/>
  <c r="M188" i="33" s="1"/>
  <c r="N188" i="33" s="1"/>
  <c r="O188" i="33" s="1"/>
  <c r="P188" i="33" s="1"/>
  <c r="Q188" i="33" s="1"/>
  <c r="R188" i="33" s="1"/>
  <c r="S188" i="33" s="1"/>
  <c r="T188" i="33" s="1"/>
  <c r="U188" i="33" s="1"/>
  <c r="V188" i="33" s="1"/>
  <c r="W188" i="33" s="1"/>
  <c r="X188" i="33" s="1"/>
  <c r="Y188" i="33" s="1"/>
  <c r="Z188" i="33" s="1"/>
  <c r="AA188" i="33" s="1"/>
  <c r="AB188" i="33" s="1"/>
  <c r="AC188" i="33" s="1"/>
  <c r="AD188" i="33" s="1"/>
  <c r="AE188" i="33" s="1"/>
  <c r="AF188" i="33" s="1"/>
  <c r="AG188" i="33" s="1"/>
  <c r="AH188" i="33" s="1"/>
  <c r="AI188" i="33" s="1"/>
  <c r="AJ188" i="33" s="1"/>
  <c r="AK188" i="33" s="1"/>
  <c r="AL188" i="33" s="1"/>
  <c r="AM188" i="33" s="1"/>
  <c r="I204" i="25"/>
  <c r="J204" i="25" s="1"/>
  <c r="K204" i="25" s="1"/>
  <c r="L204" i="25" s="1"/>
  <c r="M204" i="25" s="1"/>
  <c r="N204" i="25" s="1"/>
  <c r="O204" i="25" s="1"/>
  <c r="P204" i="25" s="1"/>
  <c r="Q204" i="25" s="1"/>
  <c r="R204" i="25" s="1"/>
  <c r="S204" i="25" s="1"/>
  <c r="T204" i="25" s="1"/>
  <c r="U204" i="25" s="1"/>
  <c r="V204" i="25" s="1"/>
  <c r="W204" i="25" s="1"/>
  <c r="X204" i="25" s="1"/>
  <c r="Y204" i="25" s="1"/>
  <c r="Z204" i="25" s="1"/>
  <c r="AA204" i="25" s="1"/>
  <c r="AB204" i="25" s="1"/>
  <c r="AC204" i="25" s="1"/>
  <c r="AD204" i="25" s="1"/>
  <c r="AE204" i="25" s="1"/>
  <c r="AF204" i="25" s="1"/>
  <c r="AG204" i="25" s="1"/>
  <c r="AH204" i="25" s="1"/>
  <c r="AI204" i="25" s="1"/>
  <c r="AJ204" i="25" s="1"/>
  <c r="AK204" i="25" s="1"/>
  <c r="AL204" i="25" s="1"/>
  <c r="F203" i="26" s="1"/>
  <c r="D203" i="25"/>
  <c r="G211" i="33"/>
  <c r="B212" i="33"/>
  <c r="B213" i="33" s="1"/>
  <c r="C211" i="33"/>
  <c r="H211" i="33"/>
  <c r="B212" i="26" l="1"/>
  <c r="B213" i="26" s="1"/>
  <c r="G211" i="26"/>
  <c r="C211" i="26"/>
  <c r="H211" i="26"/>
  <c r="B228" i="31"/>
  <c r="B229" i="31" s="1"/>
  <c r="G227" i="31"/>
  <c r="C227" i="31"/>
  <c r="H227" i="31"/>
  <c r="B234" i="28"/>
  <c r="B235" i="28" s="1"/>
  <c r="G233" i="28"/>
  <c r="C233" i="28"/>
  <c r="H233" i="28"/>
  <c r="B220" i="25"/>
  <c r="B221" i="25" s="1"/>
  <c r="H219" i="25"/>
  <c r="C219" i="25"/>
  <c r="G219" i="25"/>
  <c r="B218" i="29"/>
  <c r="B219" i="29" s="1"/>
  <c r="G217" i="29"/>
  <c r="C217" i="29"/>
  <c r="H217" i="29"/>
  <c r="B214" i="27"/>
  <c r="B215" i="27" s="1"/>
  <c r="G213" i="27"/>
  <c r="C213" i="27"/>
  <c r="H213" i="27"/>
  <c r="I210" i="23"/>
  <c r="J210" i="23" s="1"/>
  <c r="K210" i="23" s="1"/>
  <c r="L210" i="23" s="1"/>
  <c r="M210" i="23" s="1"/>
  <c r="N210" i="23" s="1"/>
  <c r="O210" i="23" s="1"/>
  <c r="P210" i="23" s="1"/>
  <c r="Q210" i="23" s="1"/>
  <c r="R210" i="23" s="1"/>
  <c r="S210" i="23" s="1"/>
  <c r="T210" i="23" s="1"/>
  <c r="U210" i="23" s="1"/>
  <c r="V210" i="23" s="1"/>
  <c r="W210" i="23" s="1"/>
  <c r="X210" i="23" s="1"/>
  <c r="Y210" i="23" s="1"/>
  <c r="Z210" i="23" s="1"/>
  <c r="AA210" i="23" s="1"/>
  <c r="AB210" i="23" s="1"/>
  <c r="AC210" i="23" s="1"/>
  <c r="AD210" i="23" s="1"/>
  <c r="AE210" i="23" s="1"/>
  <c r="AF210" i="23" s="1"/>
  <c r="AG210" i="23" s="1"/>
  <c r="AH210" i="23" s="1"/>
  <c r="AI210" i="23" s="1"/>
  <c r="AJ210" i="23" s="1"/>
  <c r="AK210" i="23" s="1"/>
  <c r="F209" i="24" s="1"/>
  <c r="D209" i="23"/>
  <c r="I212" i="8"/>
  <c r="J212" i="8" s="1"/>
  <c r="K212" i="8" s="1"/>
  <c r="L212" i="8" s="1"/>
  <c r="M212" i="8" s="1"/>
  <c r="N212" i="8" s="1"/>
  <c r="O212" i="8" s="1"/>
  <c r="P212" i="8" s="1"/>
  <c r="Q212" i="8" s="1"/>
  <c r="R212" i="8" s="1"/>
  <c r="S212" i="8" s="1"/>
  <c r="T212" i="8" s="1"/>
  <c r="U212" i="8" s="1"/>
  <c r="V212" i="8" s="1"/>
  <c r="W212" i="8" s="1"/>
  <c r="X212" i="8" s="1"/>
  <c r="Y212" i="8" s="1"/>
  <c r="Z212" i="8" s="1"/>
  <c r="AA212" i="8" s="1"/>
  <c r="AB212" i="8" s="1"/>
  <c r="AC212" i="8" s="1"/>
  <c r="AD212" i="8" s="1"/>
  <c r="AE212" i="8" s="1"/>
  <c r="AF212" i="8" s="1"/>
  <c r="AG212" i="8" s="1"/>
  <c r="AH212" i="8" s="1"/>
  <c r="AI212" i="8" s="1"/>
  <c r="AJ212" i="8" s="1"/>
  <c r="AK212" i="8" s="1"/>
  <c r="AL212" i="8" s="1"/>
  <c r="AM212" i="8" s="1"/>
  <c r="F211" i="23" s="1"/>
  <c r="B212" i="8"/>
  <c r="B213" i="8" s="1"/>
  <c r="G211" i="8"/>
  <c r="D211" i="8" s="1"/>
  <c r="C211" i="8"/>
  <c r="H211" i="8"/>
  <c r="I198" i="29"/>
  <c r="J198" i="29" s="1"/>
  <c r="K198" i="29" s="1"/>
  <c r="L198" i="29" s="1"/>
  <c r="M198" i="29" s="1"/>
  <c r="N198" i="29" s="1"/>
  <c r="O198" i="29" s="1"/>
  <c r="P198" i="29" s="1"/>
  <c r="Q198" i="29" s="1"/>
  <c r="R198" i="29" s="1"/>
  <c r="S198" i="29" s="1"/>
  <c r="T198" i="29" s="1"/>
  <c r="U198" i="29" s="1"/>
  <c r="V198" i="29" s="1"/>
  <c r="W198" i="29" s="1"/>
  <c r="X198" i="29" s="1"/>
  <c r="Y198" i="29" s="1"/>
  <c r="Z198" i="29" s="1"/>
  <c r="AA198" i="29" s="1"/>
  <c r="AB198" i="29" s="1"/>
  <c r="AC198" i="29" s="1"/>
  <c r="AD198" i="29" s="1"/>
  <c r="AE198" i="29" s="1"/>
  <c r="AF198" i="29" s="1"/>
  <c r="AG198" i="29" s="1"/>
  <c r="AH198" i="29" s="1"/>
  <c r="AI198" i="29" s="1"/>
  <c r="AJ198" i="29" s="1"/>
  <c r="AK198" i="29" s="1"/>
  <c r="AL198" i="29" s="1"/>
  <c r="AM198" i="29" s="1"/>
  <c r="F197" i="30" s="1"/>
  <c r="D197" i="29"/>
  <c r="G213" i="33"/>
  <c r="B214" i="33"/>
  <c r="B215" i="33" s="1"/>
  <c r="C213" i="33"/>
  <c r="H213" i="33"/>
  <c r="D191" i="32"/>
  <c r="I192" i="32"/>
  <c r="J192" i="32" s="1"/>
  <c r="K192" i="32" s="1"/>
  <c r="L192" i="32" s="1"/>
  <c r="M192" i="32" s="1"/>
  <c r="N192" i="32" s="1"/>
  <c r="O192" i="32" s="1"/>
  <c r="P192" i="32" s="1"/>
  <c r="Q192" i="32" s="1"/>
  <c r="R192" i="32" s="1"/>
  <c r="S192" i="32" s="1"/>
  <c r="T192" i="32" s="1"/>
  <c r="U192" i="32" s="1"/>
  <c r="V192" i="32" s="1"/>
  <c r="W192" i="32" s="1"/>
  <c r="X192" i="32" s="1"/>
  <c r="Y192" i="32" s="1"/>
  <c r="Z192" i="32" s="1"/>
  <c r="AA192" i="32" s="1"/>
  <c r="AB192" i="32" s="1"/>
  <c r="AC192" i="32" s="1"/>
  <c r="AD192" i="32" s="1"/>
  <c r="AE192" i="32" s="1"/>
  <c r="AF192" i="32" s="1"/>
  <c r="AG192" i="32" s="1"/>
  <c r="AH192" i="32" s="1"/>
  <c r="AI192" i="32" s="1"/>
  <c r="AJ192" i="32" s="1"/>
  <c r="AK192" i="32" s="1"/>
  <c r="AL192" i="32" s="1"/>
  <c r="F191" i="33" s="1"/>
  <c r="I204" i="26"/>
  <c r="J204" i="26" s="1"/>
  <c r="K204" i="26" s="1"/>
  <c r="L204" i="26" s="1"/>
  <c r="M204" i="26" s="1"/>
  <c r="N204" i="26" s="1"/>
  <c r="O204" i="26" s="1"/>
  <c r="P204" i="26" s="1"/>
  <c r="Q204" i="26" s="1"/>
  <c r="R204" i="26" s="1"/>
  <c r="S204" i="26" s="1"/>
  <c r="T204" i="26" s="1"/>
  <c r="U204" i="26" s="1"/>
  <c r="V204" i="26" s="1"/>
  <c r="W204" i="26" s="1"/>
  <c r="X204" i="26" s="1"/>
  <c r="Y204" i="26" s="1"/>
  <c r="Z204" i="26" s="1"/>
  <c r="AA204" i="26" s="1"/>
  <c r="AB204" i="26" s="1"/>
  <c r="AC204" i="26" s="1"/>
  <c r="AD204" i="26" s="1"/>
  <c r="AE204" i="26" s="1"/>
  <c r="AF204" i="26" s="1"/>
  <c r="AG204" i="26" s="1"/>
  <c r="AH204" i="26" s="1"/>
  <c r="AI204" i="26" s="1"/>
  <c r="AJ204" i="26" s="1"/>
  <c r="AK204" i="26" s="1"/>
  <c r="AL204" i="26" s="1"/>
  <c r="AM204" i="26" s="1"/>
  <c r="F203" i="27" s="1"/>
  <c r="D203" i="26"/>
  <c r="G211" i="32"/>
  <c r="B212" i="32"/>
  <c r="B213" i="32" s="1"/>
  <c r="C211" i="32"/>
  <c r="H211" i="32"/>
  <c r="I206" i="25"/>
  <c r="J206" i="25" s="1"/>
  <c r="K206" i="25" s="1"/>
  <c r="L206" i="25" s="1"/>
  <c r="M206" i="25" s="1"/>
  <c r="N206" i="25" s="1"/>
  <c r="O206" i="25" s="1"/>
  <c r="P206" i="25" s="1"/>
  <c r="Q206" i="25" s="1"/>
  <c r="R206" i="25" s="1"/>
  <c r="S206" i="25" s="1"/>
  <c r="T206" i="25" s="1"/>
  <c r="U206" i="25" s="1"/>
  <c r="V206" i="25" s="1"/>
  <c r="W206" i="25" s="1"/>
  <c r="X206" i="25" s="1"/>
  <c r="Y206" i="25" s="1"/>
  <c r="Z206" i="25" s="1"/>
  <c r="AA206" i="25" s="1"/>
  <c r="AB206" i="25" s="1"/>
  <c r="AC206" i="25" s="1"/>
  <c r="AD206" i="25" s="1"/>
  <c r="AE206" i="25" s="1"/>
  <c r="AF206" i="25" s="1"/>
  <c r="AG206" i="25" s="1"/>
  <c r="AH206" i="25" s="1"/>
  <c r="AI206" i="25" s="1"/>
  <c r="AJ206" i="25" s="1"/>
  <c r="AK206" i="25" s="1"/>
  <c r="AL206" i="25" s="1"/>
  <c r="F205" i="26" s="1"/>
  <c r="D205" i="25"/>
  <c r="I208" i="24"/>
  <c r="J208" i="24" s="1"/>
  <c r="K208" i="24" s="1"/>
  <c r="L208" i="24" s="1"/>
  <c r="M208" i="24" s="1"/>
  <c r="N208" i="24" s="1"/>
  <c r="O208" i="24" s="1"/>
  <c r="P208" i="24" s="1"/>
  <c r="Q208" i="24" s="1"/>
  <c r="R208" i="24" s="1"/>
  <c r="S208" i="24" s="1"/>
  <c r="T208" i="24" s="1"/>
  <c r="U208" i="24" s="1"/>
  <c r="V208" i="24" s="1"/>
  <c r="W208" i="24" s="1"/>
  <c r="X208" i="24" s="1"/>
  <c r="Y208" i="24" s="1"/>
  <c r="Z208" i="24" s="1"/>
  <c r="AA208" i="24" s="1"/>
  <c r="AB208" i="24" s="1"/>
  <c r="AC208" i="24" s="1"/>
  <c r="AD208" i="24" s="1"/>
  <c r="AE208" i="24" s="1"/>
  <c r="AF208" i="24" s="1"/>
  <c r="AG208" i="24" s="1"/>
  <c r="AH208" i="24" s="1"/>
  <c r="AI208" i="24" s="1"/>
  <c r="AJ208" i="24" s="1"/>
  <c r="AK208" i="24" s="1"/>
  <c r="AL208" i="24" s="1"/>
  <c r="AM208" i="24" s="1"/>
  <c r="F207" i="25" s="1"/>
  <c r="D207" i="24"/>
  <c r="I202" i="27"/>
  <c r="J202" i="27" s="1"/>
  <c r="K202" i="27" s="1"/>
  <c r="L202" i="27" s="1"/>
  <c r="M202" i="27" s="1"/>
  <c r="N202" i="27" s="1"/>
  <c r="O202" i="27" s="1"/>
  <c r="P202" i="27" s="1"/>
  <c r="Q202" i="27" s="1"/>
  <c r="R202" i="27" s="1"/>
  <c r="S202" i="27" s="1"/>
  <c r="T202" i="27" s="1"/>
  <c r="U202" i="27" s="1"/>
  <c r="V202" i="27" s="1"/>
  <c r="W202" i="27" s="1"/>
  <c r="X202" i="27" s="1"/>
  <c r="Y202" i="27" s="1"/>
  <c r="Z202" i="27" s="1"/>
  <c r="AA202" i="27" s="1"/>
  <c r="AB202" i="27" s="1"/>
  <c r="AC202" i="27" s="1"/>
  <c r="AD202" i="27" s="1"/>
  <c r="AE202" i="27" s="1"/>
  <c r="AF202" i="27" s="1"/>
  <c r="AG202" i="27" s="1"/>
  <c r="AH202" i="27" s="1"/>
  <c r="AI202" i="27" s="1"/>
  <c r="AJ202" i="27" s="1"/>
  <c r="AK202" i="27" s="1"/>
  <c r="AL202" i="27" s="1"/>
  <c r="F201" i="28" s="1"/>
  <c r="D201" i="27"/>
  <c r="I200" i="28"/>
  <c r="J200" i="28" s="1"/>
  <c r="K200" i="28" s="1"/>
  <c r="L200" i="28" s="1"/>
  <c r="M200" i="28" s="1"/>
  <c r="N200" i="28" s="1"/>
  <c r="O200" i="28" s="1"/>
  <c r="P200" i="28" s="1"/>
  <c r="Q200" i="28" s="1"/>
  <c r="R200" i="28" s="1"/>
  <c r="S200" i="28" s="1"/>
  <c r="T200" i="28" s="1"/>
  <c r="U200" i="28" s="1"/>
  <c r="V200" i="28" s="1"/>
  <c r="W200" i="28" s="1"/>
  <c r="X200" i="28" s="1"/>
  <c r="Y200" i="28" s="1"/>
  <c r="Z200" i="28" s="1"/>
  <c r="AA200" i="28" s="1"/>
  <c r="AB200" i="28" s="1"/>
  <c r="AC200" i="28" s="1"/>
  <c r="AD200" i="28" s="1"/>
  <c r="AE200" i="28" s="1"/>
  <c r="AF200" i="28" s="1"/>
  <c r="AG200" i="28" s="1"/>
  <c r="AH200" i="28" s="1"/>
  <c r="AI200" i="28" s="1"/>
  <c r="AJ200" i="28" s="1"/>
  <c r="AK200" i="28" s="1"/>
  <c r="AL200" i="28" s="1"/>
  <c r="AM200" i="28" s="1"/>
  <c r="F199" i="29" s="1"/>
  <c r="D199" i="28"/>
  <c r="I194" i="31"/>
  <c r="J194" i="31" s="1"/>
  <c r="K194" i="31" s="1"/>
  <c r="L194" i="31" s="1"/>
  <c r="M194" i="31" s="1"/>
  <c r="N194" i="31" s="1"/>
  <c r="O194" i="31" s="1"/>
  <c r="P194" i="31" s="1"/>
  <c r="Q194" i="31" s="1"/>
  <c r="R194" i="31" s="1"/>
  <c r="S194" i="31" s="1"/>
  <c r="T194" i="31" s="1"/>
  <c r="U194" i="31" s="1"/>
  <c r="V194" i="31" s="1"/>
  <c r="W194" i="31" s="1"/>
  <c r="X194" i="31" s="1"/>
  <c r="Y194" i="31" s="1"/>
  <c r="Z194" i="31" s="1"/>
  <c r="AA194" i="31" s="1"/>
  <c r="AB194" i="31" s="1"/>
  <c r="AC194" i="31" s="1"/>
  <c r="AD194" i="31" s="1"/>
  <c r="AE194" i="31" s="1"/>
  <c r="AF194" i="31" s="1"/>
  <c r="AG194" i="31" s="1"/>
  <c r="AH194" i="31" s="1"/>
  <c r="AI194" i="31" s="1"/>
  <c r="AJ194" i="31" s="1"/>
  <c r="AK194" i="31" s="1"/>
  <c r="AL194" i="31" s="1"/>
  <c r="AM194" i="31" s="1"/>
  <c r="F193" i="32" s="1"/>
  <c r="D193" i="31"/>
  <c r="D189" i="33"/>
  <c r="I190" i="33"/>
  <c r="J190" i="33" s="1"/>
  <c r="K190" i="33" s="1"/>
  <c r="L190" i="33" s="1"/>
  <c r="M190" i="33" s="1"/>
  <c r="N190" i="33" s="1"/>
  <c r="O190" i="33" s="1"/>
  <c r="P190" i="33" s="1"/>
  <c r="Q190" i="33" s="1"/>
  <c r="R190" i="33" s="1"/>
  <c r="S190" i="33" s="1"/>
  <c r="T190" i="33" s="1"/>
  <c r="U190" i="33" s="1"/>
  <c r="V190" i="33" s="1"/>
  <c r="W190" i="33" s="1"/>
  <c r="X190" i="33" s="1"/>
  <c r="Y190" i="33" s="1"/>
  <c r="Z190" i="33" s="1"/>
  <c r="AA190" i="33" s="1"/>
  <c r="AB190" i="33" s="1"/>
  <c r="AC190" i="33" s="1"/>
  <c r="AD190" i="33" s="1"/>
  <c r="AE190" i="33" s="1"/>
  <c r="AF190" i="33" s="1"/>
  <c r="AG190" i="33" s="1"/>
  <c r="AH190" i="33" s="1"/>
  <c r="AI190" i="33" s="1"/>
  <c r="AJ190" i="33" s="1"/>
  <c r="AK190" i="33" s="1"/>
  <c r="AL190" i="33" s="1"/>
  <c r="AM190" i="33" s="1"/>
  <c r="I196" i="30"/>
  <c r="J196" i="30" s="1"/>
  <c r="K196" i="30" s="1"/>
  <c r="L196" i="30" s="1"/>
  <c r="M196" i="30" s="1"/>
  <c r="N196" i="30" s="1"/>
  <c r="O196" i="30" s="1"/>
  <c r="P196" i="30" s="1"/>
  <c r="Q196" i="30" s="1"/>
  <c r="R196" i="30" s="1"/>
  <c r="S196" i="30" s="1"/>
  <c r="T196" i="30" s="1"/>
  <c r="U196" i="30" s="1"/>
  <c r="V196" i="30" s="1"/>
  <c r="W196" i="30" s="1"/>
  <c r="X196" i="30" s="1"/>
  <c r="Y196" i="30" s="1"/>
  <c r="Z196" i="30" s="1"/>
  <c r="AA196" i="30" s="1"/>
  <c r="AB196" i="30" s="1"/>
  <c r="AC196" i="30" s="1"/>
  <c r="AD196" i="30" s="1"/>
  <c r="AE196" i="30" s="1"/>
  <c r="AF196" i="30" s="1"/>
  <c r="AG196" i="30" s="1"/>
  <c r="AH196" i="30" s="1"/>
  <c r="AI196" i="30" s="1"/>
  <c r="AJ196" i="30" s="1"/>
  <c r="AK196" i="30" s="1"/>
  <c r="AL196" i="30" s="1"/>
  <c r="F195" i="31" s="1"/>
  <c r="D195" i="30"/>
  <c r="B222" i="25" l="1"/>
  <c r="B223" i="25" s="1"/>
  <c r="G221" i="25"/>
  <c r="H221" i="25"/>
  <c r="C221" i="25"/>
  <c r="B236" i="28"/>
  <c r="B237" i="28" s="1"/>
  <c r="G235" i="28"/>
  <c r="C235" i="28"/>
  <c r="H235" i="28"/>
  <c r="B216" i="27"/>
  <c r="B217" i="27" s="1"/>
  <c r="G215" i="27"/>
  <c r="H215" i="27"/>
  <c r="C215" i="27"/>
  <c r="B230" i="31"/>
  <c r="B231" i="31" s="1"/>
  <c r="G229" i="31"/>
  <c r="C229" i="31"/>
  <c r="H229" i="31"/>
  <c r="B220" i="29"/>
  <c r="B221" i="29" s="1"/>
  <c r="G219" i="29"/>
  <c r="C219" i="29"/>
  <c r="H219" i="29"/>
  <c r="B214" i="26"/>
  <c r="B215" i="26" s="1"/>
  <c r="C213" i="26"/>
  <c r="H213" i="26"/>
  <c r="G213" i="26"/>
  <c r="I204" i="27"/>
  <c r="J204" i="27" s="1"/>
  <c r="K204" i="27" s="1"/>
  <c r="L204" i="27" s="1"/>
  <c r="M204" i="27" s="1"/>
  <c r="N204" i="27" s="1"/>
  <c r="O204" i="27" s="1"/>
  <c r="P204" i="27" s="1"/>
  <c r="Q204" i="27" s="1"/>
  <c r="R204" i="27" s="1"/>
  <c r="S204" i="27" s="1"/>
  <c r="T204" i="27" s="1"/>
  <c r="U204" i="27" s="1"/>
  <c r="V204" i="27" s="1"/>
  <c r="W204" i="27" s="1"/>
  <c r="X204" i="27" s="1"/>
  <c r="Y204" i="27" s="1"/>
  <c r="Z204" i="27" s="1"/>
  <c r="AA204" i="27" s="1"/>
  <c r="AB204" i="27" s="1"/>
  <c r="AC204" i="27" s="1"/>
  <c r="AD204" i="27" s="1"/>
  <c r="AE204" i="27" s="1"/>
  <c r="AF204" i="27" s="1"/>
  <c r="AG204" i="27" s="1"/>
  <c r="AH204" i="27" s="1"/>
  <c r="AI204" i="27" s="1"/>
  <c r="AJ204" i="27" s="1"/>
  <c r="AK204" i="27" s="1"/>
  <c r="AL204" i="27" s="1"/>
  <c r="F203" i="28" s="1"/>
  <c r="D203" i="27"/>
  <c r="D191" i="33"/>
  <c r="I192" i="33"/>
  <c r="J192" i="33" s="1"/>
  <c r="K192" i="33" s="1"/>
  <c r="L192" i="33" s="1"/>
  <c r="M192" i="33" s="1"/>
  <c r="N192" i="33" s="1"/>
  <c r="O192" i="33" s="1"/>
  <c r="P192" i="33" s="1"/>
  <c r="Q192" i="33" s="1"/>
  <c r="R192" i="33" s="1"/>
  <c r="S192" i="33" s="1"/>
  <c r="T192" i="33" s="1"/>
  <c r="U192" i="33" s="1"/>
  <c r="V192" i="33" s="1"/>
  <c r="W192" i="33" s="1"/>
  <c r="X192" i="33" s="1"/>
  <c r="Y192" i="33" s="1"/>
  <c r="Z192" i="33" s="1"/>
  <c r="AA192" i="33" s="1"/>
  <c r="AB192" i="33" s="1"/>
  <c r="AC192" i="33" s="1"/>
  <c r="AD192" i="33" s="1"/>
  <c r="AE192" i="33" s="1"/>
  <c r="AF192" i="33" s="1"/>
  <c r="AG192" i="33" s="1"/>
  <c r="AH192" i="33" s="1"/>
  <c r="AI192" i="33" s="1"/>
  <c r="AJ192" i="33" s="1"/>
  <c r="AK192" i="33" s="1"/>
  <c r="AL192" i="33" s="1"/>
  <c r="AM192" i="33" s="1"/>
  <c r="B214" i="32"/>
  <c r="B215" i="32" s="1"/>
  <c r="G213" i="32"/>
  <c r="C213" i="32"/>
  <c r="H213" i="32"/>
  <c r="I200" i="29"/>
  <c r="J200" i="29" s="1"/>
  <c r="K200" i="29" s="1"/>
  <c r="L200" i="29" s="1"/>
  <c r="M200" i="29" s="1"/>
  <c r="N200" i="29" s="1"/>
  <c r="O200" i="29" s="1"/>
  <c r="P200" i="29" s="1"/>
  <c r="Q200" i="29" s="1"/>
  <c r="R200" i="29" s="1"/>
  <c r="S200" i="29" s="1"/>
  <c r="T200" i="29" s="1"/>
  <c r="U200" i="29" s="1"/>
  <c r="V200" i="29" s="1"/>
  <c r="W200" i="29" s="1"/>
  <c r="X200" i="29" s="1"/>
  <c r="Y200" i="29" s="1"/>
  <c r="Z200" i="29" s="1"/>
  <c r="AA200" i="29" s="1"/>
  <c r="AB200" i="29" s="1"/>
  <c r="AC200" i="29" s="1"/>
  <c r="AD200" i="29" s="1"/>
  <c r="AE200" i="29" s="1"/>
  <c r="AF200" i="29" s="1"/>
  <c r="AG200" i="29" s="1"/>
  <c r="AH200" i="29" s="1"/>
  <c r="AI200" i="29" s="1"/>
  <c r="AJ200" i="29" s="1"/>
  <c r="AK200" i="29" s="1"/>
  <c r="AL200" i="29" s="1"/>
  <c r="AM200" i="29" s="1"/>
  <c r="F199" i="30" s="1"/>
  <c r="D199" i="29"/>
  <c r="G215" i="33"/>
  <c r="B216" i="33"/>
  <c r="B217" i="33" s="1"/>
  <c r="C215" i="33"/>
  <c r="H215" i="33"/>
  <c r="I202" i="28"/>
  <c r="J202" i="28" s="1"/>
  <c r="K202" i="28" s="1"/>
  <c r="L202" i="28" s="1"/>
  <c r="M202" i="28" s="1"/>
  <c r="N202" i="28" s="1"/>
  <c r="O202" i="28" s="1"/>
  <c r="P202" i="28" s="1"/>
  <c r="Q202" i="28" s="1"/>
  <c r="R202" i="28" s="1"/>
  <c r="S202" i="28" s="1"/>
  <c r="T202" i="28" s="1"/>
  <c r="U202" i="28" s="1"/>
  <c r="V202" i="28" s="1"/>
  <c r="W202" i="28" s="1"/>
  <c r="X202" i="28" s="1"/>
  <c r="Y202" i="28" s="1"/>
  <c r="Z202" i="28" s="1"/>
  <c r="AA202" i="28" s="1"/>
  <c r="AB202" i="28" s="1"/>
  <c r="AC202" i="28" s="1"/>
  <c r="AD202" i="28" s="1"/>
  <c r="AE202" i="28" s="1"/>
  <c r="AF202" i="28" s="1"/>
  <c r="AG202" i="28" s="1"/>
  <c r="AH202" i="28" s="1"/>
  <c r="AI202" i="28" s="1"/>
  <c r="AJ202" i="28" s="1"/>
  <c r="AK202" i="28" s="1"/>
  <c r="AL202" i="28" s="1"/>
  <c r="AM202" i="28" s="1"/>
  <c r="F201" i="29" s="1"/>
  <c r="D201" i="28"/>
  <c r="I198" i="30"/>
  <c r="J198" i="30" s="1"/>
  <c r="K198" i="30" s="1"/>
  <c r="L198" i="30" s="1"/>
  <c r="M198" i="30" s="1"/>
  <c r="N198" i="30" s="1"/>
  <c r="O198" i="30" s="1"/>
  <c r="P198" i="30" s="1"/>
  <c r="Q198" i="30" s="1"/>
  <c r="R198" i="30" s="1"/>
  <c r="S198" i="30" s="1"/>
  <c r="T198" i="30" s="1"/>
  <c r="U198" i="30" s="1"/>
  <c r="V198" i="30" s="1"/>
  <c r="W198" i="30" s="1"/>
  <c r="X198" i="30" s="1"/>
  <c r="Y198" i="30" s="1"/>
  <c r="Z198" i="30" s="1"/>
  <c r="AA198" i="30" s="1"/>
  <c r="AB198" i="30" s="1"/>
  <c r="AC198" i="30" s="1"/>
  <c r="AD198" i="30" s="1"/>
  <c r="AE198" i="30" s="1"/>
  <c r="AF198" i="30" s="1"/>
  <c r="AG198" i="30" s="1"/>
  <c r="AH198" i="30" s="1"/>
  <c r="AI198" i="30" s="1"/>
  <c r="AJ198" i="30" s="1"/>
  <c r="AK198" i="30" s="1"/>
  <c r="AL198" i="30" s="1"/>
  <c r="F197" i="31" s="1"/>
  <c r="D197" i="30"/>
  <c r="I208" i="25"/>
  <c r="J208" i="25" s="1"/>
  <c r="K208" i="25" s="1"/>
  <c r="L208" i="25" s="1"/>
  <c r="M208" i="25" s="1"/>
  <c r="N208" i="25" s="1"/>
  <c r="O208" i="25" s="1"/>
  <c r="P208" i="25" s="1"/>
  <c r="Q208" i="25" s="1"/>
  <c r="R208" i="25" s="1"/>
  <c r="S208" i="25" s="1"/>
  <c r="T208" i="25" s="1"/>
  <c r="U208" i="25" s="1"/>
  <c r="V208" i="25" s="1"/>
  <c r="W208" i="25" s="1"/>
  <c r="X208" i="25" s="1"/>
  <c r="Y208" i="25" s="1"/>
  <c r="Z208" i="25" s="1"/>
  <c r="AA208" i="25" s="1"/>
  <c r="AB208" i="25" s="1"/>
  <c r="AC208" i="25" s="1"/>
  <c r="AD208" i="25" s="1"/>
  <c r="AE208" i="25" s="1"/>
  <c r="AF208" i="25" s="1"/>
  <c r="AG208" i="25" s="1"/>
  <c r="AH208" i="25" s="1"/>
  <c r="AI208" i="25" s="1"/>
  <c r="AJ208" i="25" s="1"/>
  <c r="AK208" i="25" s="1"/>
  <c r="AL208" i="25" s="1"/>
  <c r="F207" i="26" s="1"/>
  <c r="D207" i="25"/>
  <c r="I206" i="26"/>
  <c r="J206" i="26" s="1"/>
  <c r="K206" i="26" s="1"/>
  <c r="L206" i="26" s="1"/>
  <c r="M206" i="26" s="1"/>
  <c r="N206" i="26" s="1"/>
  <c r="O206" i="26" s="1"/>
  <c r="P206" i="26" s="1"/>
  <c r="Q206" i="26" s="1"/>
  <c r="R206" i="26" s="1"/>
  <c r="S206" i="26" s="1"/>
  <c r="T206" i="26" s="1"/>
  <c r="U206" i="26" s="1"/>
  <c r="V206" i="26" s="1"/>
  <c r="W206" i="26" s="1"/>
  <c r="X206" i="26" s="1"/>
  <c r="Y206" i="26" s="1"/>
  <c r="Z206" i="26" s="1"/>
  <c r="AA206" i="26" s="1"/>
  <c r="AB206" i="26" s="1"/>
  <c r="AC206" i="26" s="1"/>
  <c r="AD206" i="26" s="1"/>
  <c r="AE206" i="26" s="1"/>
  <c r="AF206" i="26" s="1"/>
  <c r="AG206" i="26" s="1"/>
  <c r="AH206" i="26" s="1"/>
  <c r="AI206" i="26" s="1"/>
  <c r="AJ206" i="26" s="1"/>
  <c r="AK206" i="26" s="1"/>
  <c r="AL206" i="26" s="1"/>
  <c r="AM206" i="26" s="1"/>
  <c r="F205" i="27" s="1"/>
  <c r="D205" i="26"/>
  <c r="D193" i="32"/>
  <c r="I194" i="32"/>
  <c r="J194" i="32" s="1"/>
  <c r="K194" i="32" s="1"/>
  <c r="L194" i="32" s="1"/>
  <c r="M194" i="32" s="1"/>
  <c r="N194" i="32" s="1"/>
  <c r="O194" i="32" s="1"/>
  <c r="P194" i="32" s="1"/>
  <c r="Q194" i="32" s="1"/>
  <c r="R194" i="32" s="1"/>
  <c r="S194" i="32" s="1"/>
  <c r="T194" i="32" s="1"/>
  <c r="U194" i="32" s="1"/>
  <c r="V194" i="32" s="1"/>
  <c r="W194" i="32" s="1"/>
  <c r="X194" i="32" s="1"/>
  <c r="Y194" i="32" s="1"/>
  <c r="Z194" i="32" s="1"/>
  <c r="AA194" i="32" s="1"/>
  <c r="AB194" i="32" s="1"/>
  <c r="AC194" i="32" s="1"/>
  <c r="AD194" i="32" s="1"/>
  <c r="AE194" i="32" s="1"/>
  <c r="AF194" i="32" s="1"/>
  <c r="AG194" i="32" s="1"/>
  <c r="AH194" i="32" s="1"/>
  <c r="AI194" i="32" s="1"/>
  <c r="AJ194" i="32" s="1"/>
  <c r="AK194" i="32" s="1"/>
  <c r="AL194" i="32" s="1"/>
  <c r="F193" i="33" s="1"/>
  <c r="I214" i="8"/>
  <c r="J214" i="8" s="1"/>
  <c r="K214" i="8" s="1"/>
  <c r="L214" i="8" s="1"/>
  <c r="M214" i="8" s="1"/>
  <c r="N214" i="8" s="1"/>
  <c r="O214" i="8" s="1"/>
  <c r="P214" i="8" s="1"/>
  <c r="Q214" i="8" s="1"/>
  <c r="R214" i="8" s="1"/>
  <c r="S214" i="8" s="1"/>
  <c r="T214" i="8" s="1"/>
  <c r="U214" i="8" s="1"/>
  <c r="V214" i="8" s="1"/>
  <c r="W214" i="8" s="1"/>
  <c r="X214" i="8" s="1"/>
  <c r="Y214" i="8" s="1"/>
  <c r="Z214" i="8" s="1"/>
  <c r="AA214" i="8" s="1"/>
  <c r="AB214" i="8" s="1"/>
  <c r="AC214" i="8" s="1"/>
  <c r="AD214" i="8" s="1"/>
  <c r="AE214" i="8" s="1"/>
  <c r="AF214" i="8" s="1"/>
  <c r="AG214" i="8" s="1"/>
  <c r="AH214" i="8" s="1"/>
  <c r="AI214" i="8" s="1"/>
  <c r="AJ214" i="8" s="1"/>
  <c r="AK214" i="8" s="1"/>
  <c r="AL214" i="8" s="1"/>
  <c r="AM214" i="8" s="1"/>
  <c r="F213" i="23" s="1"/>
  <c r="B214" i="8"/>
  <c r="B215" i="8" s="1"/>
  <c r="G213" i="8"/>
  <c r="D213" i="8" s="1"/>
  <c r="H213" i="8"/>
  <c r="C213" i="8"/>
  <c r="I212" i="23"/>
  <c r="J212" i="23" s="1"/>
  <c r="K212" i="23" s="1"/>
  <c r="L212" i="23" s="1"/>
  <c r="M212" i="23" s="1"/>
  <c r="N212" i="23" s="1"/>
  <c r="O212" i="23" s="1"/>
  <c r="P212" i="23" s="1"/>
  <c r="Q212" i="23" s="1"/>
  <c r="R212" i="23" s="1"/>
  <c r="S212" i="23" s="1"/>
  <c r="T212" i="23" s="1"/>
  <c r="U212" i="23" s="1"/>
  <c r="V212" i="23" s="1"/>
  <c r="W212" i="23" s="1"/>
  <c r="X212" i="23" s="1"/>
  <c r="Y212" i="23" s="1"/>
  <c r="Z212" i="23" s="1"/>
  <c r="AA212" i="23" s="1"/>
  <c r="AB212" i="23" s="1"/>
  <c r="AC212" i="23" s="1"/>
  <c r="AD212" i="23" s="1"/>
  <c r="AE212" i="23" s="1"/>
  <c r="AF212" i="23" s="1"/>
  <c r="AG212" i="23" s="1"/>
  <c r="AH212" i="23" s="1"/>
  <c r="AI212" i="23" s="1"/>
  <c r="AJ212" i="23" s="1"/>
  <c r="AK212" i="23" s="1"/>
  <c r="F211" i="24" s="1"/>
  <c r="D211" i="23"/>
  <c r="I196" i="31"/>
  <c r="J196" i="31" s="1"/>
  <c r="K196" i="31" s="1"/>
  <c r="L196" i="31" s="1"/>
  <c r="M196" i="31" s="1"/>
  <c r="N196" i="31" s="1"/>
  <c r="O196" i="31" s="1"/>
  <c r="P196" i="31" s="1"/>
  <c r="Q196" i="31" s="1"/>
  <c r="R196" i="31" s="1"/>
  <c r="S196" i="31" s="1"/>
  <c r="T196" i="31" s="1"/>
  <c r="U196" i="31" s="1"/>
  <c r="V196" i="31" s="1"/>
  <c r="W196" i="31" s="1"/>
  <c r="X196" i="31" s="1"/>
  <c r="Y196" i="31" s="1"/>
  <c r="Z196" i="31" s="1"/>
  <c r="AA196" i="31" s="1"/>
  <c r="AB196" i="31" s="1"/>
  <c r="AC196" i="31" s="1"/>
  <c r="AD196" i="31" s="1"/>
  <c r="AE196" i="31" s="1"/>
  <c r="AF196" i="31" s="1"/>
  <c r="AG196" i="31" s="1"/>
  <c r="AH196" i="31" s="1"/>
  <c r="AI196" i="31" s="1"/>
  <c r="AJ196" i="31" s="1"/>
  <c r="AK196" i="31" s="1"/>
  <c r="AL196" i="31" s="1"/>
  <c r="AM196" i="31" s="1"/>
  <c r="F195" i="32" s="1"/>
  <c r="D195" i="31"/>
  <c r="I210" i="24"/>
  <c r="J210" i="24" s="1"/>
  <c r="K210" i="24" s="1"/>
  <c r="L210" i="24" s="1"/>
  <c r="M210" i="24" s="1"/>
  <c r="N210" i="24" s="1"/>
  <c r="O210" i="24" s="1"/>
  <c r="P210" i="24" s="1"/>
  <c r="Q210" i="24" s="1"/>
  <c r="R210" i="24" s="1"/>
  <c r="S210" i="24" s="1"/>
  <c r="T210" i="24" s="1"/>
  <c r="U210" i="24" s="1"/>
  <c r="V210" i="24" s="1"/>
  <c r="W210" i="24" s="1"/>
  <c r="X210" i="24" s="1"/>
  <c r="Y210" i="24" s="1"/>
  <c r="Z210" i="24" s="1"/>
  <c r="AA210" i="24" s="1"/>
  <c r="AB210" i="24" s="1"/>
  <c r="AC210" i="24" s="1"/>
  <c r="AD210" i="24" s="1"/>
  <c r="AE210" i="24" s="1"/>
  <c r="AF210" i="24" s="1"/>
  <c r="AG210" i="24" s="1"/>
  <c r="AH210" i="24" s="1"/>
  <c r="AI210" i="24" s="1"/>
  <c r="AJ210" i="24" s="1"/>
  <c r="AK210" i="24" s="1"/>
  <c r="AL210" i="24" s="1"/>
  <c r="AM210" i="24" s="1"/>
  <c r="F209" i="25" s="1"/>
  <c r="D209" i="24"/>
  <c r="B232" i="31" l="1"/>
  <c r="B233" i="31" s="1"/>
  <c r="G231" i="31"/>
  <c r="C231" i="31"/>
  <c r="H231" i="31"/>
  <c r="B218" i="27"/>
  <c r="B219" i="27" s="1"/>
  <c r="G217" i="27"/>
  <c r="C217" i="27"/>
  <c r="H217" i="27"/>
  <c r="B216" i="26"/>
  <c r="B217" i="26" s="1"/>
  <c r="C215" i="26"/>
  <c r="H215" i="26"/>
  <c r="G215" i="26"/>
  <c r="B238" i="28"/>
  <c r="B239" i="28" s="1"/>
  <c r="G237" i="28"/>
  <c r="C237" i="28"/>
  <c r="H237" i="28"/>
  <c r="B222" i="29"/>
  <c r="B223" i="29" s="1"/>
  <c r="G221" i="29"/>
  <c r="H221" i="29"/>
  <c r="C221" i="29"/>
  <c r="B224" i="25"/>
  <c r="B225" i="25" s="1"/>
  <c r="G223" i="25"/>
  <c r="H223" i="25"/>
  <c r="C223" i="25"/>
  <c r="I202" i="29"/>
  <c r="J202" i="29" s="1"/>
  <c r="K202" i="29" s="1"/>
  <c r="L202" i="29" s="1"/>
  <c r="M202" i="29" s="1"/>
  <c r="N202" i="29" s="1"/>
  <c r="O202" i="29" s="1"/>
  <c r="P202" i="29" s="1"/>
  <c r="Q202" i="29" s="1"/>
  <c r="R202" i="29" s="1"/>
  <c r="S202" i="29" s="1"/>
  <c r="T202" i="29" s="1"/>
  <c r="U202" i="29" s="1"/>
  <c r="V202" i="29" s="1"/>
  <c r="W202" i="29" s="1"/>
  <c r="X202" i="29" s="1"/>
  <c r="Y202" i="29" s="1"/>
  <c r="Z202" i="29" s="1"/>
  <c r="AA202" i="29" s="1"/>
  <c r="AB202" i="29" s="1"/>
  <c r="AC202" i="29" s="1"/>
  <c r="AD202" i="29" s="1"/>
  <c r="AE202" i="29" s="1"/>
  <c r="AF202" i="29" s="1"/>
  <c r="AG202" i="29" s="1"/>
  <c r="AH202" i="29" s="1"/>
  <c r="AI202" i="29" s="1"/>
  <c r="AJ202" i="29" s="1"/>
  <c r="AK202" i="29" s="1"/>
  <c r="AL202" i="29" s="1"/>
  <c r="AM202" i="29" s="1"/>
  <c r="F201" i="30" s="1"/>
  <c r="D201" i="29"/>
  <c r="D195" i="32"/>
  <c r="I196" i="32"/>
  <c r="J196" i="32" s="1"/>
  <c r="K196" i="32" s="1"/>
  <c r="L196" i="32" s="1"/>
  <c r="M196" i="32" s="1"/>
  <c r="N196" i="32" s="1"/>
  <c r="O196" i="32" s="1"/>
  <c r="P196" i="32" s="1"/>
  <c r="Q196" i="32" s="1"/>
  <c r="R196" i="32" s="1"/>
  <c r="S196" i="32" s="1"/>
  <c r="T196" i="32" s="1"/>
  <c r="U196" i="32" s="1"/>
  <c r="V196" i="32" s="1"/>
  <c r="W196" i="32" s="1"/>
  <c r="X196" i="32" s="1"/>
  <c r="Y196" i="32" s="1"/>
  <c r="Z196" i="32" s="1"/>
  <c r="AA196" i="32" s="1"/>
  <c r="AB196" i="32" s="1"/>
  <c r="AC196" i="32" s="1"/>
  <c r="AD196" i="32" s="1"/>
  <c r="AE196" i="32" s="1"/>
  <c r="AF196" i="32" s="1"/>
  <c r="AG196" i="32" s="1"/>
  <c r="AH196" i="32" s="1"/>
  <c r="AI196" i="32" s="1"/>
  <c r="AJ196" i="32" s="1"/>
  <c r="AK196" i="32" s="1"/>
  <c r="AL196" i="32" s="1"/>
  <c r="F195" i="33" s="1"/>
  <c r="I212" i="24"/>
  <c r="J212" i="24" s="1"/>
  <c r="K212" i="24" s="1"/>
  <c r="L212" i="24" s="1"/>
  <c r="M212" i="24" s="1"/>
  <c r="N212" i="24" s="1"/>
  <c r="O212" i="24" s="1"/>
  <c r="P212" i="24" s="1"/>
  <c r="Q212" i="24" s="1"/>
  <c r="R212" i="24" s="1"/>
  <c r="S212" i="24" s="1"/>
  <c r="T212" i="24" s="1"/>
  <c r="U212" i="24" s="1"/>
  <c r="V212" i="24" s="1"/>
  <c r="W212" i="24" s="1"/>
  <c r="X212" i="24" s="1"/>
  <c r="Y212" i="24" s="1"/>
  <c r="Z212" i="24" s="1"/>
  <c r="AA212" i="24" s="1"/>
  <c r="AB212" i="24" s="1"/>
  <c r="AC212" i="24" s="1"/>
  <c r="AD212" i="24" s="1"/>
  <c r="AE212" i="24" s="1"/>
  <c r="AF212" i="24" s="1"/>
  <c r="AG212" i="24" s="1"/>
  <c r="AH212" i="24" s="1"/>
  <c r="AI212" i="24" s="1"/>
  <c r="AJ212" i="24" s="1"/>
  <c r="AK212" i="24" s="1"/>
  <c r="AL212" i="24" s="1"/>
  <c r="AM212" i="24" s="1"/>
  <c r="F211" i="25" s="1"/>
  <c r="D211" i="24"/>
  <c r="G217" i="33"/>
  <c r="B218" i="33"/>
  <c r="B219" i="33" s="1"/>
  <c r="C217" i="33"/>
  <c r="H217" i="33"/>
  <c r="I200" i="30"/>
  <c r="J200" i="30" s="1"/>
  <c r="K200" i="30" s="1"/>
  <c r="L200" i="30" s="1"/>
  <c r="M200" i="30" s="1"/>
  <c r="N200" i="30" s="1"/>
  <c r="O200" i="30" s="1"/>
  <c r="P200" i="30" s="1"/>
  <c r="Q200" i="30" s="1"/>
  <c r="R200" i="30" s="1"/>
  <c r="S200" i="30" s="1"/>
  <c r="T200" i="30" s="1"/>
  <c r="U200" i="30" s="1"/>
  <c r="V200" i="30" s="1"/>
  <c r="W200" i="30" s="1"/>
  <c r="X200" i="30" s="1"/>
  <c r="Y200" i="30" s="1"/>
  <c r="Z200" i="30" s="1"/>
  <c r="AA200" i="30" s="1"/>
  <c r="AB200" i="30" s="1"/>
  <c r="AC200" i="30" s="1"/>
  <c r="AD200" i="30" s="1"/>
  <c r="AE200" i="30" s="1"/>
  <c r="AF200" i="30" s="1"/>
  <c r="AG200" i="30" s="1"/>
  <c r="AH200" i="30" s="1"/>
  <c r="AI200" i="30" s="1"/>
  <c r="AJ200" i="30" s="1"/>
  <c r="AK200" i="30" s="1"/>
  <c r="AL200" i="30" s="1"/>
  <c r="F199" i="31" s="1"/>
  <c r="D199" i="30"/>
  <c r="D193" i="33"/>
  <c r="I194" i="33"/>
  <c r="J194" i="33" s="1"/>
  <c r="K194" i="33" s="1"/>
  <c r="L194" i="33" s="1"/>
  <c r="M194" i="33" s="1"/>
  <c r="N194" i="33" s="1"/>
  <c r="O194" i="33" s="1"/>
  <c r="P194" i="33" s="1"/>
  <c r="Q194" i="33" s="1"/>
  <c r="R194" i="33" s="1"/>
  <c r="S194" i="33" s="1"/>
  <c r="T194" i="33" s="1"/>
  <c r="U194" i="33" s="1"/>
  <c r="V194" i="33" s="1"/>
  <c r="W194" i="33" s="1"/>
  <c r="X194" i="33" s="1"/>
  <c r="Y194" i="33" s="1"/>
  <c r="Z194" i="33" s="1"/>
  <c r="AA194" i="33" s="1"/>
  <c r="AB194" i="33" s="1"/>
  <c r="AC194" i="33" s="1"/>
  <c r="AD194" i="33" s="1"/>
  <c r="AE194" i="33" s="1"/>
  <c r="AF194" i="33" s="1"/>
  <c r="AG194" i="33" s="1"/>
  <c r="AH194" i="33" s="1"/>
  <c r="AI194" i="33" s="1"/>
  <c r="AJ194" i="33" s="1"/>
  <c r="AK194" i="33" s="1"/>
  <c r="AL194" i="33" s="1"/>
  <c r="AM194" i="33" s="1"/>
  <c r="I198" i="31"/>
  <c r="J198" i="31" s="1"/>
  <c r="K198" i="31" s="1"/>
  <c r="L198" i="31" s="1"/>
  <c r="M198" i="31" s="1"/>
  <c r="N198" i="31" s="1"/>
  <c r="O198" i="31" s="1"/>
  <c r="P198" i="31" s="1"/>
  <c r="Q198" i="31" s="1"/>
  <c r="R198" i="31" s="1"/>
  <c r="S198" i="31" s="1"/>
  <c r="T198" i="31" s="1"/>
  <c r="U198" i="31" s="1"/>
  <c r="V198" i="31" s="1"/>
  <c r="W198" i="31" s="1"/>
  <c r="X198" i="31" s="1"/>
  <c r="Y198" i="31" s="1"/>
  <c r="Z198" i="31" s="1"/>
  <c r="AA198" i="31" s="1"/>
  <c r="AB198" i="31" s="1"/>
  <c r="AC198" i="31" s="1"/>
  <c r="AD198" i="31" s="1"/>
  <c r="AE198" i="31" s="1"/>
  <c r="AF198" i="31" s="1"/>
  <c r="AG198" i="31" s="1"/>
  <c r="AH198" i="31" s="1"/>
  <c r="AI198" i="31" s="1"/>
  <c r="AJ198" i="31" s="1"/>
  <c r="AK198" i="31" s="1"/>
  <c r="AL198" i="31" s="1"/>
  <c r="AM198" i="31" s="1"/>
  <c r="F197" i="32" s="1"/>
  <c r="D197" i="31"/>
  <c r="I216" i="8"/>
  <c r="J216" i="8" s="1"/>
  <c r="K216" i="8" s="1"/>
  <c r="L216" i="8" s="1"/>
  <c r="M216" i="8" s="1"/>
  <c r="N216" i="8" s="1"/>
  <c r="O216" i="8" s="1"/>
  <c r="P216" i="8" s="1"/>
  <c r="Q216" i="8" s="1"/>
  <c r="R216" i="8" s="1"/>
  <c r="S216" i="8" s="1"/>
  <c r="T216" i="8" s="1"/>
  <c r="U216" i="8" s="1"/>
  <c r="V216" i="8" s="1"/>
  <c r="W216" i="8" s="1"/>
  <c r="X216" i="8" s="1"/>
  <c r="Y216" i="8" s="1"/>
  <c r="Z216" i="8" s="1"/>
  <c r="AA216" i="8" s="1"/>
  <c r="AB216" i="8" s="1"/>
  <c r="AC216" i="8" s="1"/>
  <c r="AD216" i="8" s="1"/>
  <c r="AE216" i="8" s="1"/>
  <c r="AF216" i="8" s="1"/>
  <c r="AG216" i="8" s="1"/>
  <c r="AH216" i="8" s="1"/>
  <c r="AI216" i="8" s="1"/>
  <c r="AJ216" i="8" s="1"/>
  <c r="AK216" i="8" s="1"/>
  <c r="AL216" i="8" s="1"/>
  <c r="AM216" i="8" s="1"/>
  <c r="F215" i="23" s="1"/>
  <c r="B216" i="8"/>
  <c r="B217" i="8" s="1"/>
  <c r="G215" i="8"/>
  <c r="D215" i="8" s="1"/>
  <c r="H215" i="8"/>
  <c r="C215" i="8"/>
  <c r="I214" i="23"/>
  <c r="J214" i="23" s="1"/>
  <c r="K214" i="23" s="1"/>
  <c r="L214" i="23" s="1"/>
  <c r="M214" i="23" s="1"/>
  <c r="N214" i="23" s="1"/>
  <c r="O214" i="23" s="1"/>
  <c r="P214" i="23" s="1"/>
  <c r="Q214" i="23" s="1"/>
  <c r="R214" i="23" s="1"/>
  <c r="S214" i="23" s="1"/>
  <c r="T214" i="23" s="1"/>
  <c r="U214" i="23" s="1"/>
  <c r="V214" i="23" s="1"/>
  <c r="W214" i="23" s="1"/>
  <c r="X214" i="23" s="1"/>
  <c r="Y214" i="23" s="1"/>
  <c r="Z214" i="23" s="1"/>
  <c r="AA214" i="23" s="1"/>
  <c r="AB214" i="23" s="1"/>
  <c r="AC214" i="23" s="1"/>
  <c r="AD214" i="23" s="1"/>
  <c r="AE214" i="23" s="1"/>
  <c r="AF214" i="23" s="1"/>
  <c r="AG214" i="23" s="1"/>
  <c r="AH214" i="23" s="1"/>
  <c r="AI214" i="23" s="1"/>
  <c r="AJ214" i="23" s="1"/>
  <c r="AK214" i="23" s="1"/>
  <c r="F213" i="24" s="1"/>
  <c r="D213" i="23"/>
  <c r="I206" i="27"/>
  <c r="J206" i="27" s="1"/>
  <c r="K206" i="27" s="1"/>
  <c r="L206" i="27" s="1"/>
  <c r="M206" i="27" s="1"/>
  <c r="N206" i="27" s="1"/>
  <c r="O206" i="27" s="1"/>
  <c r="P206" i="27" s="1"/>
  <c r="Q206" i="27" s="1"/>
  <c r="R206" i="27" s="1"/>
  <c r="S206" i="27" s="1"/>
  <c r="T206" i="27" s="1"/>
  <c r="U206" i="27" s="1"/>
  <c r="V206" i="27" s="1"/>
  <c r="W206" i="27" s="1"/>
  <c r="X206" i="27" s="1"/>
  <c r="Y206" i="27" s="1"/>
  <c r="Z206" i="27" s="1"/>
  <c r="AA206" i="27" s="1"/>
  <c r="AB206" i="27" s="1"/>
  <c r="AC206" i="27" s="1"/>
  <c r="AD206" i="27" s="1"/>
  <c r="AE206" i="27" s="1"/>
  <c r="AF206" i="27" s="1"/>
  <c r="AG206" i="27" s="1"/>
  <c r="AH206" i="27" s="1"/>
  <c r="AI206" i="27" s="1"/>
  <c r="AJ206" i="27" s="1"/>
  <c r="AK206" i="27" s="1"/>
  <c r="AL206" i="27" s="1"/>
  <c r="F205" i="28" s="1"/>
  <c r="D205" i="27"/>
  <c r="B216" i="32"/>
  <c r="B217" i="32" s="1"/>
  <c r="G215" i="32"/>
  <c r="C215" i="32"/>
  <c r="H215" i="32"/>
  <c r="I208" i="26"/>
  <c r="J208" i="26" s="1"/>
  <c r="K208" i="26" s="1"/>
  <c r="L208" i="26" s="1"/>
  <c r="M208" i="26" s="1"/>
  <c r="N208" i="26" s="1"/>
  <c r="O208" i="26" s="1"/>
  <c r="P208" i="26" s="1"/>
  <c r="Q208" i="26" s="1"/>
  <c r="R208" i="26" s="1"/>
  <c r="S208" i="26" s="1"/>
  <c r="T208" i="26" s="1"/>
  <c r="U208" i="26" s="1"/>
  <c r="V208" i="26" s="1"/>
  <c r="W208" i="26" s="1"/>
  <c r="X208" i="26" s="1"/>
  <c r="Y208" i="26" s="1"/>
  <c r="Z208" i="26" s="1"/>
  <c r="AA208" i="26" s="1"/>
  <c r="AB208" i="26" s="1"/>
  <c r="AC208" i="26" s="1"/>
  <c r="AD208" i="26" s="1"/>
  <c r="AE208" i="26" s="1"/>
  <c r="AF208" i="26" s="1"/>
  <c r="AG208" i="26" s="1"/>
  <c r="AH208" i="26" s="1"/>
  <c r="AI208" i="26" s="1"/>
  <c r="AJ208" i="26" s="1"/>
  <c r="AK208" i="26" s="1"/>
  <c r="AL208" i="26" s="1"/>
  <c r="AM208" i="26" s="1"/>
  <c r="F207" i="27" s="1"/>
  <c r="D207" i="26"/>
  <c r="I210" i="25"/>
  <c r="J210" i="25" s="1"/>
  <c r="K210" i="25" s="1"/>
  <c r="L210" i="25" s="1"/>
  <c r="M210" i="25" s="1"/>
  <c r="N210" i="25" s="1"/>
  <c r="O210" i="25" s="1"/>
  <c r="P210" i="25" s="1"/>
  <c r="Q210" i="25" s="1"/>
  <c r="R210" i="25" s="1"/>
  <c r="S210" i="25" s="1"/>
  <c r="T210" i="25" s="1"/>
  <c r="U210" i="25" s="1"/>
  <c r="V210" i="25" s="1"/>
  <c r="W210" i="25" s="1"/>
  <c r="X210" i="25" s="1"/>
  <c r="Y210" i="25" s="1"/>
  <c r="Z210" i="25" s="1"/>
  <c r="AA210" i="25" s="1"/>
  <c r="AB210" i="25" s="1"/>
  <c r="AC210" i="25" s="1"/>
  <c r="AD210" i="25" s="1"/>
  <c r="AE210" i="25" s="1"/>
  <c r="AF210" i="25" s="1"/>
  <c r="AG210" i="25" s="1"/>
  <c r="AH210" i="25" s="1"/>
  <c r="AI210" i="25" s="1"/>
  <c r="AJ210" i="25" s="1"/>
  <c r="AK210" i="25" s="1"/>
  <c r="AL210" i="25" s="1"/>
  <c r="F209" i="26" s="1"/>
  <c r="D209" i="25"/>
  <c r="I204" i="28"/>
  <c r="J204" i="28" s="1"/>
  <c r="K204" i="28" s="1"/>
  <c r="L204" i="28" s="1"/>
  <c r="M204" i="28" s="1"/>
  <c r="N204" i="28" s="1"/>
  <c r="O204" i="28" s="1"/>
  <c r="P204" i="28" s="1"/>
  <c r="Q204" i="28" s="1"/>
  <c r="R204" i="28" s="1"/>
  <c r="S204" i="28" s="1"/>
  <c r="T204" i="28" s="1"/>
  <c r="U204" i="28" s="1"/>
  <c r="V204" i="28" s="1"/>
  <c r="W204" i="28" s="1"/>
  <c r="X204" i="28" s="1"/>
  <c r="Y204" i="28" s="1"/>
  <c r="Z204" i="28" s="1"/>
  <c r="AA204" i="28" s="1"/>
  <c r="AB204" i="28" s="1"/>
  <c r="AC204" i="28" s="1"/>
  <c r="AD204" i="28" s="1"/>
  <c r="AE204" i="28" s="1"/>
  <c r="AF204" i="28" s="1"/>
  <c r="AG204" i="28" s="1"/>
  <c r="AH204" i="28" s="1"/>
  <c r="AI204" i="28" s="1"/>
  <c r="AJ204" i="28" s="1"/>
  <c r="AK204" i="28" s="1"/>
  <c r="AL204" i="28" s="1"/>
  <c r="AM204" i="28" s="1"/>
  <c r="F203" i="29" s="1"/>
  <c r="D203" i="28"/>
  <c r="B240" i="28" l="1"/>
  <c r="B241" i="28" s="1"/>
  <c r="G239" i="28"/>
  <c r="C239" i="28"/>
  <c r="H239" i="28"/>
  <c r="B218" i="26"/>
  <c r="B219" i="26" s="1"/>
  <c r="C217" i="26"/>
  <c r="H217" i="26"/>
  <c r="G217" i="26"/>
  <c r="B226" i="25"/>
  <c r="B227" i="25" s="1"/>
  <c r="H225" i="25"/>
  <c r="C225" i="25"/>
  <c r="G225" i="25"/>
  <c r="B220" i="27"/>
  <c r="B221" i="27" s="1"/>
  <c r="G219" i="27"/>
  <c r="C219" i="27"/>
  <c r="H219" i="27"/>
  <c r="B224" i="29"/>
  <c r="B225" i="29" s="1"/>
  <c r="G223" i="29"/>
  <c r="H223" i="29"/>
  <c r="C223" i="29"/>
  <c r="B234" i="31"/>
  <c r="B235" i="31" s="1"/>
  <c r="G233" i="31"/>
  <c r="C233" i="31"/>
  <c r="H233" i="31"/>
  <c r="D197" i="32"/>
  <c r="I198" i="32"/>
  <c r="J198" i="32" s="1"/>
  <c r="K198" i="32" s="1"/>
  <c r="L198" i="32" s="1"/>
  <c r="M198" i="32" s="1"/>
  <c r="N198" i="32" s="1"/>
  <c r="O198" i="32" s="1"/>
  <c r="P198" i="32" s="1"/>
  <c r="Q198" i="32" s="1"/>
  <c r="R198" i="32" s="1"/>
  <c r="S198" i="32" s="1"/>
  <c r="T198" i="32" s="1"/>
  <c r="U198" i="32" s="1"/>
  <c r="V198" i="32" s="1"/>
  <c r="W198" i="32" s="1"/>
  <c r="X198" i="32" s="1"/>
  <c r="Y198" i="32" s="1"/>
  <c r="Z198" i="32" s="1"/>
  <c r="AA198" i="32" s="1"/>
  <c r="AB198" i="32" s="1"/>
  <c r="AC198" i="32" s="1"/>
  <c r="AD198" i="32" s="1"/>
  <c r="AE198" i="32" s="1"/>
  <c r="AF198" i="32" s="1"/>
  <c r="AG198" i="32" s="1"/>
  <c r="AH198" i="32" s="1"/>
  <c r="AI198" i="32" s="1"/>
  <c r="AJ198" i="32" s="1"/>
  <c r="AK198" i="32" s="1"/>
  <c r="AL198" i="32" s="1"/>
  <c r="F197" i="33" s="1"/>
  <c r="I210" i="26"/>
  <c r="J210" i="26" s="1"/>
  <c r="K210" i="26" s="1"/>
  <c r="L210" i="26" s="1"/>
  <c r="M210" i="26" s="1"/>
  <c r="N210" i="26" s="1"/>
  <c r="O210" i="26" s="1"/>
  <c r="P210" i="26" s="1"/>
  <c r="Q210" i="26" s="1"/>
  <c r="R210" i="26" s="1"/>
  <c r="S210" i="26" s="1"/>
  <c r="T210" i="26" s="1"/>
  <c r="U210" i="26" s="1"/>
  <c r="V210" i="26" s="1"/>
  <c r="W210" i="26" s="1"/>
  <c r="X210" i="26" s="1"/>
  <c r="Y210" i="26" s="1"/>
  <c r="Z210" i="26" s="1"/>
  <c r="AA210" i="26" s="1"/>
  <c r="AB210" i="26" s="1"/>
  <c r="AC210" i="26" s="1"/>
  <c r="AD210" i="26" s="1"/>
  <c r="AE210" i="26" s="1"/>
  <c r="AF210" i="26" s="1"/>
  <c r="AG210" i="26" s="1"/>
  <c r="AH210" i="26" s="1"/>
  <c r="AI210" i="26" s="1"/>
  <c r="AJ210" i="26" s="1"/>
  <c r="AK210" i="26" s="1"/>
  <c r="AL210" i="26" s="1"/>
  <c r="AM210" i="26" s="1"/>
  <c r="F209" i="27" s="1"/>
  <c r="D209" i="26"/>
  <c r="I216" i="23"/>
  <c r="J216" i="23" s="1"/>
  <c r="K216" i="23" s="1"/>
  <c r="L216" i="23" s="1"/>
  <c r="M216" i="23" s="1"/>
  <c r="N216" i="23" s="1"/>
  <c r="O216" i="23" s="1"/>
  <c r="P216" i="23" s="1"/>
  <c r="Q216" i="23" s="1"/>
  <c r="R216" i="23" s="1"/>
  <c r="S216" i="23" s="1"/>
  <c r="T216" i="23" s="1"/>
  <c r="U216" i="23" s="1"/>
  <c r="V216" i="23" s="1"/>
  <c r="W216" i="23" s="1"/>
  <c r="X216" i="23" s="1"/>
  <c r="Y216" i="23" s="1"/>
  <c r="Z216" i="23" s="1"/>
  <c r="AA216" i="23" s="1"/>
  <c r="AB216" i="23" s="1"/>
  <c r="AC216" i="23" s="1"/>
  <c r="AD216" i="23" s="1"/>
  <c r="AE216" i="23" s="1"/>
  <c r="AF216" i="23" s="1"/>
  <c r="AG216" i="23" s="1"/>
  <c r="AH216" i="23" s="1"/>
  <c r="AI216" i="23" s="1"/>
  <c r="AJ216" i="23" s="1"/>
  <c r="AK216" i="23" s="1"/>
  <c r="F215" i="24" s="1"/>
  <c r="D215" i="23"/>
  <c r="I200" i="31"/>
  <c r="J200" i="31" s="1"/>
  <c r="K200" i="31" s="1"/>
  <c r="L200" i="31" s="1"/>
  <c r="M200" i="31" s="1"/>
  <c r="N200" i="31" s="1"/>
  <c r="O200" i="31" s="1"/>
  <c r="P200" i="31" s="1"/>
  <c r="Q200" i="31" s="1"/>
  <c r="R200" i="31" s="1"/>
  <c r="S200" i="31" s="1"/>
  <c r="T200" i="31" s="1"/>
  <c r="U200" i="31" s="1"/>
  <c r="V200" i="31" s="1"/>
  <c r="W200" i="31" s="1"/>
  <c r="X200" i="31" s="1"/>
  <c r="Y200" i="31" s="1"/>
  <c r="Z200" i="31" s="1"/>
  <c r="AA200" i="31" s="1"/>
  <c r="AB200" i="31" s="1"/>
  <c r="AC200" i="31" s="1"/>
  <c r="AD200" i="31" s="1"/>
  <c r="AE200" i="31" s="1"/>
  <c r="AF200" i="31" s="1"/>
  <c r="AG200" i="31" s="1"/>
  <c r="AH200" i="31" s="1"/>
  <c r="AI200" i="31" s="1"/>
  <c r="AJ200" i="31" s="1"/>
  <c r="AK200" i="31" s="1"/>
  <c r="AL200" i="31" s="1"/>
  <c r="AM200" i="31" s="1"/>
  <c r="F199" i="32" s="1"/>
  <c r="D199" i="31"/>
  <c r="I208" i="27"/>
  <c r="J208" i="27" s="1"/>
  <c r="K208" i="27" s="1"/>
  <c r="L208" i="27" s="1"/>
  <c r="M208" i="27" s="1"/>
  <c r="N208" i="27" s="1"/>
  <c r="O208" i="27" s="1"/>
  <c r="P208" i="27" s="1"/>
  <c r="Q208" i="27" s="1"/>
  <c r="R208" i="27" s="1"/>
  <c r="S208" i="27" s="1"/>
  <c r="T208" i="27" s="1"/>
  <c r="U208" i="27" s="1"/>
  <c r="V208" i="27" s="1"/>
  <c r="W208" i="27" s="1"/>
  <c r="X208" i="27" s="1"/>
  <c r="Y208" i="27" s="1"/>
  <c r="Z208" i="27" s="1"/>
  <c r="AA208" i="27" s="1"/>
  <c r="AB208" i="27" s="1"/>
  <c r="AC208" i="27" s="1"/>
  <c r="AD208" i="27" s="1"/>
  <c r="AE208" i="27" s="1"/>
  <c r="AF208" i="27" s="1"/>
  <c r="AG208" i="27" s="1"/>
  <c r="AH208" i="27" s="1"/>
  <c r="AI208" i="27" s="1"/>
  <c r="AJ208" i="27" s="1"/>
  <c r="AK208" i="27" s="1"/>
  <c r="AL208" i="27" s="1"/>
  <c r="F207" i="28" s="1"/>
  <c r="D207" i="27"/>
  <c r="B218" i="32"/>
  <c r="B219" i="32" s="1"/>
  <c r="G217" i="32"/>
  <c r="C217" i="32"/>
  <c r="H217" i="32"/>
  <c r="I206" i="28"/>
  <c r="J206" i="28" s="1"/>
  <c r="K206" i="28" s="1"/>
  <c r="L206" i="28" s="1"/>
  <c r="M206" i="28" s="1"/>
  <c r="N206" i="28" s="1"/>
  <c r="O206" i="28" s="1"/>
  <c r="P206" i="28" s="1"/>
  <c r="Q206" i="28" s="1"/>
  <c r="R206" i="28" s="1"/>
  <c r="S206" i="28" s="1"/>
  <c r="T206" i="28" s="1"/>
  <c r="U206" i="28" s="1"/>
  <c r="V206" i="28" s="1"/>
  <c r="W206" i="28" s="1"/>
  <c r="X206" i="28" s="1"/>
  <c r="Y206" i="28" s="1"/>
  <c r="Z206" i="28" s="1"/>
  <c r="AA206" i="28" s="1"/>
  <c r="AB206" i="28" s="1"/>
  <c r="AC206" i="28" s="1"/>
  <c r="AD206" i="28" s="1"/>
  <c r="AE206" i="28" s="1"/>
  <c r="AF206" i="28" s="1"/>
  <c r="AG206" i="28" s="1"/>
  <c r="AH206" i="28" s="1"/>
  <c r="AI206" i="28" s="1"/>
  <c r="AJ206" i="28" s="1"/>
  <c r="AK206" i="28" s="1"/>
  <c r="AL206" i="28" s="1"/>
  <c r="AM206" i="28" s="1"/>
  <c r="F205" i="29" s="1"/>
  <c r="D205" i="28"/>
  <c r="G219" i="33"/>
  <c r="B220" i="33"/>
  <c r="B221" i="33" s="1"/>
  <c r="C219" i="33"/>
  <c r="H219" i="33"/>
  <c r="I214" i="24"/>
  <c r="J214" i="24" s="1"/>
  <c r="K214" i="24" s="1"/>
  <c r="L214" i="24" s="1"/>
  <c r="M214" i="24" s="1"/>
  <c r="N214" i="24" s="1"/>
  <c r="O214" i="24" s="1"/>
  <c r="P214" i="24" s="1"/>
  <c r="Q214" i="24" s="1"/>
  <c r="R214" i="24" s="1"/>
  <c r="S214" i="24" s="1"/>
  <c r="T214" i="24" s="1"/>
  <c r="U214" i="24" s="1"/>
  <c r="V214" i="24" s="1"/>
  <c r="W214" i="24" s="1"/>
  <c r="X214" i="24" s="1"/>
  <c r="Y214" i="24" s="1"/>
  <c r="Z214" i="24" s="1"/>
  <c r="AA214" i="24" s="1"/>
  <c r="AB214" i="24" s="1"/>
  <c r="AC214" i="24" s="1"/>
  <c r="AD214" i="24" s="1"/>
  <c r="AE214" i="24" s="1"/>
  <c r="AF214" i="24" s="1"/>
  <c r="AG214" i="24" s="1"/>
  <c r="AH214" i="24" s="1"/>
  <c r="AI214" i="24" s="1"/>
  <c r="AJ214" i="24" s="1"/>
  <c r="AK214" i="24" s="1"/>
  <c r="AL214" i="24" s="1"/>
  <c r="AM214" i="24" s="1"/>
  <c r="F213" i="25" s="1"/>
  <c r="D213" i="24"/>
  <c r="I212" i="25"/>
  <c r="J212" i="25" s="1"/>
  <c r="K212" i="25" s="1"/>
  <c r="L212" i="25" s="1"/>
  <c r="M212" i="25" s="1"/>
  <c r="N212" i="25" s="1"/>
  <c r="O212" i="25" s="1"/>
  <c r="P212" i="25" s="1"/>
  <c r="Q212" i="25" s="1"/>
  <c r="R212" i="25" s="1"/>
  <c r="S212" i="25" s="1"/>
  <c r="T212" i="25" s="1"/>
  <c r="U212" i="25" s="1"/>
  <c r="V212" i="25" s="1"/>
  <c r="W212" i="25" s="1"/>
  <c r="X212" i="25" s="1"/>
  <c r="Y212" i="25" s="1"/>
  <c r="Z212" i="25" s="1"/>
  <c r="AA212" i="25" s="1"/>
  <c r="AB212" i="25" s="1"/>
  <c r="AC212" i="25" s="1"/>
  <c r="AD212" i="25" s="1"/>
  <c r="AE212" i="25" s="1"/>
  <c r="AF212" i="25" s="1"/>
  <c r="AG212" i="25" s="1"/>
  <c r="AH212" i="25" s="1"/>
  <c r="AI212" i="25" s="1"/>
  <c r="AJ212" i="25" s="1"/>
  <c r="AK212" i="25" s="1"/>
  <c r="AL212" i="25" s="1"/>
  <c r="F211" i="26" s="1"/>
  <c r="D211" i="25"/>
  <c r="D195" i="33"/>
  <c r="I196" i="33"/>
  <c r="J196" i="33" s="1"/>
  <c r="K196" i="33" s="1"/>
  <c r="L196" i="33" s="1"/>
  <c r="M196" i="33" s="1"/>
  <c r="N196" i="33" s="1"/>
  <c r="O196" i="33" s="1"/>
  <c r="P196" i="33" s="1"/>
  <c r="Q196" i="33" s="1"/>
  <c r="R196" i="33" s="1"/>
  <c r="S196" i="33" s="1"/>
  <c r="T196" i="33" s="1"/>
  <c r="U196" i="33" s="1"/>
  <c r="V196" i="33" s="1"/>
  <c r="W196" i="33" s="1"/>
  <c r="X196" i="33" s="1"/>
  <c r="Y196" i="33" s="1"/>
  <c r="Z196" i="33" s="1"/>
  <c r="AA196" i="33" s="1"/>
  <c r="AB196" i="33" s="1"/>
  <c r="AC196" i="33" s="1"/>
  <c r="AD196" i="33" s="1"/>
  <c r="AE196" i="33" s="1"/>
  <c r="AF196" i="33" s="1"/>
  <c r="AG196" i="33" s="1"/>
  <c r="AH196" i="33" s="1"/>
  <c r="AI196" i="33" s="1"/>
  <c r="AJ196" i="33" s="1"/>
  <c r="AK196" i="33" s="1"/>
  <c r="AL196" i="33" s="1"/>
  <c r="AM196" i="33" s="1"/>
  <c r="I204" i="29"/>
  <c r="J204" i="29" s="1"/>
  <c r="K204" i="29" s="1"/>
  <c r="L204" i="29" s="1"/>
  <c r="M204" i="29" s="1"/>
  <c r="N204" i="29" s="1"/>
  <c r="O204" i="29" s="1"/>
  <c r="P204" i="29" s="1"/>
  <c r="Q204" i="29" s="1"/>
  <c r="R204" i="29" s="1"/>
  <c r="S204" i="29" s="1"/>
  <c r="T204" i="29" s="1"/>
  <c r="U204" i="29" s="1"/>
  <c r="V204" i="29" s="1"/>
  <c r="W204" i="29" s="1"/>
  <c r="X204" i="29" s="1"/>
  <c r="Y204" i="29" s="1"/>
  <c r="Z204" i="29" s="1"/>
  <c r="AA204" i="29" s="1"/>
  <c r="AB204" i="29" s="1"/>
  <c r="AC204" i="29" s="1"/>
  <c r="AD204" i="29" s="1"/>
  <c r="AE204" i="29" s="1"/>
  <c r="AF204" i="29" s="1"/>
  <c r="AG204" i="29" s="1"/>
  <c r="AH204" i="29" s="1"/>
  <c r="AI204" i="29" s="1"/>
  <c r="AJ204" i="29" s="1"/>
  <c r="AK204" i="29" s="1"/>
  <c r="AL204" i="29" s="1"/>
  <c r="AM204" i="29" s="1"/>
  <c r="F203" i="30" s="1"/>
  <c r="D203" i="29"/>
  <c r="I218" i="8"/>
  <c r="J218" i="8" s="1"/>
  <c r="K218" i="8" s="1"/>
  <c r="L218" i="8" s="1"/>
  <c r="M218" i="8" s="1"/>
  <c r="N218" i="8" s="1"/>
  <c r="O218" i="8" s="1"/>
  <c r="P218" i="8" s="1"/>
  <c r="Q218" i="8" s="1"/>
  <c r="R218" i="8" s="1"/>
  <c r="S218" i="8" s="1"/>
  <c r="T218" i="8" s="1"/>
  <c r="U218" i="8" s="1"/>
  <c r="V218" i="8" s="1"/>
  <c r="W218" i="8" s="1"/>
  <c r="X218" i="8" s="1"/>
  <c r="Y218" i="8" s="1"/>
  <c r="Z218" i="8" s="1"/>
  <c r="AA218" i="8" s="1"/>
  <c r="AB218" i="8" s="1"/>
  <c r="AC218" i="8" s="1"/>
  <c r="AD218" i="8" s="1"/>
  <c r="AE218" i="8" s="1"/>
  <c r="AF218" i="8" s="1"/>
  <c r="AG218" i="8" s="1"/>
  <c r="AH218" i="8" s="1"/>
  <c r="AI218" i="8" s="1"/>
  <c r="AJ218" i="8" s="1"/>
  <c r="AK218" i="8" s="1"/>
  <c r="AL218" i="8" s="1"/>
  <c r="AM218" i="8" s="1"/>
  <c r="F217" i="23" s="1"/>
  <c r="B218" i="8"/>
  <c r="B219" i="8" s="1"/>
  <c r="G217" i="8"/>
  <c r="D217" i="8" s="1"/>
  <c r="H217" i="8"/>
  <c r="C217" i="8"/>
  <c r="I202" i="30"/>
  <c r="J202" i="30" s="1"/>
  <c r="K202" i="30" s="1"/>
  <c r="L202" i="30" s="1"/>
  <c r="M202" i="30" s="1"/>
  <c r="N202" i="30" s="1"/>
  <c r="O202" i="30" s="1"/>
  <c r="P202" i="30" s="1"/>
  <c r="Q202" i="30" s="1"/>
  <c r="R202" i="30" s="1"/>
  <c r="S202" i="30" s="1"/>
  <c r="T202" i="30" s="1"/>
  <c r="U202" i="30" s="1"/>
  <c r="V202" i="30" s="1"/>
  <c r="W202" i="30" s="1"/>
  <c r="X202" i="30" s="1"/>
  <c r="Y202" i="30" s="1"/>
  <c r="Z202" i="30" s="1"/>
  <c r="AA202" i="30" s="1"/>
  <c r="AB202" i="30" s="1"/>
  <c r="AC202" i="30" s="1"/>
  <c r="AD202" i="30" s="1"/>
  <c r="AE202" i="30" s="1"/>
  <c r="AF202" i="30" s="1"/>
  <c r="AG202" i="30" s="1"/>
  <c r="AH202" i="30" s="1"/>
  <c r="AI202" i="30" s="1"/>
  <c r="AJ202" i="30" s="1"/>
  <c r="AK202" i="30" s="1"/>
  <c r="AL202" i="30" s="1"/>
  <c r="F201" i="31" s="1"/>
  <c r="D201" i="30"/>
  <c r="B222" i="27" l="1"/>
  <c r="B223" i="27" s="1"/>
  <c r="G221" i="27"/>
  <c r="C221" i="27"/>
  <c r="H221" i="27"/>
  <c r="B228" i="25"/>
  <c r="B229" i="25" s="1"/>
  <c r="H227" i="25"/>
  <c r="C227" i="25"/>
  <c r="G227" i="25"/>
  <c r="B236" i="31"/>
  <c r="B237" i="31" s="1"/>
  <c r="G235" i="31"/>
  <c r="H235" i="31"/>
  <c r="C235" i="31"/>
  <c r="B220" i="26"/>
  <c r="B221" i="26" s="1"/>
  <c r="C219" i="26"/>
  <c r="H219" i="26"/>
  <c r="G219" i="26"/>
  <c r="B226" i="29"/>
  <c r="B227" i="29" s="1"/>
  <c r="G225" i="29"/>
  <c r="C225" i="29"/>
  <c r="H225" i="29"/>
  <c r="B242" i="28"/>
  <c r="B243" i="28" s="1"/>
  <c r="G241" i="28"/>
  <c r="C241" i="28"/>
  <c r="H241" i="28"/>
  <c r="I206" i="29"/>
  <c r="J206" i="29" s="1"/>
  <c r="K206" i="29" s="1"/>
  <c r="L206" i="29" s="1"/>
  <c r="M206" i="29" s="1"/>
  <c r="N206" i="29" s="1"/>
  <c r="O206" i="29" s="1"/>
  <c r="P206" i="29" s="1"/>
  <c r="Q206" i="29" s="1"/>
  <c r="R206" i="29" s="1"/>
  <c r="S206" i="29" s="1"/>
  <c r="T206" i="29" s="1"/>
  <c r="U206" i="29" s="1"/>
  <c r="V206" i="29" s="1"/>
  <c r="W206" i="29" s="1"/>
  <c r="X206" i="29" s="1"/>
  <c r="Y206" i="29" s="1"/>
  <c r="Z206" i="29" s="1"/>
  <c r="AA206" i="29" s="1"/>
  <c r="AB206" i="29" s="1"/>
  <c r="AC206" i="29" s="1"/>
  <c r="AD206" i="29" s="1"/>
  <c r="AE206" i="29" s="1"/>
  <c r="AF206" i="29" s="1"/>
  <c r="AG206" i="29" s="1"/>
  <c r="AH206" i="29" s="1"/>
  <c r="AI206" i="29" s="1"/>
  <c r="AJ206" i="29" s="1"/>
  <c r="AK206" i="29" s="1"/>
  <c r="AL206" i="29" s="1"/>
  <c r="AM206" i="29" s="1"/>
  <c r="F205" i="30" s="1"/>
  <c r="D205" i="29"/>
  <c r="B220" i="8"/>
  <c r="B221" i="8" s="1"/>
  <c r="I220" i="8"/>
  <c r="J220" i="8" s="1"/>
  <c r="K220" i="8" s="1"/>
  <c r="L220" i="8" s="1"/>
  <c r="M220" i="8" s="1"/>
  <c r="N220" i="8" s="1"/>
  <c r="O220" i="8" s="1"/>
  <c r="P220" i="8" s="1"/>
  <c r="Q220" i="8" s="1"/>
  <c r="R220" i="8" s="1"/>
  <c r="S220" i="8" s="1"/>
  <c r="T220" i="8" s="1"/>
  <c r="U220" i="8" s="1"/>
  <c r="V220" i="8" s="1"/>
  <c r="W220" i="8" s="1"/>
  <c r="X220" i="8" s="1"/>
  <c r="Y220" i="8" s="1"/>
  <c r="Z220" i="8" s="1"/>
  <c r="AA220" i="8" s="1"/>
  <c r="AB220" i="8" s="1"/>
  <c r="AC220" i="8" s="1"/>
  <c r="AD220" i="8" s="1"/>
  <c r="AE220" i="8" s="1"/>
  <c r="AF220" i="8" s="1"/>
  <c r="AG220" i="8" s="1"/>
  <c r="AH220" i="8" s="1"/>
  <c r="AI220" i="8" s="1"/>
  <c r="AJ220" i="8" s="1"/>
  <c r="AK220" i="8" s="1"/>
  <c r="AL220" i="8" s="1"/>
  <c r="AM220" i="8" s="1"/>
  <c r="F219" i="23" s="1"/>
  <c r="G219" i="8"/>
  <c r="D219" i="8" s="1"/>
  <c r="H219" i="8"/>
  <c r="C219" i="8"/>
  <c r="I218" i="23"/>
  <c r="J218" i="23" s="1"/>
  <c r="K218" i="23" s="1"/>
  <c r="L218" i="23" s="1"/>
  <c r="M218" i="23" s="1"/>
  <c r="N218" i="23" s="1"/>
  <c r="O218" i="23" s="1"/>
  <c r="P218" i="23" s="1"/>
  <c r="Q218" i="23" s="1"/>
  <c r="R218" i="23" s="1"/>
  <c r="S218" i="23" s="1"/>
  <c r="T218" i="23" s="1"/>
  <c r="U218" i="23" s="1"/>
  <c r="V218" i="23" s="1"/>
  <c r="W218" i="23" s="1"/>
  <c r="X218" i="23" s="1"/>
  <c r="Y218" i="23" s="1"/>
  <c r="Z218" i="23" s="1"/>
  <c r="AA218" i="23" s="1"/>
  <c r="AB218" i="23" s="1"/>
  <c r="AC218" i="23" s="1"/>
  <c r="AD218" i="23" s="1"/>
  <c r="AE218" i="23" s="1"/>
  <c r="AF218" i="23" s="1"/>
  <c r="AG218" i="23" s="1"/>
  <c r="AH218" i="23" s="1"/>
  <c r="AI218" i="23" s="1"/>
  <c r="AJ218" i="23" s="1"/>
  <c r="AK218" i="23" s="1"/>
  <c r="F217" i="24" s="1"/>
  <c r="D217" i="23"/>
  <c r="I204" i="30"/>
  <c r="J204" i="30" s="1"/>
  <c r="K204" i="30" s="1"/>
  <c r="L204" i="30" s="1"/>
  <c r="M204" i="30" s="1"/>
  <c r="N204" i="30" s="1"/>
  <c r="O204" i="30" s="1"/>
  <c r="P204" i="30" s="1"/>
  <c r="Q204" i="30" s="1"/>
  <c r="R204" i="30" s="1"/>
  <c r="S204" i="30" s="1"/>
  <c r="T204" i="30" s="1"/>
  <c r="U204" i="30" s="1"/>
  <c r="V204" i="30" s="1"/>
  <c r="W204" i="30" s="1"/>
  <c r="X204" i="30" s="1"/>
  <c r="Y204" i="30" s="1"/>
  <c r="Z204" i="30" s="1"/>
  <c r="AA204" i="30" s="1"/>
  <c r="AB204" i="30" s="1"/>
  <c r="AC204" i="30" s="1"/>
  <c r="AD204" i="30" s="1"/>
  <c r="AE204" i="30" s="1"/>
  <c r="AF204" i="30" s="1"/>
  <c r="AG204" i="30" s="1"/>
  <c r="AH204" i="30" s="1"/>
  <c r="AI204" i="30" s="1"/>
  <c r="AJ204" i="30" s="1"/>
  <c r="AK204" i="30" s="1"/>
  <c r="AL204" i="30" s="1"/>
  <c r="F203" i="31" s="1"/>
  <c r="D203" i="30"/>
  <c r="G219" i="32"/>
  <c r="B220" i="32"/>
  <c r="B221" i="32" s="1"/>
  <c r="C219" i="32"/>
  <c r="H219" i="32"/>
  <c r="I208" i="28"/>
  <c r="J208" i="28" s="1"/>
  <c r="K208" i="28" s="1"/>
  <c r="L208" i="28" s="1"/>
  <c r="M208" i="28" s="1"/>
  <c r="N208" i="28" s="1"/>
  <c r="O208" i="28" s="1"/>
  <c r="P208" i="28" s="1"/>
  <c r="Q208" i="28" s="1"/>
  <c r="R208" i="28" s="1"/>
  <c r="S208" i="28" s="1"/>
  <c r="T208" i="28" s="1"/>
  <c r="U208" i="28" s="1"/>
  <c r="V208" i="28" s="1"/>
  <c r="W208" i="28" s="1"/>
  <c r="X208" i="28" s="1"/>
  <c r="Y208" i="28" s="1"/>
  <c r="Z208" i="28" s="1"/>
  <c r="AA208" i="28" s="1"/>
  <c r="AB208" i="28" s="1"/>
  <c r="AC208" i="28" s="1"/>
  <c r="AD208" i="28" s="1"/>
  <c r="AE208" i="28" s="1"/>
  <c r="AF208" i="28" s="1"/>
  <c r="AG208" i="28" s="1"/>
  <c r="AH208" i="28" s="1"/>
  <c r="AI208" i="28" s="1"/>
  <c r="AJ208" i="28" s="1"/>
  <c r="AK208" i="28" s="1"/>
  <c r="AL208" i="28" s="1"/>
  <c r="AM208" i="28" s="1"/>
  <c r="F207" i="29" s="1"/>
  <c r="D207" i="28"/>
  <c r="D199" i="32"/>
  <c r="I200" i="32"/>
  <c r="J200" i="32" s="1"/>
  <c r="K200" i="32" s="1"/>
  <c r="L200" i="32" s="1"/>
  <c r="M200" i="32" s="1"/>
  <c r="N200" i="32" s="1"/>
  <c r="O200" i="32" s="1"/>
  <c r="P200" i="32" s="1"/>
  <c r="Q200" i="32" s="1"/>
  <c r="R200" i="32" s="1"/>
  <c r="S200" i="32" s="1"/>
  <c r="T200" i="32" s="1"/>
  <c r="U200" i="32" s="1"/>
  <c r="V200" i="32" s="1"/>
  <c r="W200" i="32" s="1"/>
  <c r="X200" i="32" s="1"/>
  <c r="Y200" i="32" s="1"/>
  <c r="Z200" i="32" s="1"/>
  <c r="AA200" i="32" s="1"/>
  <c r="AB200" i="32" s="1"/>
  <c r="AC200" i="32" s="1"/>
  <c r="AD200" i="32" s="1"/>
  <c r="AE200" i="32" s="1"/>
  <c r="AF200" i="32" s="1"/>
  <c r="AG200" i="32" s="1"/>
  <c r="AH200" i="32" s="1"/>
  <c r="AI200" i="32" s="1"/>
  <c r="AJ200" i="32" s="1"/>
  <c r="AK200" i="32" s="1"/>
  <c r="AL200" i="32" s="1"/>
  <c r="F199" i="33" s="1"/>
  <c r="I212" i="26"/>
  <c r="J212" i="26" s="1"/>
  <c r="K212" i="26" s="1"/>
  <c r="L212" i="26" s="1"/>
  <c r="M212" i="26" s="1"/>
  <c r="N212" i="26" s="1"/>
  <c r="O212" i="26" s="1"/>
  <c r="P212" i="26" s="1"/>
  <c r="Q212" i="26" s="1"/>
  <c r="R212" i="26" s="1"/>
  <c r="S212" i="26" s="1"/>
  <c r="T212" i="26" s="1"/>
  <c r="U212" i="26" s="1"/>
  <c r="V212" i="26" s="1"/>
  <c r="W212" i="26" s="1"/>
  <c r="X212" i="26" s="1"/>
  <c r="Y212" i="26" s="1"/>
  <c r="Z212" i="26" s="1"/>
  <c r="AA212" i="26" s="1"/>
  <c r="AB212" i="26" s="1"/>
  <c r="AC212" i="26" s="1"/>
  <c r="AD212" i="26" s="1"/>
  <c r="AE212" i="26" s="1"/>
  <c r="AF212" i="26" s="1"/>
  <c r="AG212" i="26" s="1"/>
  <c r="AH212" i="26" s="1"/>
  <c r="AI212" i="26" s="1"/>
  <c r="AJ212" i="26" s="1"/>
  <c r="AK212" i="26" s="1"/>
  <c r="AL212" i="26" s="1"/>
  <c r="AM212" i="26" s="1"/>
  <c r="F211" i="27" s="1"/>
  <c r="D211" i="26"/>
  <c r="I216" i="24"/>
  <c r="J216" i="24" s="1"/>
  <c r="K216" i="24" s="1"/>
  <c r="L216" i="24" s="1"/>
  <c r="M216" i="24" s="1"/>
  <c r="N216" i="24" s="1"/>
  <c r="O216" i="24" s="1"/>
  <c r="P216" i="24" s="1"/>
  <c r="Q216" i="24" s="1"/>
  <c r="R216" i="24" s="1"/>
  <c r="S216" i="24" s="1"/>
  <c r="T216" i="24" s="1"/>
  <c r="U216" i="24" s="1"/>
  <c r="V216" i="24" s="1"/>
  <c r="W216" i="24" s="1"/>
  <c r="X216" i="24" s="1"/>
  <c r="Y216" i="24" s="1"/>
  <c r="Z216" i="24" s="1"/>
  <c r="AA216" i="24" s="1"/>
  <c r="AB216" i="24" s="1"/>
  <c r="AC216" i="24" s="1"/>
  <c r="AD216" i="24" s="1"/>
  <c r="AE216" i="24" s="1"/>
  <c r="AF216" i="24" s="1"/>
  <c r="AG216" i="24" s="1"/>
  <c r="AH216" i="24" s="1"/>
  <c r="AI216" i="24" s="1"/>
  <c r="AJ216" i="24" s="1"/>
  <c r="AK216" i="24" s="1"/>
  <c r="AL216" i="24" s="1"/>
  <c r="AM216" i="24" s="1"/>
  <c r="F215" i="25" s="1"/>
  <c r="D215" i="24"/>
  <c r="I214" i="25"/>
  <c r="J214" i="25" s="1"/>
  <c r="K214" i="25" s="1"/>
  <c r="L214" i="25" s="1"/>
  <c r="M214" i="25" s="1"/>
  <c r="N214" i="25" s="1"/>
  <c r="O214" i="25" s="1"/>
  <c r="P214" i="25" s="1"/>
  <c r="Q214" i="25" s="1"/>
  <c r="R214" i="25" s="1"/>
  <c r="S214" i="25" s="1"/>
  <c r="T214" i="25" s="1"/>
  <c r="U214" i="25" s="1"/>
  <c r="V214" i="25" s="1"/>
  <c r="W214" i="25" s="1"/>
  <c r="X214" i="25" s="1"/>
  <c r="Y214" i="25" s="1"/>
  <c r="Z214" i="25" s="1"/>
  <c r="AA214" i="25" s="1"/>
  <c r="AB214" i="25" s="1"/>
  <c r="AC214" i="25" s="1"/>
  <c r="AD214" i="25" s="1"/>
  <c r="AE214" i="25" s="1"/>
  <c r="AF214" i="25" s="1"/>
  <c r="AG214" i="25" s="1"/>
  <c r="AH214" i="25" s="1"/>
  <c r="AI214" i="25" s="1"/>
  <c r="AJ214" i="25" s="1"/>
  <c r="AK214" i="25" s="1"/>
  <c r="AL214" i="25" s="1"/>
  <c r="F213" i="26" s="1"/>
  <c r="D213" i="25"/>
  <c r="I210" i="27"/>
  <c r="J210" i="27" s="1"/>
  <c r="K210" i="27" s="1"/>
  <c r="L210" i="27" s="1"/>
  <c r="M210" i="27" s="1"/>
  <c r="N210" i="27" s="1"/>
  <c r="O210" i="27" s="1"/>
  <c r="P210" i="27" s="1"/>
  <c r="Q210" i="27" s="1"/>
  <c r="R210" i="27" s="1"/>
  <c r="S210" i="27" s="1"/>
  <c r="T210" i="27" s="1"/>
  <c r="U210" i="27" s="1"/>
  <c r="V210" i="27" s="1"/>
  <c r="W210" i="27" s="1"/>
  <c r="X210" i="27" s="1"/>
  <c r="Y210" i="27" s="1"/>
  <c r="Z210" i="27" s="1"/>
  <c r="AA210" i="27" s="1"/>
  <c r="AB210" i="27" s="1"/>
  <c r="AC210" i="27" s="1"/>
  <c r="AD210" i="27" s="1"/>
  <c r="AE210" i="27" s="1"/>
  <c r="AF210" i="27" s="1"/>
  <c r="AG210" i="27" s="1"/>
  <c r="AH210" i="27" s="1"/>
  <c r="AI210" i="27" s="1"/>
  <c r="AJ210" i="27" s="1"/>
  <c r="AK210" i="27" s="1"/>
  <c r="AL210" i="27" s="1"/>
  <c r="F209" i="28" s="1"/>
  <c r="D209" i="27"/>
  <c r="D197" i="33"/>
  <c r="I198" i="33"/>
  <c r="J198" i="33" s="1"/>
  <c r="K198" i="33" s="1"/>
  <c r="L198" i="33" s="1"/>
  <c r="M198" i="33" s="1"/>
  <c r="N198" i="33" s="1"/>
  <c r="O198" i="33" s="1"/>
  <c r="P198" i="33" s="1"/>
  <c r="Q198" i="33" s="1"/>
  <c r="R198" i="33" s="1"/>
  <c r="S198" i="33" s="1"/>
  <c r="T198" i="33" s="1"/>
  <c r="U198" i="33" s="1"/>
  <c r="V198" i="33" s="1"/>
  <c r="W198" i="33" s="1"/>
  <c r="X198" i="33" s="1"/>
  <c r="Y198" i="33" s="1"/>
  <c r="Z198" i="33" s="1"/>
  <c r="AA198" i="33" s="1"/>
  <c r="AB198" i="33" s="1"/>
  <c r="AC198" i="33" s="1"/>
  <c r="AD198" i="33" s="1"/>
  <c r="AE198" i="33" s="1"/>
  <c r="AF198" i="33" s="1"/>
  <c r="AG198" i="33" s="1"/>
  <c r="AH198" i="33" s="1"/>
  <c r="AI198" i="33" s="1"/>
  <c r="AJ198" i="33" s="1"/>
  <c r="AK198" i="33" s="1"/>
  <c r="AL198" i="33" s="1"/>
  <c r="AM198" i="33" s="1"/>
  <c r="I202" i="31"/>
  <c r="J202" i="31" s="1"/>
  <c r="K202" i="31" s="1"/>
  <c r="L202" i="31" s="1"/>
  <c r="M202" i="31" s="1"/>
  <c r="N202" i="31" s="1"/>
  <c r="O202" i="31" s="1"/>
  <c r="P202" i="31" s="1"/>
  <c r="Q202" i="31" s="1"/>
  <c r="R202" i="31" s="1"/>
  <c r="S202" i="31" s="1"/>
  <c r="T202" i="31" s="1"/>
  <c r="U202" i="31" s="1"/>
  <c r="V202" i="31" s="1"/>
  <c r="W202" i="31" s="1"/>
  <c r="X202" i="31" s="1"/>
  <c r="Y202" i="31" s="1"/>
  <c r="Z202" i="31" s="1"/>
  <c r="AA202" i="31" s="1"/>
  <c r="AB202" i="31" s="1"/>
  <c r="AC202" i="31" s="1"/>
  <c r="AD202" i="31" s="1"/>
  <c r="AE202" i="31" s="1"/>
  <c r="AF202" i="31" s="1"/>
  <c r="AG202" i="31" s="1"/>
  <c r="AH202" i="31" s="1"/>
  <c r="AI202" i="31" s="1"/>
  <c r="AJ202" i="31" s="1"/>
  <c r="AK202" i="31" s="1"/>
  <c r="AL202" i="31" s="1"/>
  <c r="AM202" i="31" s="1"/>
  <c r="F201" i="32" s="1"/>
  <c r="D201" i="31"/>
  <c r="B222" i="33"/>
  <c r="B223" i="33" s="1"/>
  <c r="G221" i="33"/>
  <c r="C221" i="33"/>
  <c r="H221" i="33"/>
  <c r="B222" i="26" l="1"/>
  <c r="B223" i="26" s="1"/>
  <c r="C221" i="26"/>
  <c r="H221" i="26"/>
  <c r="G221" i="26"/>
  <c r="B238" i="31"/>
  <c r="B239" i="31" s="1"/>
  <c r="G237" i="31"/>
  <c r="C237" i="31"/>
  <c r="H237" i="31"/>
  <c r="B244" i="28"/>
  <c r="B245" i="28" s="1"/>
  <c r="G243" i="28"/>
  <c r="C243" i="28"/>
  <c r="H243" i="28"/>
  <c r="B230" i="25"/>
  <c r="B231" i="25" s="1"/>
  <c r="H229" i="25"/>
  <c r="C229" i="25"/>
  <c r="G229" i="25"/>
  <c r="B228" i="29"/>
  <c r="B229" i="29" s="1"/>
  <c r="G227" i="29"/>
  <c r="C227" i="29"/>
  <c r="H227" i="29"/>
  <c r="B224" i="27"/>
  <c r="B225" i="27" s="1"/>
  <c r="G223" i="27"/>
  <c r="C223" i="27"/>
  <c r="H223" i="27"/>
  <c r="I208" i="29"/>
  <c r="J208" i="29" s="1"/>
  <c r="K208" i="29" s="1"/>
  <c r="L208" i="29" s="1"/>
  <c r="M208" i="29" s="1"/>
  <c r="N208" i="29" s="1"/>
  <c r="O208" i="29" s="1"/>
  <c r="P208" i="29" s="1"/>
  <c r="Q208" i="29" s="1"/>
  <c r="R208" i="29" s="1"/>
  <c r="S208" i="29" s="1"/>
  <c r="T208" i="29" s="1"/>
  <c r="U208" i="29" s="1"/>
  <c r="V208" i="29" s="1"/>
  <c r="W208" i="29" s="1"/>
  <c r="X208" i="29" s="1"/>
  <c r="Y208" i="29" s="1"/>
  <c r="Z208" i="29" s="1"/>
  <c r="AA208" i="29" s="1"/>
  <c r="AB208" i="29" s="1"/>
  <c r="AC208" i="29" s="1"/>
  <c r="AD208" i="29" s="1"/>
  <c r="AE208" i="29" s="1"/>
  <c r="AF208" i="29" s="1"/>
  <c r="AG208" i="29" s="1"/>
  <c r="AH208" i="29" s="1"/>
  <c r="AI208" i="29" s="1"/>
  <c r="AJ208" i="29" s="1"/>
  <c r="AK208" i="29" s="1"/>
  <c r="AL208" i="29" s="1"/>
  <c r="AM208" i="29" s="1"/>
  <c r="F207" i="30" s="1"/>
  <c r="D207" i="29"/>
  <c r="D201" i="32"/>
  <c r="I202" i="32"/>
  <c r="J202" i="32" s="1"/>
  <c r="K202" i="32" s="1"/>
  <c r="L202" i="32" s="1"/>
  <c r="M202" i="32" s="1"/>
  <c r="N202" i="32" s="1"/>
  <c r="O202" i="32" s="1"/>
  <c r="P202" i="32" s="1"/>
  <c r="Q202" i="32" s="1"/>
  <c r="R202" i="32" s="1"/>
  <c r="S202" i="32" s="1"/>
  <c r="T202" i="32" s="1"/>
  <c r="U202" i="32" s="1"/>
  <c r="V202" i="32" s="1"/>
  <c r="W202" i="32" s="1"/>
  <c r="X202" i="32" s="1"/>
  <c r="Y202" i="32" s="1"/>
  <c r="Z202" i="32" s="1"/>
  <c r="AA202" i="32" s="1"/>
  <c r="AB202" i="32" s="1"/>
  <c r="AC202" i="32" s="1"/>
  <c r="AD202" i="32" s="1"/>
  <c r="AE202" i="32" s="1"/>
  <c r="AF202" i="32" s="1"/>
  <c r="AG202" i="32" s="1"/>
  <c r="AH202" i="32" s="1"/>
  <c r="AI202" i="32" s="1"/>
  <c r="AJ202" i="32" s="1"/>
  <c r="AK202" i="32" s="1"/>
  <c r="AL202" i="32" s="1"/>
  <c r="F201" i="33" s="1"/>
  <c r="G221" i="32"/>
  <c r="B222" i="32"/>
  <c r="B223" i="32" s="1"/>
  <c r="C221" i="32"/>
  <c r="H221" i="32"/>
  <c r="G223" i="33"/>
  <c r="B224" i="33"/>
  <c r="B225" i="33" s="1"/>
  <c r="C223" i="33"/>
  <c r="H223" i="33"/>
  <c r="I204" i="31"/>
  <c r="J204" i="31" s="1"/>
  <c r="K204" i="31" s="1"/>
  <c r="L204" i="31" s="1"/>
  <c r="M204" i="31" s="1"/>
  <c r="N204" i="31" s="1"/>
  <c r="O204" i="31" s="1"/>
  <c r="P204" i="31" s="1"/>
  <c r="Q204" i="31" s="1"/>
  <c r="R204" i="31" s="1"/>
  <c r="S204" i="31" s="1"/>
  <c r="T204" i="31" s="1"/>
  <c r="U204" i="31" s="1"/>
  <c r="V204" i="31" s="1"/>
  <c r="W204" i="31" s="1"/>
  <c r="X204" i="31" s="1"/>
  <c r="Y204" i="31" s="1"/>
  <c r="Z204" i="31" s="1"/>
  <c r="AA204" i="31" s="1"/>
  <c r="AB204" i="31" s="1"/>
  <c r="AC204" i="31" s="1"/>
  <c r="AD204" i="31" s="1"/>
  <c r="AE204" i="31" s="1"/>
  <c r="AF204" i="31" s="1"/>
  <c r="AG204" i="31" s="1"/>
  <c r="AH204" i="31" s="1"/>
  <c r="AI204" i="31" s="1"/>
  <c r="AJ204" i="31" s="1"/>
  <c r="AK204" i="31" s="1"/>
  <c r="AL204" i="31" s="1"/>
  <c r="AM204" i="31" s="1"/>
  <c r="F203" i="32" s="1"/>
  <c r="D203" i="31"/>
  <c r="I218" i="24"/>
  <c r="J218" i="24" s="1"/>
  <c r="K218" i="24" s="1"/>
  <c r="L218" i="24" s="1"/>
  <c r="M218" i="24" s="1"/>
  <c r="N218" i="24" s="1"/>
  <c r="O218" i="24" s="1"/>
  <c r="P218" i="24" s="1"/>
  <c r="Q218" i="24" s="1"/>
  <c r="R218" i="24" s="1"/>
  <c r="S218" i="24" s="1"/>
  <c r="T218" i="24" s="1"/>
  <c r="U218" i="24" s="1"/>
  <c r="V218" i="24" s="1"/>
  <c r="W218" i="24" s="1"/>
  <c r="X218" i="24" s="1"/>
  <c r="Y218" i="24" s="1"/>
  <c r="Z218" i="24" s="1"/>
  <c r="AA218" i="24" s="1"/>
  <c r="AB218" i="24" s="1"/>
  <c r="AC218" i="24" s="1"/>
  <c r="AD218" i="24" s="1"/>
  <c r="AE218" i="24" s="1"/>
  <c r="AF218" i="24" s="1"/>
  <c r="AG218" i="24" s="1"/>
  <c r="AH218" i="24" s="1"/>
  <c r="AI218" i="24" s="1"/>
  <c r="AJ218" i="24" s="1"/>
  <c r="AK218" i="24" s="1"/>
  <c r="AL218" i="24" s="1"/>
  <c r="AM218" i="24" s="1"/>
  <c r="F217" i="25" s="1"/>
  <c r="D217" i="24"/>
  <c r="I214" i="26"/>
  <c r="J214" i="26" s="1"/>
  <c r="K214" i="26" s="1"/>
  <c r="L214" i="26" s="1"/>
  <c r="M214" i="26" s="1"/>
  <c r="N214" i="26" s="1"/>
  <c r="O214" i="26" s="1"/>
  <c r="P214" i="26" s="1"/>
  <c r="Q214" i="26" s="1"/>
  <c r="R214" i="26" s="1"/>
  <c r="S214" i="26" s="1"/>
  <c r="T214" i="26" s="1"/>
  <c r="U214" i="26" s="1"/>
  <c r="V214" i="26" s="1"/>
  <c r="W214" i="26" s="1"/>
  <c r="X214" i="26" s="1"/>
  <c r="Y214" i="26" s="1"/>
  <c r="Z214" i="26" s="1"/>
  <c r="AA214" i="26" s="1"/>
  <c r="AB214" i="26" s="1"/>
  <c r="AC214" i="26" s="1"/>
  <c r="AD214" i="26" s="1"/>
  <c r="AE214" i="26" s="1"/>
  <c r="AF214" i="26" s="1"/>
  <c r="AG214" i="26" s="1"/>
  <c r="AH214" i="26" s="1"/>
  <c r="AI214" i="26" s="1"/>
  <c r="AJ214" i="26" s="1"/>
  <c r="AK214" i="26" s="1"/>
  <c r="AL214" i="26" s="1"/>
  <c r="AM214" i="26" s="1"/>
  <c r="F213" i="27" s="1"/>
  <c r="D213" i="26"/>
  <c r="I216" i="25"/>
  <c r="J216" i="25" s="1"/>
  <c r="K216" i="25" s="1"/>
  <c r="L216" i="25" s="1"/>
  <c r="M216" i="25" s="1"/>
  <c r="N216" i="25" s="1"/>
  <c r="O216" i="25" s="1"/>
  <c r="P216" i="25" s="1"/>
  <c r="Q216" i="25" s="1"/>
  <c r="R216" i="25" s="1"/>
  <c r="S216" i="25" s="1"/>
  <c r="T216" i="25" s="1"/>
  <c r="U216" i="25" s="1"/>
  <c r="V216" i="25" s="1"/>
  <c r="W216" i="25" s="1"/>
  <c r="X216" i="25" s="1"/>
  <c r="Y216" i="25" s="1"/>
  <c r="Z216" i="25" s="1"/>
  <c r="AA216" i="25" s="1"/>
  <c r="AB216" i="25" s="1"/>
  <c r="AC216" i="25" s="1"/>
  <c r="AD216" i="25" s="1"/>
  <c r="AE216" i="25" s="1"/>
  <c r="AF216" i="25" s="1"/>
  <c r="AG216" i="25" s="1"/>
  <c r="AH216" i="25" s="1"/>
  <c r="AI216" i="25" s="1"/>
  <c r="AJ216" i="25" s="1"/>
  <c r="AK216" i="25" s="1"/>
  <c r="AL216" i="25" s="1"/>
  <c r="F215" i="26" s="1"/>
  <c r="D215" i="25"/>
  <c r="I210" i="28"/>
  <c r="J210" i="28" s="1"/>
  <c r="K210" i="28" s="1"/>
  <c r="L210" i="28" s="1"/>
  <c r="M210" i="28" s="1"/>
  <c r="N210" i="28" s="1"/>
  <c r="O210" i="28" s="1"/>
  <c r="P210" i="28" s="1"/>
  <c r="Q210" i="28" s="1"/>
  <c r="R210" i="28" s="1"/>
  <c r="S210" i="28" s="1"/>
  <c r="T210" i="28" s="1"/>
  <c r="U210" i="28" s="1"/>
  <c r="V210" i="28" s="1"/>
  <c r="W210" i="28" s="1"/>
  <c r="X210" i="28" s="1"/>
  <c r="Y210" i="28" s="1"/>
  <c r="Z210" i="28" s="1"/>
  <c r="AA210" i="28" s="1"/>
  <c r="AB210" i="28" s="1"/>
  <c r="AC210" i="28" s="1"/>
  <c r="AD210" i="28" s="1"/>
  <c r="AE210" i="28" s="1"/>
  <c r="AF210" i="28" s="1"/>
  <c r="AG210" i="28" s="1"/>
  <c r="AH210" i="28" s="1"/>
  <c r="AI210" i="28" s="1"/>
  <c r="AJ210" i="28" s="1"/>
  <c r="AK210" i="28" s="1"/>
  <c r="AL210" i="28" s="1"/>
  <c r="AM210" i="28" s="1"/>
  <c r="F209" i="29" s="1"/>
  <c r="D209" i="28"/>
  <c r="I220" i="23"/>
  <c r="J220" i="23" s="1"/>
  <c r="K220" i="23" s="1"/>
  <c r="L220" i="23" s="1"/>
  <c r="M220" i="23" s="1"/>
  <c r="N220" i="23" s="1"/>
  <c r="O220" i="23" s="1"/>
  <c r="P220" i="23" s="1"/>
  <c r="Q220" i="23" s="1"/>
  <c r="R220" i="23" s="1"/>
  <c r="S220" i="23" s="1"/>
  <c r="T220" i="23" s="1"/>
  <c r="U220" i="23" s="1"/>
  <c r="V220" i="23" s="1"/>
  <c r="W220" i="23" s="1"/>
  <c r="X220" i="23" s="1"/>
  <c r="Y220" i="23" s="1"/>
  <c r="Z220" i="23" s="1"/>
  <c r="AA220" i="23" s="1"/>
  <c r="AB220" i="23" s="1"/>
  <c r="AC220" i="23" s="1"/>
  <c r="AD220" i="23" s="1"/>
  <c r="AE220" i="23" s="1"/>
  <c r="AF220" i="23" s="1"/>
  <c r="AG220" i="23" s="1"/>
  <c r="AH220" i="23" s="1"/>
  <c r="AI220" i="23" s="1"/>
  <c r="AJ220" i="23" s="1"/>
  <c r="AK220" i="23" s="1"/>
  <c r="F219" i="24" s="1"/>
  <c r="D219" i="23"/>
  <c r="D199" i="33"/>
  <c r="I200" i="33"/>
  <c r="J200" i="33" s="1"/>
  <c r="K200" i="33" s="1"/>
  <c r="L200" i="33" s="1"/>
  <c r="M200" i="33" s="1"/>
  <c r="N200" i="33" s="1"/>
  <c r="O200" i="33" s="1"/>
  <c r="P200" i="33" s="1"/>
  <c r="Q200" i="33" s="1"/>
  <c r="R200" i="33" s="1"/>
  <c r="S200" i="33" s="1"/>
  <c r="T200" i="33" s="1"/>
  <c r="U200" i="33" s="1"/>
  <c r="V200" i="33" s="1"/>
  <c r="W200" i="33" s="1"/>
  <c r="X200" i="33" s="1"/>
  <c r="Y200" i="33" s="1"/>
  <c r="Z200" i="33" s="1"/>
  <c r="AA200" i="33" s="1"/>
  <c r="AB200" i="33" s="1"/>
  <c r="AC200" i="33" s="1"/>
  <c r="AD200" i="33" s="1"/>
  <c r="AE200" i="33" s="1"/>
  <c r="AF200" i="33" s="1"/>
  <c r="AG200" i="33" s="1"/>
  <c r="AH200" i="33" s="1"/>
  <c r="AI200" i="33" s="1"/>
  <c r="AJ200" i="33" s="1"/>
  <c r="AK200" i="33" s="1"/>
  <c r="AL200" i="33" s="1"/>
  <c r="AM200" i="33" s="1"/>
  <c r="B222" i="8"/>
  <c r="B223" i="8" s="1"/>
  <c r="I222" i="8"/>
  <c r="J222" i="8" s="1"/>
  <c r="K222" i="8" s="1"/>
  <c r="L222" i="8" s="1"/>
  <c r="M222" i="8" s="1"/>
  <c r="N222" i="8" s="1"/>
  <c r="O222" i="8" s="1"/>
  <c r="P222" i="8" s="1"/>
  <c r="Q222" i="8" s="1"/>
  <c r="R222" i="8" s="1"/>
  <c r="S222" i="8" s="1"/>
  <c r="T222" i="8" s="1"/>
  <c r="U222" i="8" s="1"/>
  <c r="V222" i="8" s="1"/>
  <c r="W222" i="8" s="1"/>
  <c r="X222" i="8" s="1"/>
  <c r="Y222" i="8" s="1"/>
  <c r="Z222" i="8" s="1"/>
  <c r="AA222" i="8" s="1"/>
  <c r="AB222" i="8" s="1"/>
  <c r="AC222" i="8" s="1"/>
  <c r="AD222" i="8" s="1"/>
  <c r="AE222" i="8" s="1"/>
  <c r="AF222" i="8" s="1"/>
  <c r="AG222" i="8" s="1"/>
  <c r="AH222" i="8" s="1"/>
  <c r="AI222" i="8" s="1"/>
  <c r="AJ222" i="8" s="1"/>
  <c r="AK222" i="8" s="1"/>
  <c r="AL222" i="8" s="1"/>
  <c r="AM222" i="8" s="1"/>
  <c r="F221" i="23" s="1"/>
  <c r="G221" i="8"/>
  <c r="D221" i="8" s="1"/>
  <c r="H221" i="8"/>
  <c r="C221" i="8"/>
  <c r="I212" i="27"/>
  <c r="J212" i="27" s="1"/>
  <c r="K212" i="27" s="1"/>
  <c r="L212" i="27" s="1"/>
  <c r="M212" i="27" s="1"/>
  <c r="N212" i="27" s="1"/>
  <c r="O212" i="27" s="1"/>
  <c r="P212" i="27" s="1"/>
  <c r="Q212" i="27" s="1"/>
  <c r="R212" i="27" s="1"/>
  <c r="S212" i="27" s="1"/>
  <c r="T212" i="27" s="1"/>
  <c r="U212" i="27" s="1"/>
  <c r="V212" i="27" s="1"/>
  <c r="W212" i="27" s="1"/>
  <c r="X212" i="27" s="1"/>
  <c r="Y212" i="27" s="1"/>
  <c r="Z212" i="27" s="1"/>
  <c r="AA212" i="27" s="1"/>
  <c r="AB212" i="27" s="1"/>
  <c r="AC212" i="27" s="1"/>
  <c r="AD212" i="27" s="1"/>
  <c r="AE212" i="27" s="1"/>
  <c r="AF212" i="27" s="1"/>
  <c r="AG212" i="27" s="1"/>
  <c r="AH212" i="27" s="1"/>
  <c r="AI212" i="27" s="1"/>
  <c r="AJ212" i="27" s="1"/>
  <c r="AK212" i="27" s="1"/>
  <c r="AL212" i="27" s="1"/>
  <c r="F211" i="28" s="1"/>
  <c r="D211" i="27"/>
  <c r="I206" i="30"/>
  <c r="J206" i="30" s="1"/>
  <c r="K206" i="30" s="1"/>
  <c r="L206" i="30" s="1"/>
  <c r="M206" i="30" s="1"/>
  <c r="N206" i="30" s="1"/>
  <c r="O206" i="30" s="1"/>
  <c r="P206" i="30" s="1"/>
  <c r="Q206" i="30" s="1"/>
  <c r="R206" i="30" s="1"/>
  <c r="S206" i="30" s="1"/>
  <c r="T206" i="30" s="1"/>
  <c r="U206" i="30" s="1"/>
  <c r="V206" i="30" s="1"/>
  <c r="W206" i="30" s="1"/>
  <c r="X206" i="30" s="1"/>
  <c r="Y206" i="30" s="1"/>
  <c r="Z206" i="30" s="1"/>
  <c r="AA206" i="30" s="1"/>
  <c r="AB206" i="30" s="1"/>
  <c r="AC206" i="30" s="1"/>
  <c r="AD206" i="30" s="1"/>
  <c r="AE206" i="30" s="1"/>
  <c r="AF206" i="30" s="1"/>
  <c r="AG206" i="30" s="1"/>
  <c r="AH206" i="30" s="1"/>
  <c r="AI206" i="30" s="1"/>
  <c r="AJ206" i="30" s="1"/>
  <c r="AK206" i="30" s="1"/>
  <c r="AL206" i="30" s="1"/>
  <c r="F205" i="31" s="1"/>
  <c r="D205" i="30"/>
  <c r="B232" i="25" l="1"/>
  <c r="B233" i="25" s="1"/>
  <c r="H231" i="25"/>
  <c r="C231" i="25"/>
  <c r="G231" i="25"/>
  <c r="B246" i="28"/>
  <c r="B247" i="28" s="1"/>
  <c r="G245" i="28"/>
  <c r="C245" i="28"/>
  <c r="H245" i="28"/>
  <c r="B226" i="27"/>
  <c r="B227" i="27" s="1"/>
  <c r="G225" i="27"/>
  <c r="C225" i="27"/>
  <c r="H225" i="27"/>
  <c r="G239" i="31"/>
  <c r="B240" i="31"/>
  <c r="B241" i="31" s="1"/>
  <c r="H239" i="31"/>
  <c r="C239" i="31"/>
  <c r="B230" i="29"/>
  <c r="B231" i="29" s="1"/>
  <c r="G229" i="29"/>
  <c r="H229" i="29"/>
  <c r="C229" i="29"/>
  <c r="B224" i="26"/>
  <c r="B225" i="26" s="1"/>
  <c r="G223" i="26"/>
  <c r="C223" i="26"/>
  <c r="H223" i="26"/>
  <c r="I212" i="28"/>
  <c r="J212" i="28" s="1"/>
  <c r="K212" i="28" s="1"/>
  <c r="L212" i="28" s="1"/>
  <c r="M212" i="28" s="1"/>
  <c r="N212" i="28" s="1"/>
  <c r="O212" i="28" s="1"/>
  <c r="P212" i="28" s="1"/>
  <c r="Q212" i="28" s="1"/>
  <c r="R212" i="28" s="1"/>
  <c r="S212" i="28" s="1"/>
  <c r="T212" i="28" s="1"/>
  <c r="U212" i="28" s="1"/>
  <c r="V212" i="28" s="1"/>
  <c r="W212" i="28" s="1"/>
  <c r="X212" i="28" s="1"/>
  <c r="Y212" i="28" s="1"/>
  <c r="Z212" i="28" s="1"/>
  <c r="AA212" i="28" s="1"/>
  <c r="AB212" i="28" s="1"/>
  <c r="AC212" i="28" s="1"/>
  <c r="AD212" i="28" s="1"/>
  <c r="AE212" i="28" s="1"/>
  <c r="AF212" i="28" s="1"/>
  <c r="AG212" i="28" s="1"/>
  <c r="AH212" i="28" s="1"/>
  <c r="AI212" i="28" s="1"/>
  <c r="AJ212" i="28" s="1"/>
  <c r="AK212" i="28" s="1"/>
  <c r="AL212" i="28" s="1"/>
  <c r="AM212" i="28" s="1"/>
  <c r="F211" i="29" s="1"/>
  <c r="D211" i="28"/>
  <c r="I218" i="25"/>
  <c r="J218" i="25" s="1"/>
  <c r="K218" i="25" s="1"/>
  <c r="L218" i="25" s="1"/>
  <c r="M218" i="25" s="1"/>
  <c r="N218" i="25" s="1"/>
  <c r="O218" i="25" s="1"/>
  <c r="P218" i="25" s="1"/>
  <c r="Q218" i="25" s="1"/>
  <c r="R218" i="25" s="1"/>
  <c r="S218" i="25" s="1"/>
  <c r="T218" i="25" s="1"/>
  <c r="U218" i="25" s="1"/>
  <c r="V218" i="25" s="1"/>
  <c r="W218" i="25" s="1"/>
  <c r="X218" i="25" s="1"/>
  <c r="Y218" i="25" s="1"/>
  <c r="Z218" i="25" s="1"/>
  <c r="AA218" i="25" s="1"/>
  <c r="AB218" i="25" s="1"/>
  <c r="AC218" i="25" s="1"/>
  <c r="AD218" i="25" s="1"/>
  <c r="AE218" i="25" s="1"/>
  <c r="AF218" i="25" s="1"/>
  <c r="AG218" i="25" s="1"/>
  <c r="AH218" i="25" s="1"/>
  <c r="AI218" i="25" s="1"/>
  <c r="AJ218" i="25" s="1"/>
  <c r="AK218" i="25" s="1"/>
  <c r="AL218" i="25" s="1"/>
  <c r="F217" i="26" s="1"/>
  <c r="D217" i="25"/>
  <c r="D203" i="32"/>
  <c r="I204" i="32"/>
  <c r="J204" i="32" s="1"/>
  <c r="K204" i="32" s="1"/>
  <c r="L204" i="32" s="1"/>
  <c r="M204" i="32" s="1"/>
  <c r="N204" i="32" s="1"/>
  <c r="O204" i="32" s="1"/>
  <c r="P204" i="32" s="1"/>
  <c r="Q204" i="32" s="1"/>
  <c r="R204" i="32" s="1"/>
  <c r="S204" i="32" s="1"/>
  <c r="T204" i="32" s="1"/>
  <c r="U204" i="32" s="1"/>
  <c r="V204" i="32" s="1"/>
  <c r="W204" i="32" s="1"/>
  <c r="X204" i="32" s="1"/>
  <c r="Y204" i="32" s="1"/>
  <c r="Z204" i="32" s="1"/>
  <c r="AA204" i="32" s="1"/>
  <c r="AB204" i="32" s="1"/>
  <c r="AC204" i="32" s="1"/>
  <c r="AD204" i="32" s="1"/>
  <c r="AE204" i="32" s="1"/>
  <c r="AF204" i="32" s="1"/>
  <c r="AG204" i="32" s="1"/>
  <c r="AH204" i="32" s="1"/>
  <c r="AI204" i="32" s="1"/>
  <c r="AJ204" i="32" s="1"/>
  <c r="AK204" i="32" s="1"/>
  <c r="AL204" i="32" s="1"/>
  <c r="F203" i="33" s="1"/>
  <c r="B224" i="8"/>
  <c r="B225" i="8" s="1"/>
  <c r="I224" i="8"/>
  <c r="J224" i="8" s="1"/>
  <c r="K224" i="8" s="1"/>
  <c r="L224" i="8" s="1"/>
  <c r="M224" i="8" s="1"/>
  <c r="N224" i="8" s="1"/>
  <c r="O224" i="8" s="1"/>
  <c r="P224" i="8" s="1"/>
  <c r="Q224" i="8" s="1"/>
  <c r="R224" i="8" s="1"/>
  <c r="S224" i="8" s="1"/>
  <c r="T224" i="8" s="1"/>
  <c r="U224" i="8" s="1"/>
  <c r="V224" i="8" s="1"/>
  <c r="W224" i="8" s="1"/>
  <c r="X224" i="8" s="1"/>
  <c r="Y224" i="8" s="1"/>
  <c r="Z224" i="8" s="1"/>
  <c r="AA224" i="8" s="1"/>
  <c r="AB224" i="8" s="1"/>
  <c r="AC224" i="8" s="1"/>
  <c r="AD224" i="8" s="1"/>
  <c r="AE224" i="8" s="1"/>
  <c r="AF224" i="8" s="1"/>
  <c r="AG224" i="8" s="1"/>
  <c r="AH224" i="8" s="1"/>
  <c r="AI224" i="8" s="1"/>
  <c r="AJ224" i="8" s="1"/>
  <c r="AK224" i="8" s="1"/>
  <c r="AL224" i="8" s="1"/>
  <c r="AM224" i="8" s="1"/>
  <c r="F223" i="23" s="1"/>
  <c r="G223" i="8"/>
  <c r="D223" i="8" s="1"/>
  <c r="H223" i="8"/>
  <c r="C223" i="8"/>
  <c r="G225" i="33"/>
  <c r="B226" i="33"/>
  <c r="B227" i="33" s="1"/>
  <c r="C225" i="33"/>
  <c r="H225" i="33"/>
  <c r="I214" i="27"/>
  <c r="J214" i="27" s="1"/>
  <c r="K214" i="27" s="1"/>
  <c r="L214" i="27" s="1"/>
  <c r="M214" i="27" s="1"/>
  <c r="N214" i="27" s="1"/>
  <c r="O214" i="27" s="1"/>
  <c r="P214" i="27" s="1"/>
  <c r="Q214" i="27" s="1"/>
  <c r="R214" i="27" s="1"/>
  <c r="S214" i="27" s="1"/>
  <c r="T214" i="27" s="1"/>
  <c r="U214" i="27" s="1"/>
  <c r="V214" i="27" s="1"/>
  <c r="W214" i="27" s="1"/>
  <c r="X214" i="27" s="1"/>
  <c r="Y214" i="27" s="1"/>
  <c r="Z214" i="27" s="1"/>
  <c r="AA214" i="27" s="1"/>
  <c r="AB214" i="27" s="1"/>
  <c r="AC214" i="27" s="1"/>
  <c r="AD214" i="27" s="1"/>
  <c r="AE214" i="27" s="1"/>
  <c r="AF214" i="27" s="1"/>
  <c r="AG214" i="27" s="1"/>
  <c r="AH214" i="27" s="1"/>
  <c r="AI214" i="27" s="1"/>
  <c r="AJ214" i="27" s="1"/>
  <c r="AK214" i="27" s="1"/>
  <c r="AL214" i="27" s="1"/>
  <c r="F213" i="28" s="1"/>
  <c r="D213" i="27"/>
  <c r="I220" i="24"/>
  <c r="J220" i="24" s="1"/>
  <c r="K220" i="24" s="1"/>
  <c r="L220" i="24" s="1"/>
  <c r="M220" i="24" s="1"/>
  <c r="N220" i="24" s="1"/>
  <c r="O220" i="24" s="1"/>
  <c r="P220" i="24" s="1"/>
  <c r="Q220" i="24" s="1"/>
  <c r="R220" i="24" s="1"/>
  <c r="S220" i="24" s="1"/>
  <c r="T220" i="24" s="1"/>
  <c r="U220" i="24" s="1"/>
  <c r="V220" i="24" s="1"/>
  <c r="W220" i="24" s="1"/>
  <c r="X220" i="24" s="1"/>
  <c r="Y220" i="24" s="1"/>
  <c r="Z220" i="24" s="1"/>
  <c r="AA220" i="24" s="1"/>
  <c r="AB220" i="24" s="1"/>
  <c r="AC220" i="24" s="1"/>
  <c r="AD220" i="24" s="1"/>
  <c r="AE220" i="24" s="1"/>
  <c r="AF220" i="24" s="1"/>
  <c r="AG220" i="24" s="1"/>
  <c r="AH220" i="24" s="1"/>
  <c r="AI220" i="24" s="1"/>
  <c r="AJ220" i="24" s="1"/>
  <c r="AK220" i="24" s="1"/>
  <c r="AL220" i="24" s="1"/>
  <c r="AM220" i="24" s="1"/>
  <c r="F219" i="25" s="1"/>
  <c r="D219" i="24"/>
  <c r="I222" i="23"/>
  <c r="J222" i="23" s="1"/>
  <c r="K222" i="23" s="1"/>
  <c r="L222" i="23" s="1"/>
  <c r="M222" i="23" s="1"/>
  <c r="N222" i="23" s="1"/>
  <c r="O222" i="23" s="1"/>
  <c r="P222" i="23" s="1"/>
  <c r="Q222" i="23" s="1"/>
  <c r="R222" i="23" s="1"/>
  <c r="S222" i="23" s="1"/>
  <c r="T222" i="23" s="1"/>
  <c r="U222" i="23" s="1"/>
  <c r="V222" i="23" s="1"/>
  <c r="W222" i="23" s="1"/>
  <c r="X222" i="23" s="1"/>
  <c r="Y222" i="23" s="1"/>
  <c r="Z222" i="23" s="1"/>
  <c r="AA222" i="23" s="1"/>
  <c r="AB222" i="23" s="1"/>
  <c r="AC222" i="23" s="1"/>
  <c r="AD222" i="23" s="1"/>
  <c r="AE222" i="23" s="1"/>
  <c r="AF222" i="23" s="1"/>
  <c r="AG222" i="23" s="1"/>
  <c r="AH222" i="23" s="1"/>
  <c r="AI222" i="23" s="1"/>
  <c r="AJ222" i="23" s="1"/>
  <c r="AK222" i="23" s="1"/>
  <c r="F221" i="24" s="1"/>
  <c r="D221" i="23"/>
  <c r="B224" i="32"/>
  <c r="B225" i="32" s="1"/>
  <c r="G223" i="32"/>
  <c r="C223" i="32"/>
  <c r="H223" i="32"/>
  <c r="I210" i="29"/>
  <c r="J210" i="29" s="1"/>
  <c r="K210" i="29" s="1"/>
  <c r="L210" i="29" s="1"/>
  <c r="M210" i="29" s="1"/>
  <c r="N210" i="29" s="1"/>
  <c r="O210" i="29" s="1"/>
  <c r="P210" i="29" s="1"/>
  <c r="Q210" i="29" s="1"/>
  <c r="R210" i="29" s="1"/>
  <c r="S210" i="29" s="1"/>
  <c r="T210" i="29" s="1"/>
  <c r="U210" i="29" s="1"/>
  <c r="V210" i="29" s="1"/>
  <c r="W210" i="29" s="1"/>
  <c r="X210" i="29" s="1"/>
  <c r="Y210" i="29" s="1"/>
  <c r="Z210" i="29" s="1"/>
  <c r="AA210" i="29" s="1"/>
  <c r="AB210" i="29" s="1"/>
  <c r="AC210" i="29" s="1"/>
  <c r="AD210" i="29" s="1"/>
  <c r="AE210" i="29" s="1"/>
  <c r="AF210" i="29" s="1"/>
  <c r="AG210" i="29" s="1"/>
  <c r="AH210" i="29" s="1"/>
  <c r="AI210" i="29" s="1"/>
  <c r="AJ210" i="29" s="1"/>
  <c r="AK210" i="29" s="1"/>
  <c r="AL210" i="29" s="1"/>
  <c r="AM210" i="29" s="1"/>
  <c r="F209" i="30" s="1"/>
  <c r="D209" i="29"/>
  <c r="D201" i="33"/>
  <c r="I202" i="33"/>
  <c r="J202" i="33" s="1"/>
  <c r="K202" i="33" s="1"/>
  <c r="L202" i="33" s="1"/>
  <c r="M202" i="33" s="1"/>
  <c r="N202" i="33" s="1"/>
  <c r="O202" i="33" s="1"/>
  <c r="P202" i="33" s="1"/>
  <c r="Q202" i="33" s="1"/>
  <c r="R202" i="33" s="1"/>
  <c r="S202" i="33" s="1"/>
  <c r="T202" i="33" s="1"/>
  <c r="U202" i="33" s="1"/>
  <c r="V202" i="33" s="1"/>
  <c r="W202" i="33" s="1"/>
  <c r="X202" i="33" s="1"/>
  <c r="Y202" i="33" s="1"/>
  <c r="Z202" i="33" s="1"/>
  <c r="AA202" i="33" s="1"/>
  <c r="AB202" i="33" s="1"/>
  <c r="AC202" i="33" s="1"/>
  <c r="AD202" i="33" s="1"/>
  <c r="AE202" i="33" s="1"/>
  <c r="AF202" i="33" s="1"/>
  <c r="AG202" i="33" s="1"/>
  <c r="AH202" i="33" s="1"/>
  <c r="AI202" i="33" s="1"/>
  <c r="AJ202" i="33" s="1"/>
  <c r="AK202" i="33" s="1"/>
  <c r="AL202" i="33" s="1"/>
  <c r="AM202" i="33" s="1"/>
  <c r="I216" i="26"/>
  <c r="J216" i="26" s="1"/>
  <c r="K216" i="26" s="1"/>
  <c r="L216" i="26" s="1"/>
  <c r="M216" i="26" s="1"/>
  <c r="N216" i="26" s="1"/>
  <c r="O216" i="26" s="1"/>
  <c r="P216" i="26" s="1"/>
  <c r="Q216" i="26" s="1"/>
  <c r="R216" i="26" s="1"/>
  <c r="S216" i="26" s="1"/>
  <c r="T216" i="26" s="1"/>
  <c r="U216" i="26" s="1"/>
  <c r="V216" i="26" s="1"/>
  <c r="W216" i="26" s="1"/>
  <c r="X216" i="26" s="1"/>
  <c r="Y216" i="26" s="1"/>
  <c r="Z216" i="26" s="1"/>
  <c r="AA216" i="26" s="1"/>
  <c r="AB216" i="26" s="1"/>
  <c r="AC216" i="26" s="1"/>
  <c r="AD216" i="26" s="1"/>
  <c r="AE216" i="26" s="1"/>
  <c r="AF216" i="26" s="1"/>
  <c r="AG216" i="26" s="1"/>
  <c r="AH216" i="26" s="1"/>
  <c r="AI216" i="26" s="1"/>
  <c r="AJ216" i="26" s="1"/>
  <c r="AK216" i="26" s="1"/>
  <c r="AL216" i="26" s="1"/>
  <c r="AM216" i="26" s="1"/>
  <c r="F215" i="27" s="1"/>
  <c r="D215" i="26"/>
  <c r="I206" i="31"/>
  <c r="J206" i="31" s="1"/>
  <c r="K206" i="31" s="1"/>
  <c r="L206" i="31" s="1"/>
  <c r="M206" i="31" s="1"/>
  <c r="N206" i="31" s="1"/>
  <c r="O206" i="31" s="1"/>
  <c r="P206" i="31" s="1"/>
  <c r="Q206" i="31" s="1"/>
  <c r="R206" i="31" s="1"/>
  <c r="S206" i="31" s="1"/>
  <c r="T206" i="31" s="1"/>
  <c r="U206" i="31" s="1"/>
  <c r="V206" i="31" s="1"/>
  <c r="W206" i="31" s="1"/>
  <c r="X206" i="31" s="1"/>
  <c r="Y206" i="31" s="1"/>
  <c r="Z206" i="31" s="1"/>
  <c r="AA206" i="31" s="1"/>
  <c r="AB206" i="31" s="1"/>
  <c r="AC206" i="31" s="1"/>
  <c r="AD206" i="31" s="1"/>
  <c r="AE206" i="31" s="1"/>
  <c r="AF206" i="31" s="1"/>
  <c r="AG206" i="31" s="1"/>
  <c r="AH206" i="31" s="1"/>
  <c r="AI206" i="31" s="1"/>
  <c r="AJ206" i="31" s="1"/>
  <c r="AK206" i="31" s="1"/>
  <c r="AL206" i="31" s="1"/>
  <c r="AM206" i="31" s="1"/>
  <c r="F205" i="32" s="1"/>
  <c r="D205" i="31"/>
  <c r="I208" i="30"/>
  <c r="J208" i="30" s="1"/>
  <c r="K208" i="30" s="1"/>
  <c r="L208" i="30" s="1"/>
  <c r="M208" i="30" s="1"/>
  <c r="N208" i="30" s="1"/>
  <c r="O208" i="30" s="1"/>
  <c r="P208" i="30" s="1"/>
  <c r="Q208" i="30" s="1"/>
  <c r="R208" i="30" s="1"/>
  <c r="S208" i="30" s="1"/>
  <c r="T208" i="30" s="1"/>
  <c r="U208" i="30" s="1"/>
  <c r="V208" i="30" s="1"/>
  <c r="W208" i="30" s="1"/>
  <c r="X208" i="30" s="1"/>
  <c r="Y208" i="30" s="1"/>
  <c r="Z208" i="30" s="1"/>
  <c r="AA208" i="30" s="1"/>
  <c r="AB208" i="30" s="1"/>
  <c r="AC208" i="30" s="1"/>
  <c r="AD208" i="30" s="1"/>
  <c r="AE208" i="30" s="1"/>
  <c r="AF208" i="30" s="1"/>
  <c r="AG208" i="30" s="1"/>
  <c r="AH208" i="30" s="1"/>
  <c r="AI208" i="30" s="1"/>
  <c r="AJ208" i="30" s="1"/>
  <c r="AK208" i="30" s="1"/>
  <c r="AL208" i="30" s="1"/>
  <c r="F207" i="31" s="1"/>
  <c r="D207" i="30"/>
  <c r="B242" i="31" l="1"/>
  <c r="B243" i="31" s="1"/>
  <c r="H241" i="31"/>
  <c r="C241" i="31"/>
  <c r="G241" i="31"/>
  <c r="B228" i="27"/>
  <c r="B229" i="27" s="1"/>
  <c r="G227" i="27"/>
  <c r="C227" i="27"/>
  <c r="H227" i="27"/>
  <c r="B226" i="26"/>
  <c r="B227" i="26" s="1"/>
  <c r="G225" i="26"/>
  <c r="H225" i="26"/>
  <c r="C225" i="26"/>
  <c r="B248" i="28"/>
  <c r="B249" i="28" s="1"/>
  <c r="G247" i="28"/>
  <c r="C247" i="28"/>
  <c r="H247" i="28"/>
  <c r="B232" i="29"/>
  <c r="B233" i="29" s="1"/>
  <c r="G231" i="29"/>
  <c r="H231" i="29"/>
  <c r="C231" i="29"/>
  <c r="B234" i="25"/>
  <c r="B235" i="25" s="1"/>
  <c r="G233" i="25"/>
  <c r="H233" i="25"/>
  <c r="C233" i="25"/>
  <c r="I214" i="28"/>
  <c r="J214" i="28" s="1"/>
  <c r="K214" i="28" s="1"/>
  <c r="L214" i="28" s="1"/>
  <c r="M214" i="28" s="1"/>
  <c r="N214" i="28" s="1"/>
  <c r="O214" i="28" s="1"/>
  <c r="P214" i="28" s="1"/>
  <c r="Q214" i="28" s="1"/>
  <c r="R214" i="28" s="1"/>
  <c r="S214" i="28" s="1"/>
  <c r="T214" i="28" s="1"/>
  <c r="U214" i="28" s="1"/>
  <c r="V214" i="28" s="1"/>
  <c r="W214" i="28" s="1"/>
  <c r="X214" i="28" s="1"/>
  <c r="Y214" i="28" s="1"/>
  <c r="Z214" i="28" s="1"/>
  <c r="AA214" i="28" s="1"/>
  <c r="AB214" i="28" s="1"/>
  <c r="AC214" i="28" s="1"/>
  <c r="AD214" i="28" s="1"/>
  <c r="AE214" i="28" s="1"/>
  <c r="AF214" i="28" s="1"/>
  <c r="AG214" i="28" s="1"/>
  <c r="AH214" i="28" s="1"/>
  <c r="AI214" i="28" s="1"/>
  <c r="AJ214" i="28" s="1"/>
  <c r="AK214" i="28" s="1"/>
  <c r="AL214" i="28" s="1"/>
  <c r="AM214" i="28" s="1"/>
  <c r="F213" i="29" s="1"/>
  <c r="D213" i="28"/>
  <c r="G227" i="33"/>
  <c r="B228" i="33"/>
  <c r="B229" i="33" s="1"/>
  <c r="C227" i="33"/>
  <c r="H227" i="33"/>
  <c r="I216" i="27"/>
  <c r="J216" i="27" s="1"/>
  <c r="K216" i="27" s="1"/>
  <c r="L216" i="27" s="1"/>
  <c r="M216" i="27" s="1"/>
  <c r="N216" i="27" s="1"/>
  <c r="O216" i="27" s="1"/>
  <c r="P216" i="27" s="1"/>
  <c r="Q216" i="27" s="1"/>
  <c r="R216" i="27" s="1"/>
  <c r="S216" i="27" s="1"/>
  <c r="T216" i="27" s="1"/>
  <c r="U216" i="27" s="1"/>
  <c r="V216" i="27" s="1"/>
  <c r="W216" i="27" s="1"/>
  <c r="X216" i="27" s="1"/>
  <c r="Y216" i="27" s="1"/>
  <c r="Z216" i="27" s="1"/>
  <c r="AA216" i="27" s="1"/>
  <c r="AB216" i="27" s="1"/>
  <c r="AC216" i="27" s="1"/>
  <c r="AD216" i="27" s="1"/>
  <c r="AE216" i="27" s="1"/>
  <c r="AF216" i="27" s="1"/>
  <c r="AG216" i="27" s="1"/>
  <c r="AH216" i="27" s="1"/>
  <c r="AI216" i="27" s="1"/>
  <c r="AJ216" i="27" s="1"/>
  <c r="AK216" i="27" s="1"/>
  <c r="AL216" i="27" s="1"/>
  <c r="F215" i="28" s="1"/>
  <c r="D215" i="27"/>
  <c r="I210" i="30"/>
  <c r="J210" i="30" s="1"/>
  <c r="K210" i="30" s="1"/>
  <c r="L210" i="30" s="1"/>
  <c r="M210" i="30" s="1"/>
  <c r="N210" i="30" s="1"/>
  <c r="O210" i="30" s="1"/>
  <c r="P210" i="30" s="1"/>
  <c r="Q210" i="30" s="1"/>
  <c r="R210" i="30" s="1"/>
  <c r="S210" i="30" s="1"/>
  <c r="T210" i="30" s="1"/>
  <c r="U210" i="30" s="1"/>
  <c r="V210" i="30" s="1"/>
  <c r="W210" i="30" s="1"/>
  <c r="X210" i="30" s="1"/>
  <c r="Y210" i="30" s="1"/>
  <c r="Z210" i="30" s="1"/>
  <c r="AA210" i="30" s="1"/>
  <c r="AB210" i="30" s="1"/>
  <c r="AC210" i="30" s="1"/>
  <c r="AD210" i="30" s="1"/>
  <c r="AE210" i="30" s="1"/>
  <c r="AF210" i="30" s="1"/>
  <c r="AG210" i="30" s="1"/>
  <c r="AH210" i="30" s="1"/>
  <c r="AI210" i="30" s="1"/>
  <c r="AJ210" i="30" s="1"/>
  <c r="AK210" i="30" s="1"/>
  <c r="AL210" i="30" s="1"/>
  <c r="F209" i="31" s="1"/>
  <c r="D209" i="30"/>
  <c r="I208" i="31"/>
  <c r="J208" i="31" s="1"/>
  <c r="K208" i="31" s="1"/>
  <c r="L208" i="31" s="1"/>
  <c r="M208" i="31" s="1"/>
  <c r="N208" i="31" s="1"/>
  <c r="O208" i="31" s="1"/>
  <c r="P208" i="31" s="1"/>
  <c r="Q208" i="31" s="1"/>
  <c r="R208" i="31" s="1"/>
  <c r="S208" i="31" s="1"/>
  <c r="T208" i="31" s="1"/>
  <c r="U208" i="31" s="1"/>
  <c r="V208" i="31" s="1"/>
  <c r="W208" i="31" s="1"/>
  <c r="X208" i="31" s="1"/>
  <c r="Y208" i="31" s="1"/>
  <c r="Z208" i="31" s="1"/>
  <c r="AA208" i="31" s="1"/>
  <c r="AB208" i="31" s="1"/>
  <c r="AC208" i="31" s="1"/>
  <c r="AD208" i="31" s="1"/>
  <c r="AE208" i="31" s="1"/>
  <c r="AF208" i="31" s="1"/>
  <c r="AG208" i="31" s="1"/>
  <c r="AH208" i="31" s="1"/>
  <c r="AI208" i="31" s="1"/>
  <c r="AJ208" i="31" s="1"/>
  <c r="AK208" i="31" s="1"/>
  <c r="AL208" i="31" s="1"/>
  <c r="AM208" i="31" s="1"/>
  <c r="F207" i="32" s="1"/>
  <c r="D207" i="31"/>
  <c r="I224" i="23"/>
  <c r="J224" i="23" s="1"/>
  <c r="K224" i="23" s="1"/>
  <c r="L224" i="23" s="1"/>
  <c r="M224" i="23" s="1"/>
  <c r="N224" i="23" s="1"/>
  <c r="O224" i="23" s="1"/>
  <c r="P224" i="23" s="1"/>
  <c r="Q224" i="23" s="1"/>
  <c r="R224" i="23" s="1"/>
  <c r="S224" i="23" s="1"/>
  <c r="T224" i="23" s="1"/>
  <c r="U224" i="23" s="1"/>
  <c r="V224" i="23" s="1"/>
  <c r="W224" i="23" s="1"/>
  <c r="X224" i="23" s="1"/>
  <c r="Y224" i="23" s="1"/>
  <c r="Z224" i="23" s="1"/>
  <c r="AA224" i="23" s="1"/>
  <c r="AB224" i="23" s="1"/>
  <c r="AC224" i="23" s="1"/>
  <c r="AD224" i="23" s="1"/>
  <c r="AE224" i="23" s="1"/>
  <c r="AF224" i="23" s="1"/>
  <c r="AG224" i="23" s="1"/>
  <c r="AH224" i="23" s="1"/>
  <c r="AI224" i="23" s="1"/>
  <c r="AJ224" i="23" s="1"/>
  <c r="AK224" i="23" s="1"/>
  <c r="F223" i="24" s="1"/>
  <c r="D223" i="23"/>
  <c r="D205" i="32"/>
  <c r="I206" i="32"/>
  <c r="J206" i="32" s="1"/>
  <c r="K206" i="32" s="1"/>
  <c r="L206" i="32" s="1"/>
  <c r="M206" i="32" s="1"/>
  <c r="N206" i="32" s="1"/>
  <c r="O206" i="32" s="1"/>
  <c r="P206" i="32" s="1"/>
  <c r="Q206" i="32" s="1"/>
  <c r="R206" i="32" s="1"/>
  <c r="S206" i="32" s="1"/>
  <c r="T206" i="32" s="1"/>
  <c r="U206" i="32" s="1"/>
  <c r="V206" i="32" s="1"/>
  <c r="W206" i="32" s="1"/>
  <c r="X206" i="32" s="1"/>
  <c r="Y206" i="32" s="1"/>
  <c r="Z206" i="32" s="1"/>
  <c r="AA206" i="32" s="1"/>
  <c r="AB206" i="32" s="1"/>
  <c r="AC206" i="32" s="1"/>
  <c r="AD206" i="32" s="1"/>
  <c r="AE206" i="32" s="1"/>
  <c r="AF206" i="32" s="1"/>
  <c r="AG206" i="32" s="1"/>
  <c r="AH206" i="32" s="1"/>
  <c r="AI206" i="32" s="1"/>
  <c r="AJ206" i="32" s="1"/>
  <c r="AK206" i="32" s="1"/>
  <c r="AL206" i="32" s="1"/>
  <c r="F205" i="33" s="1"/>
  <c r="I226" i="8"/>
  <c r="J226" i="8" s="1"/>
  <c r="K226" i="8" s="1"/>
  <c r="L226" i="8" s="1"/>
  <c r="M226" i="8" s="1"/>
  <c r="N226" i="8" s="1"/>
  <c r="O226" i="8" s="1"/>
  <c r="P226" i="8" s="1"/>
  <c r="Q226" i="8" s="1"/>
  <c r="R226" i="8" s="1"/>
  <c r="S226" i="8" s="1"/>
  <c r="T226" i="8" s="1"/>
  <c r="U226" i="8" s="1"/>
  <c r="V226" i="8" s="1"/>
  <c r="W226" i="8" s="1"/>
  <c r="X226" i="8" s="1"/>
  <c r="Y226" i="8" s="1"/>
  <c r="Z226" i="8" s="1"/>
  <c r="AA226" i="8" s="1"/>
  <c r="AB226" i="8" s="1"/>
  <c r="AC226" i="8" s="1"/>
  <c r="AD226" i="8" s="1"/>
  <c r="AE226" i="8" s="1"/>
  <c r="AF226" i="8" s="1"/>
  <c r="AG226" i="8" s="1"/>
  <c r="AH226" i="8" s="1"/>
  <c r="AI226" i="8" s="1"/>
  <c r="AJ226" i="8" s="1"/>
  <c r="AK226" i="8" s="1"/>
  <c r="AL226" i="8" s="1"/>
  <c r="AM226" i="8" s="1"/>
  <c r="F225" i="23" s="1"/>
  <c r="B226" i="8"/>
  <c r="B227" i="8" s="1"/>
  <c r="G225" i="8"/>
  <c r="D225" i="8" s="1"/>
  <c r="H225" i="8"/>
  <c r="C225" i="8"/>
  <c r="D203" i="33"/>
  <c r="I204" i="33"/>
  <c r="J204" i="33" s="1"/>
  <c r="K204" i="33" s="1"/>
  <c r="L204" i="33" s="1"/>
  <c r="M204" i="33" s="1"/>
  <c r="N204" i="33" s="1"/>
  <c r="O204" i="33" s="1"/>
  <c r="P204" i="33" s="1"/>
  <c r="Q204" i="33" s="1"/>
  <c r="R204" i="33" s="1"/>
  <c r="S204" i="33" s="1"/>
  <c r="T204" i="33" s="1"/>
  <c r="U204" i="33" s="1"/>
  <c r="V204" i="33" s="1"/>
  <c r="W204" i="33" s="1"/>
  <c r="X204" i="33" s="1"/>
  <c r="Y204" i="33" s="1"/>
  <c r="Z204" i="33" s="1"/>
  <c r="AA204" i="33" s="1"/>
  <c r="AB204" i="33" s="1"/>
  <c r="AC204" i="33" s="1"/>
  <c r="AD204" i="33" s="1"/>
  <c r="AE204" i="33" s="1"/>
  <c r="AF204" i="33" s="1"/>
  <c r="AG204" i="33" s="1"/>
  <c r="AH204" i="33" s="1"/>
  <c r="AI204" i="33" s="1"/>
  <c r="AJ204" i="33" s="1"/>
  <c r="AK204" i="33" s="1"/>
  <c r="AL204" i="33" s="1"/>
  <c r="AM204" i="33" s="1"/>
  <c r="B226" i="32"/>
  <c r="B227" i="32" s="1"/>
  <c r="G225" i="32"/>
  <c r="C225" i="32"/>
  <c r="H225" i="32"/>
  <c r="I222" i="24"/>
  <c r="J222" i="24" s="1"/>
  <c r="K222" i="24" s="1"/>
  <c r="L222" i="24" s="1"/>
  <c r="M222" i="24" s="1"/>
  <c r="N222" i="24" s="1"/>
  <c r="O222" i="24" s="1"/>
  <c r="P222" i="24" s="1"/>
  <c r="Q222" i="24" s="1"/>
  <c r="R222" i="24" s="1"/>
  <c r="S222" i="24" s="1"/>
  <c r="T222" i="24" s="1"/>
  <c r="U222" i="24" s="1"/>
  <c r="V222" i="24" s="1"/>
  <c r="W222" i="24" s="1"/>
  <c r="X222" i="24" s="1"/>
  <c r="Y222" i="24" s="1"/>
  <c r="Z222" i="24" s="1"/>
  <c r="AA222" i="24" s="1"/>
  <c r="AB222" i="24" s="1"/>
  <c r="AC222" i="24" s="1"/>
  <c r="AD222" i="24" s="1"/>
  <c r="AE222" i="24" s="1"/>
  <c r="AF222" i="24" s="1"/>
  <c r="AG222" i="24" s="1"/>
  <c r="AH222" i="24" s="1"/>
  <c r="AI222" i="24" s="1"/>
  <c r="AJ222" i="24" s="1"/>
  <c r="AK222" i="24" s="1"/>
  <c r="AL222" i="24" s="1"/>
  <c r="AM222" i="24" s="1"/>
  <c r="F221" i="25" s="1"/>
  <c r="D221" i="24"/>
  <c r="I218" i="26"/>
  <c r="J218" i="26" s="1"/>
  <c r="K218" i="26" s="1"/>
  <c r="L218" i="26" s="1"/>
  <c r="M218" i="26" s="1"/>
  <c r="N218" i="26" s="1"/>
  <c r="O218" i="26" s="1"/>
  <c r="P218" i="26" s="1"/>
  <c r="Q218" i="26" s="1"/>
  <c r="R218" i="26" s="1"/>
  <c r="S218" i="26" s="1"/>
  <c r="T218" i="26" s="1"/>
  <c r="U218" i="26" s="1"/>
  <c r="V218" i="26" s="1"/>
  <c r="W218" i="26" s="1"/>
  <c r="X218" i="26" s="1"/>
  <c r="Y218" i="26" s="1"/>
  <c r="Z218" i="26" s="1"/>
  <c r="AA218" i="26" s="1"/>
  <c r="AB218" i="26" s="1"/>
  <c r="AC218" i="26" s="1"/>
  <c r="AD218" i="26" s="1"/>
  <c r="AE218" i="26" s="1"/>
  <c r="AF218" i="26" s="1"/>
  <c r="AG218" i="26" s="1"/>
  <c r="AH218" i="26" s="1"/>
  <c r="AI218" i="26" s="1"/>
  <c r="AJ218" i="26" s="1"/>
  <c r="AK218" i="26" s="1"/>
  <c r="AL218" i="26" s="1"/>
  <c r="AM218" i="26" s="1"/>
  <c r="F217" i="27" s="1"/>
  <c r="D217" i="26"/>
  <c r="I220" i="25"/>
  <c r="J220" i="25" s="1"/>
  <c r="K220" i="25" s="1"/>
  <c r="L220" i="25" s="1"/>
  <c r="M220" i="25" s="1"/>
  <c r="N220" i="25" s="1"/>
  <c r="O220" i="25" s="1"/>
  <c r="P220" i="25" s="1"/>
  <c r="Q220" i="25" s="1"/>
  <c r="R220" i="25" s="1"/>
  <c r="S220" i="25" s="1"/>
  <c r="T220" i="25" s="1"/>
  <c r="U220" i="25" s="1"/>
  <c r="V220" i="25" s="1"/>
  <c r="W220" i="25" s="1"/>
  <c r="X220" i="25" s="1"/>
  <c r="Y220" i="25" s="1"/>
  <c r="Z220" i="25" s="1"/>
  <c r="AA220" i="25" s="1"/>
  <c r="AB220" i="25" s="1"/>
  <c r="AC220" i="25" s="1"/>
  <c r="AD220" i="25" s="1"/>
  <c r="AE220" i="25" s="1"/>
  <c r="AF220" i="25" s="1"/>
  <c r="AG220" i="25" s="1"/>
  <c r="AH220" i="25" s="1"/>
  <c r="AI220" i="25" s="1"/>
  <c r="AJ220" i="25" s="1"/>
  <c r="AK220" i="25" s="1"/>
  <c r="AL220" i="25" s="1"/>
  <c r="F219" i="26" s="1"/>
  <c r="D219" i="25"/>
  <c r="I212" i="29"/>
  <c r="J212" i="29" s="1"/>
  <c r="K212" i="29" s="1"/>
  <c r="L212" i="29" s="1"/>
  <c r="M212" i="29" s="1"/>
  <c r="N212" i="29" s="1"/>
  <c r="O212" i="29" s="1"/>
  <c r="P212" i="29" s="1"/>
  <c r="Q212" i="29" s="1"/>
  <c r="R212" i="29" s="1"/>
  <c r="S212" i="29" s="1"/>
  <c r="T212" i="29" s="1"/>
  <c r="U212" i="29" s="1"/>
  <c r="V212" i="29" s="1"/>
  <c r="W212" i="29" s="1"/>
  <c r="X212" i="29" s="1"/>
  <c r="Y212" i="29" s="1"/>
  <c r="Z212" i="29" s="1"/>
  <c r="AA212" i="29" s="1"/>
  <c r="AB212" i="29" s="1"/>
  <c r="AC212" i="29" s="1"/>
  <c r="AD212" i="29" s="1"/>
  <c r="AE212" i="29" s="1"/>
  <c r="AF212" i="29" s="1"/>
  <c r="AG212" i="29" s="1"/>
  <c r="AH212" i="29" s="1"/>
  <c r="AI212" i="29" s="1"/>
  <c r="AJ212" i="29" s="1"/>
  <c r="AK212" i="29" s="1"/>
  <c r="AL212" i="29" s="1"/>
  <c r="AM212" i="29" s="1"/>
  <c r="F211" i="30" s="1"/>
  <c r="D211" i="29"/>
  <c r="B250" i="28" l="1"/>
  <c r="B251" i="28" s="1"/>
  <c r="G249" i="28"/>
  <c r="C249" i="28"/>
  <c r="H249" i="28"/>
  <c r="B228" i="26"/>
  <c r="B229" i="26" s="1"/>
  <c r="G227" i="26"/>
  <c r="C227" i="26"/>
  <c r="H227" i="26"/>
  <c r="B236" i="25"/>
  <c r="B237" i="25" s="1"/>
  <c r="G235" i="25"/>
  <c r="H235" i="25"/>
  <c r="C235" i="25"/>
  <c r="B230" i="27"/>
  <c r="B231" i="27" s="1"/>
  <c r="C229" i="27"/>
  <c r="H229" i="27"/>
  <c r="G229" i="27"/>
  <c r="B234" i="29"/>
  <c r="B235" i="29" s="1"/>
  <c r="G233" i="29"/>
  <c r="C233" i="29"/>
  <c r="H233" i="29"/>
  <c r="B244" i="31"/>
  <c r="B245" i="31" s="1"/>
  <c r="G243" i="31"/>
  <c r="H243" i="31"/>
  <c r="C243" i="31"/>
  <c r="D205" i="33"/>
  <c r="I206" i="33"/>
  <c r="J206" i="33" s="1"/>
  <c r="K206" i="33" s="1"/>
  <c r="L206" i="33" s="1"/>
  <c r="M206" i="33" s="1"/>
  <c r="N206" i="33" s="1"/>
  <c r="O206" i="33" s="1"/>
  <c r="P206" i="33" s="1"/>
  <c r="Q206" i="33" s="1"/>
  <c r="R206" i="33" s="1"/>
  <c r="S206" i="33" s="1"/>
  <c r="T206" i="33" s="1"/>
  <c r="U206" i="33" s="1"/>
  <c r="V206" i="33" s="1"/>
  <c r="W206" i="33" s="1"/>
  <c r="X206" i="33" s="1"/>
  <c r="Y206" i="33" s="1"/>
  <c r="Z206" i="33" s="1"/>
  <c r="AA206" i="33" s="1"/>
  <c r="AB206" i="33" s="1"/>
  <c r="AC206" i="33" s="1"/>
  <c r="AD206" i="33" s="1"/>
  <c r="AE206" i="33" s="1"/>
  <c r="AF206" i="33" s="1"/>
  <c r="AG206" i="33" s="1"/>
  <c r="AH206" i="33" s="1"/>
  <c r="AI206" i="33" s="1"/>
  <c r="AJ206" i="33" s="1"/>
  <c r="AK206" i="33" s="1"/>
  <c r="AL206" i="33" s="1"/>
  <c r="AM206" i="33" s="1"/>
  <c r="I224" i="24"/>
  <c r="J224" i="24" s="1"/>
  <c r="K224" i="24" s="1"/>
  <c r="L224" i="24" s="1"/>
  <c r="M224" i="24" s="1"/>
  <c r="N224" i="24" s="1"/>
  <c r="O224" i="24" s="1"/>
  <c r="P224" i="24" s="1"/>
  <c r="Q224" i="24" s="1"/>
  <c r="R224" i="24" s="1"/>
  <c r="S224" i="24" s="1"/>
  <c r="T224" i="24" s="1"/>
  <c r="U224" i="24" s="1"/>
  <c r="V224" i="24" s="1"/>
  <c r="W224" i="24" s="1"/>
  <c r="X224" i="24" s="1"/>
  <c r="Y224" i="24" s="1"/>
  <c r="Z224" i="24" s="1"/>
  <c r="AA224" i="24" s="1"/>
  <c r="AB224" i="24" s="1"/>
  <c r="AC224" i="24" s="1"/>
  <c r="AD224" i="24" s="1"/>
  <c r="AE224" i="24" s="1"/>
  <c r="AF224" i="24" s="1"/>
  <c r="AG224" i="24" s="1"/>
  <c r="AH224" i="24" s="1"/>
  <c r="AI224" i="24" s="1"/>
  <c r="AJ224" i="24" s="1"/>
  <c r="AK224" i="24" s="1"/>
  <c r="AL224" i="24" s="1"/>
  <c r="AM224" i="24" s="1"/>
  <c r="F223" i="25" s="1"/>
  <c r="D223" i="24"/>
  <c r="I226" i="23"/>
  <c r="J226" i="23" s="1"/>
  <c r="K226" i="23" s="1"/>
  <c r="L226" i="23" s="1"/>
  <c r="M226" i="23" s="1"/>
  <c r="N226" i="23" s="1"/>
  <c r="O226" i="23" s="1"/>
  <c r="P226" i="23" s="1"/>
  <c r="Q226" i="23" s="1"/>
  <c r="R226" i="23" s="1"/>
  <c r="S226" i="23" s="1"/>
  <c r="T226" i="23" s="1"/>
  <c r="U226" i="23" s="1"/>
  <c r="V226" i="23" s="1"/>
  <c r="W226" i="23" s="1"/>
  <c r="X226" i="23" s="1"/>
  <c r="Y226" i="23" s="1"/>
  <c r="Z226" i="23" s="1"/>
  <c r="AA226" i="23" s="1"/>
  <c r="AB226" i="23" s="1"/>
  <c r="AC226" i="23" s="1"/>
  <c r="AD226" i="23" s="1"/>
  <c r="AE226" i="23" s="1"/>
  <c r="AF226" i="23" s="1"/>
  <c r="AG226" i="23" s="1"/>
  <c r="AH226" i="23" s="1"/>
  <c r="AI226" i="23" s="1"/>
  <c r="AJ226" i="23" s="1"/>
  <c r="AK226" i="23" s="1"/>
  <c r="F225" i="24" s="1"/>
  <c r="D225" i="23"/>
  <c r="I222" i="25"/>
  <c r="J222" i="25" s="1"/>
  <c r="K222" i="25" s="1"/>
  <c r="L222" i="25" s="1"/>
  <c r="M222" i="25" s="1"/>
  <c r="N222" i="25" s="1"/>
  <c r="O222" i="25" s="1"/>
  <c r="P222" i="25" s="1"/>
  <c r="Q222" i="25" s="1"/>
  <c r="R222" i="25" s="1"/>
  <c r="S222" i="25" s="1"/>
  <c r="T222" i="25" s="1"/>
  <c r="U222" i="25" s="1"/>
  <c r="V222" i="25" s="1"/>
  <c r="W222" i="25" s="1"/>
  <c r="X222" i="25" s="1"/>
  <c r="Y222" i="25" s="1"/>
  <c r="Z222" i="25" s="1"/>
  <c r="AA222" i="25" s="1"/>
  <c r="AB222" i="25" s="1"/>
  <c r="AC222" i="25" s="1"/>
  <c r="AD222" i="25" s="1"/>
  <c r="AE222" i="25" s="1"/>
  <c r="AF222" i="25" s="1"/>
  <c r="AG222" i="25" s="1"/>
  <c r="AH222" i="25" s="1"/>
  <c r="AI222" i="25" s="1"/>
  <c r="AJ222" i="25" s="1"/>
  <c r="AK222" i="25" s="1"/>
  <c r="AL222" i="25" s="1"/>
  <c r="F221" i="26" s="1"/>
  <c r="D221" i="25"/>
  <c r="I210" i="31"/>
  <c r="J210" i="31" s="1"/>
  <c r="K210" i="31" s="1"/>
  <c r="L210" i="31" s="1"/>
  <c r="M210" i="31" s="1"/>
  <c r="N210" i="31" s="1"/>
  <c r="O210" i="31" s="1"/>
  <c r="P210" i="31" s="1"/>
  <c r="Q210" i="31" s="1"/>
  <c r="R210" i="31" s="1"/>
  <c r="S210" i="31" s="1"/>
  <c r="T210" i="31" s="1"/>
  <c r="U210" i="31" s="1"/>
  <c r="V210" i="31" s="1"/>
  <c r="W210" i="31" s="1"/>
  <c r="X210" i="31" s="1"/>
  <c r="Y210" i="31" s="1"/>
  <c r="Z210" i="31" s="1"/>
  <c r="AA210" i="31" s="1"/>
  <c r="AB210" i="31" s="1"/>
  <c r="AC210" i="31" s="1"/>
  <c r="AD210" i="31" s="1"/>
  <c r="AE210" i="31" s="1"/>
  <c r="AF210" i="31" s="1"/>
  <c r="AG210" i="31" s="1"/>
  <c r="AH210" i="31" s="1"/>
  <c r="AI210" i="31" s="1"/>
  <c r="AJ210" i="31" s="1"/>
  <c r="AK210" i="31" s="1"/>
  <c r="AL210" i="31" s="1"/>
  <c r="AM210" i="31" s="1"/>
  <c r="F209" i="32" s="1"/>
  <c r="D209" i="31"/>
  <c r="G227" i="32"/>
  <c r="B228" i="32"/>
  <c r="B229" i="32" s="1"/>
  <c r="C227" i="32"/>
  <c r="H227" i="32"/>
  <c r="I216" i="28"/>
  <c r="J216" i="28" s="1"/>
  <c r="K216" i="28" s="1"/>
  <c r="L216" i="28" s="1"/>
  <c r="M216" i="28" s="1"/>
  <c r="N216" i="28" s="1"/>
  <c r="O216" i="28" s="1"/>
  <c r="P216" i="28" s="1"/>
  <c r="Q216" i="28" s="1"/>
  <c r="R216" i="28" s="1"/>
  <c r="S216" i="28" s="1"/>
  <c r="T216" i="28" s="1"/>
  <c r="U216" i="28" s="1"/>
  <c r="V216" i="28" s="1"/>
  <c r="W216" i="28" s="1"/>
  <c r="X216" i="28" s="1"/>
  <c r="Y216" i="28" s="1"/>
  <c r="Z216" i="28" s="1"/>
  <c r="AA216" i="28" s="1"/>
  <c r="AB216" i="28" s="1"/>
  <c r="AC216" i="28" s="1"/>
  <c r="AD216" i="28" s="1"/>
  <c r="AE216" i="28" s="1"/>
  <c r="AF216" i="28" s="1"/>
  <c r="AG216" i="28" s="1"/>
  <c r="AH216" i="28" s="1"/>
  <c r="AI216" i="28" s="1"/>
  <c r="AJ216" i="28" s="1"/>
  <c r="AK216" i="28" s="1"/>
  <c r="AL216" i="28" s="1"/>
  <c r="AM216" i="28" s="1"/>
  <c r="F215" i="29" s="1"/>
  <c r="D215" i="28"/>
  <c r="I218" i="27"/>
  <c r="J218" i="27" s="1"/>
  <c r="K218" i="27" s="1"/>
  <c r="L218" i="27" s="1"/>
  <c r="M218" i="27" s="1"/>
  <c r="N218" i="27" s="1"/>
  <c r="O218" i="27" s="1"/>
  <c r="P218" i="27" s="1"/>
  <c r="Q218" i="27" s="1"/>
  <c r="R218" i="27" s="1"/>
  <c r="S218" i="27" s="1"/>
  <c r="T218" i="27" s="1"/>
  <c r="U218" i="27" s="1"/>
  <c r="V218" i="27" s="1"/>
  <c r="W218" i="27" s="1"/>
  <c r="X218" i="27" s="1"/>
  <c r="Y218" i="27" s="1"/>
  <c r="Z218" i="27" s="1"/>
  <c r="AA218" i="27" s="1"/>
  <c r="AB218" i="27" s="1"/>
  <c r="AC218" i="27" s="1"/>
  <c r="AD218" i="27" s="1"/>
  <c r="AE218" i="27" s="1"/>
  <c r="AF218" i="27" s="1"/>
  <c r="AG218" i="27" s="1"/>
  <c r="AH218" i="27" s="1"/>
  <c r="AI218" i="27" s="1"/>
  <c r="AJ218" i="27" s="1"/>
  <c r="AK218" i="27" s="1"/>
  <c r="AL218" i="27" s="1"/>
  <c r="F217" i="28" s="1"/>
  <c r="D217" i="27"/>
  <c r="D207" i="32"/>
  <c r="I208" i="32"/>
  <c r="J208" i="32" s="1"/>
  <c r="K208" i="32" s="1"/>
  <c r="L208" i="32" s="1"/>
  <c r="M208" i="32" s="1"/>
  <c r="N208" i="32" s="1"/>
  <c r="O208" i="32" s="1"/>
  <c r="P208" i="32" s="1"/>
  <c r="Q208" i="32" s="1"/>
  <c r="R208" i="32" s="1"/>
  <c r="S208" i="32" s="1"/>
  <c r="T208" i="32" s="1"/>
  <c r="U208" i="32" s="1"/>
  <c r="V208" i="32" s="1"/>
  <c r="W208" i="32" s="1"/>
  <c r="X208" i="32" s="1"/>
  <c r="Y208" i="32" s="1"/>
  <c r="Z208" i="32" s="1"/>
  <c r="AA208" i="32" s="1"/>
  <c r="AB208" i="32" s="1"/>
  <c r="AC208" i="32" s="1"/>
  <c r="AD208" i="32" s="1"/>
  <c r="AE208" i="32" s="1"/>
  <c r="AF208" i="32" s="1"/>
  <c r="AG208" i="32" s="1"/>
  <c r="AH208" i="32" s="1"/>
  <c r="AI208" i="32" s="1"/>
  <c r="AJ208" i="32" s="1"/>
  <c r="AK208" i="32" s="1"/>
  <c r="AL208" i="32" s="1"/>
  <c r="F207" i="33" s="1"/>
  <c r="B230" i="33"/>
  <c r="B231" i="33" s="1"/>
  <c r="G229" i="33"/>
  <c r="C229" i="33"/>
  <c r="H229" i="33"/>
  <c r="I220" i="26"/>
  <c r="J220" i="26" s="1"/>
  <c r="K220" i="26" s="1"/>
  <c r="L220" i="26" s="1"/>
  <c r="M220" i="26" s="1"/>
  <c r="N220" i="26" s="1"/>
  <c r="O220" i="26" s="1"/>
  <c r="P220" i="26" s="1"/>
  <c r="Q220" i="26" s="1"/>
  <c r="R220" i="26" s="1"/>
  <c r="S220" i="26" s="1"/>
  <c r="T220" i="26" s="1"/>
  <c r="U220" i="26" s="1"/>
  <c r="V220" i="26" s="1"/>
  <c r="W220" i="26" s="1"/>
  <c r="X220" i="26" s="1"/>
  <c r="Y220" i="26" s="1"/>
  <c r="Z220" i="26" s="1"/>
  <c r="AA220" i="26" s="1"/>
  <c r="AB220" i="26" s="1"/>
  <c r="AC220" i="26" s="1"/>
  <c r="AD220" i="26" s="1"/>
  <c r="AE220" i="26" s="1"/>
  <c r="AF220" i="26" s="1"/>
  <c r="AG220" i="26" s="1"/>
  <c r="AH220" i="26" s="1"/>
  <c r="AI220" i="26" s="1"/>
  <c r="AJ220" i="26" s="1"/>
  <c r="AK220" i="26" s="1"/>
  <c r="AL220" i="26" s="1"/>
  <c r="AM220" i="26" s="1"/>
  <c r="F219" i="27" s="1"/>
  <c r="D219" i="26"/>
  <c r="I212" i="30"/>
  <c r="J212" i="30" s="1"/>
  <c r="K212" i="30" s="1"/>
  <c r="L212" i="30" s="1"/>
  <c r="M212" i="30" s="1"/>
  <c r="N212" i="30" s="1"/>
  <c r="O212" i="30" s="1"/>
  <c r="P212" i="30" s="1"/>
  <c r="Q212" i="30" s="1"/>
  <c r="R212" i="30" s="1"/>
  <c r="S212" i="30" s="1"/>
  <c r="T212" i="30" s="1"/>
  <c r="U212" i="30" s="1"/>
  <c r="V212" i="30" s="1"/>
  <c r="W212" i="30" s="1"/>
  <c r="X212" i="30" s="1"/>
  <c r="Y212" i="30" s="1"/>
  <c r="Z212" i="30" s="1"/>
  <c r="AA212" i="30" s="1"/>
  <c r="AB212" i="30" s="1"/>
  <c r="AC212" i="30" s="1"/>
  <c r="AD212" i="30" s="1"/>
  <c r="AE212" i="30" s="1"/>
  <c r="AF212" i="30" s="1"/>
  <c r="AG212" i="30" s="1"/>
  <c r="AH212" i="30" s="1"/>
  <c r="AI212" i="30" s="1"/>
  <c r="AJ212" i="30" s="1"/>
  <c r="AK212" i="30" s="1"/>
  <c r="AL212" i="30" s="1"/>
  <c r="F211" i="31" s="1"/>
  <c r="D211" i="30"/>
  <c r="I228" i="8"/>
  <c r="J228" i="8" s="1"/>
  <c r="K228" i="8" s="1"/>
  <c r="L228" i="8" s="1"/>
  <c r="M228" i="8" s="1"/>
  <c r="N228" i="8" s="1"/>
  <c r="O228" i="8" s="1"/>
  <c r="P228" i="8" s="1"/>
  <c r="Q228" i="8" s="1"/>
  <c r="R228" i="8" s="1"/>
  <c r="S228" i="8" s="1"/>
  <c r="T228" i="8" s="1"/>
  <c r="U228" i="8" s="1"/>
  <c r="V228" i="8" s="1"/>
  <c r="W228" i="8" s="1"/>
  <c r="X228" i="8" s="1"/>
  <c r="Y228" i="8" s="1"/>
  <c r="Z228" i="8" s="1"/>
  <c r="AA228" i="8" s="1"/>
  <c r="AB228" i="8" s="1"/>
  <c r="AC228" i="8" s="1"/>
  <c r="AD228" i="8" s="1"/>
  <c r="AE228" i="8" s="1"/>
  <c r="AF228" i="8" s="1"/>
  <c r="AG228" i="8" s="1"/>
  <c r="AH228" i="8" s="1"/>
  <c r="AI228" i="8" s="1"/>
  <c r="AJ228" i="8" s="1"/>
  <c r="AK228" i="8" s="1"/>
  <c r="AL228" i="8" s="1"/>
  <c r="AM228" i="8" s="1"/>
  <c r="F227" i="23" s="1"/>
  <c r="B228" i="8"/>
  <c r="B229" i="8" s="1"/>
  <c r="G227" i="8"/>
  <c r="D227" i="8" s="1"/>
  <c r="H227" i="8"/>
  <c r="C227" i="8"/>
  <c r="I214" i="29"/>
  <c r="J214" i="29" s="1"/>
  <c r="K214" i="29" s="1"/>
  <c r="L214" i="29" s="1"/>
  <c r="M214" i="29" s="1"/>
  <c r="N214" i="29" s="1"/>
  <c r="O214" i="29" s="1"/>
  <c r="P214" i="29" s="1"/>
  <c r="Q214" i="29" s="1"/>
  <c r="R214" i="29" s="1"/>
  <c r="S214" i="29" s="1"/>
  <c r="T214" i="29" s="1"/>
  <c r="U214" i="29" s="1"/>
  <c r="V214" i="29" s="1"/>
  <c r="W214" i="29" s="1"/>
  <c r="X214" i="29" s="1"/>
  <c r="Y214" i="29" s="1"/>
  <c r="Z214" i="29" s="1"/>
  <c r="AA214" i="29" s="1"/>
  <c r="AB214" i="29" s="1"/>
  <c r="AC214" i="29" s="1"/>
  <c r="AD214" i="29" s="1"/>
  <c r="AE214" i="29" s="1"/>
  <c r="AF214" i="29" s="1"/>
  <c r="AG214" i="29" s="1"/>
  <c r="AH214" i="29" s="1"/>
  <c r="AI214" i="29" s="1"/>
  <c r="AJ214" i="29" s="1"/>
  <c r="AK214" i="29" s="1"/>
  <c r="AL214" i="29" s="1"/>
  <c r="AM214" i="29" s="1"/>
  <c r="F213" i="30" s="1"/>
  <c r="D213" i="29"/>
  <c r="B232" i="27" l="1"/>
  <c r="B233" i="27" s="1"/>
  <c r="G231" i="27"/>
  <c r="C231" i="27"/>
  <c r="H231" i="27"/>
  <c r="B238" i="25"/>
  <c r="B239" i="25" s="1"/>
  <c r="G237" i="25"/>
  <c r="H237" i="25"/>
  <c r="C237" i="25"/>
  <c r="B246" i="31"/>
  <c r="B247" i="31" s="1"/>
  <c r="G245" i="31"/>
  <c r="H245" i="31"/>
  <c r="C245" i="31"/>
  <c r="B230" i="26"/>
  <c r="B231" i="26" s="1"/>
  <c r="C229" i="26"/>
  <c r="H229" i="26"/>
  <c r="G229" i="26"/>
  <c r="B236" i="29"/>
  <c r="B237" i="29" s="1"/>
  <c r="G235" i="29"/>
  <c r="H235" i="29"/>
  <c r="C235" i="29"/>
  <c r="B252" i="28"/>
  <c r="B253" i="28" s="1"/>
  <c r="G251" i="28"/>
  <c r="H251" i="28"/>
  <c r="C251" i="28"/>
  <c r="I216" i="29"/>
  <c r="J216" i="29" s="1"/>
  <c r="K216" i="29" s="1"/>
  <c r="L216" i="29" s="1"/>
  <c r="M216" i="29" s="1"/>
  <c r="N216" i="29" s="1"/>
  <c r="O216" i="29" s="1"/>
  <c r="P216" i="29" s="1"/>
  <c r="Q216" i="29" s="1"/>
  <c r="R216" i="29" s="1"/>
  <c r="S216" i="29" s="1"/>
  <c r="T216" i="29" s="1"/>
  <c r="U216" i="29" s="1"/>
  <c r="V216" i="29" s="1"/>
  <c r="W216" i="29" s="1"/>
  <c r="X216" i="29" s="1"/>
  <c r="Y216" i="29" s="1"/>
  <c r="Z216" i="29" s="1"/>
  <c r="AA216" i="29" s="1"/>
  <c r="AB216" i="29" s="1"/>
  <c r="AC216" i="29" s="1"/>
  <c r="AD216" i="29" s="1"/>
  <c r="AE216" i="29" s="1"/>
  <c r="AF216" i="29" s="1"/>
  <c r="AG216" i="29" s="1"/>
  <c r="AH216" i="29" s="1"/>
  <c r="AI216" i="29" s="1"/>
  <c r="AJ216" i="29" s="1"/>
  <c r="AK216" i="29" s="1"/>
  <c r="AL216" i="29" s="1"/>
  <c r="AM216" i="29" s="1"/>
  <c r="F215" i="30" s="1"/>
  <c r="D215" i="29"/>
  <c r="G231" i="33"/>
  <c r="B232" i="33"/>
  <c r="B233" i="33" s="1"/>
  <c r="C231" i="33"/>
  <c r="H231" i="33"/>
  <c r="I230" i="8"/>
  <c r="J230" i="8" s="1"/>
  <c r="K230" i="8" s="1"/>
  <c r="L230" i="8" s="1"/>
  <c r="M230" i="8" s="1"/>
  <c r="N230" i="8" s="1"/>
  <c r="O230" i="8" s="1"/>
  <c r="P230" i="8" s="1"/>
  <c r="Q230" i="8" s="1"/>
  <c r="R230" i="8" s="1"/>
  <c r="S230" i="8" s="1"/>
  <c r="T230" i="8" s="1"/>
  <c r="U230" i="8" s="1"/>
  <c r="V230" i="8" s="1"/>
  <c r="W230" i="8" s="1"/>
  <c r="X230" i="8" s="1"/>
  <c r="Y230" i="8" s="1"/>
  <c r="Z230" i="8" s="1"/>
  <c r="AA230" i="8" s="1"/>
  <c r="AB230" i="8" s="1"/>
  <c r="AC230" i="8" s="1"/>
  <c r="AD230" i="8" s="1"/>
  <c r="AE230" i="8" s="1"/>
  <c r="AF230" i="8" s="1"/>
  <c r="AG230" i="8" s="1"/>
  <c r="AH230" i="8" s="1"/>
  <c r="AI230" i="8" s="1"/>
  <c r="AJ230" i="8" s="1"/>
  <c r="AK230" i="8" s="1"/>
  <c r="AL230" i="8" s="1"/>
  <c r="AM230" i="8" s="1"/>
  <c r="F229" i="23" s="1"/>
  <c r="B230" i="8"/>
  <c r="B231" i="8" s="1"/>
  <c r="G229" i="8"/>
  <c r="D229" i="8" s="1"/>
  <c r="H229" i="8"/>
  <c r="C229" i="8"/>
  <c r="I228" i="23"/>
  <c r="J228" i="23" s="1"/>
  <c r="K228" i="23" s="1"/>
  <c r="L228" i="23" s="1"/>
  <c r="M228" i="23" s="1"/>
  <c r="N228" i="23" s="1"/>
  <c r="O228" i="23" s="1"/>
  <c r="P228" i="23" s="1"/>
  <c r="Q228" i="23" s="1"/>
  <c r="R228" i="23" s="1"/>
  <c r="S228" i="23" s="1"/>
  <c r="T228" i="23" s="1"/>
  <c r="U228" i="23" s="1"/>
  <c r="V228" i="23" s="1"/>
  <c r="W228" i="23" s="1"/>
  <c r="X228" i="23" s="1"/>
  <c r="Y228" i="23" s="1"/>
  <c r="Z228" i="23" s="1"/>
  <c r="AA228" i="23" s="1"/>
  <c r="AB228" i="23" s="1"/>
  <c r="AC228" i="23" s="1"/>
  <c r="AD228" i="23" s="1"/>
  <c r="AE228" i="23" s="1"/>
  <c r="AF228" i="23" s="1"/>
  <c r="AG228" i="23" s="1"/>
  <c r="AH228" i="23" s="1"/>
  <c r="AI228" i="23" s="1"/>
  <c r="AJ228" i="23" s="1"/>
  <c r="AK228" i="23" s="1"/>
  <c r="F227" i="24" s="1"/>
  <c r="D227" i="23"/>
  <c r="B230" i="32"/>
  <c r="B231" i="32" s="1"/>
  <c r="G229" i="32"/>
  <c r="C229" i="32"/>
  <c r="H229" i="32"/>
  <c r="I212" i="31"/>
  <c r="J212" i="31" s="1"/>
  <c r="K212" i="31" s="1"/>
  <c r="L212" i="31" s="1"/>
  <c r="M212" i="31" s="1"/>
  <c r="N212" i="31" s="1"/>
  <c r="O212" i="31" s="1"/>
  <c r="P212" i="31" s="1"/>
  <c r="Q212" i="31" s="1"/>
  <c r="R212" i="31" s="1"/>
  <c r="S212" i="31" s="1"/>
  <c r="T212" i="31" s="1"/>
  <c r="U212" i="31" s="1"/>
  <c r="V212" i="31" s="1"/>
  <c r="W212" i="31" s="1"/>
  <c r="X212" i="31" s="1"/>
  <c r="Y212" i="31" s="1"/>
  <c r="Z212" i="31" s="1"/>
  <c r="AA212" i="31" s="1"/>
  <c r="AB212" i="31" s="1"/>
  <c r="AC212" i="31" s="1"/>
  <c r="AD212" i="31" s="1"/>
  <c r="AE212" i="31" s="1"/>
  <c r="AF212" i="31" s="1"/>
  <c r="AG212" i="31" s="1"/>
  <c r="AH212" i="31" s="1"/>
  <c r="AI212" i="31" s="1"/>
  <c r="AJ212" i="31" s="1"/>
  <c r="AK212" i="31" s="1"/>
  <c r="AL212" i="31" s="1"/>
  <c r="AM212" i="31" s="1"/>
  <c r="F211" i="32" s="1"/>
  <c r="D211" i="31"/>
  <c r="I214" i="30"/>
  <c r="J214" i="30" s="1"/>
  <c r="K214" i="30" s="1"/>
  <c r="L214" i="30" s="1"/>
  <c r="M214" i="30" s="1"/>
  <c r="N214" i="30" s="1"/>
  <c r="O214" i="30" s="1"/>
  <c r="P214" i="30" s="1"/>
  <c r="Q214" i="30" s="1"/>
  <c r="R214" i="30" s="1"/>
  <c r="S214" i="30" s="1"/>
  <c r="T214" i="30" s="1"/>
  <c r="U214" i="30" s="1"/>
  <c r="V214" i="30" s="1"/>
  <c r="W214" i="30" s="1"/>
  <c r="X214" i="30" s="1"/>
  <c r="Y214" i="30" s="1"/>
  <c r="Z214" i="30" s="1"/>
  <c r="AA214" i="30" s="1"/>
  <c r="AB214" i="30" s="1"/>
  <c r="AC214" i="30" s="1"/>
  <c r="AD214" i="30" s="1"/>
  <c r="AE214" i="30" s="1"/>
  <c r="AF214" i="30" s="1"/>
  <c r="AG214" i="30" s="1"/>
  <c r="AH214" i="30" s="1"/>
  <c r="AI214" i="30" s="1"/>
  <c r="AJ214" i="30" s="1"/>
  <c r="AK214" i="30" s="1"/>
  <c r="AL214" i="30" s="1"/>
  <c r="F213" i="31" s="1"/>
  <c r="D213" i="30"/>
  <c r="D209" i="32"/>
  <c r="I210" i="32"/>
  <c r="J210" i="32" s="1"/>
  <c r="K210" i="32" s="1"/>
  <c r="L210" i="32" s="1"/>
  <c r="M210" i="32" s="1"/>
  <c r="N210" i="32" s="1"/>
  <c r="O210" i="32" s="1"/>
  <c r="P210" i="32" s="1"/>
  <c r="Q210" i="32" s="1"/>
  <c r="R210" i="32" s="1"/>
  <c r="S210" i="32" s="1"/>
  <c r="T210" i="32" s="1"/>
  <c r="U210" i="32" s="1"/>
  <c r="V210" i="32" s="1"/>
  <c r="W210" i="32" s="1"/>
  <c r="X210" i="32" s="1"/>
  <c r="Y210" i="32" s="1"/>
  <c r="Z210" i="32" s="1"/>
  <c r="AA210" i="32" s="1"/>
  <c r="AB210" i="32" s="1"/>
  <c r="AC210" i="32" s="1"/>
  <c r="AD210" i="32" s="1"/>
  <c r="AE210" i="32" s="1"/>
  <c r="AF210" i="32" s="1"/>
  <c r="AG210" i="32" s="1"/>
  <c r="AH210" i="32" s="1"/>
  <c r="AI210" i="32" s="1"/>
  <c r="AJ210" i="32" s="1"/>
  <c r="AK210" i="32" s="1"/>
  <c r="AL210" i="32" s="1"/>
  <c r="F209" i="33" s="1"/>
  <c r="I222" i="26"/>
  <c r="J222" i="26" s="1"/>
  <c r="K222" i="26" s="1"/>
  <c r="L222" i="26" s="1"/>
  <c r="M222" i="26" s="1"/>
  <c r="N222" i="26" s="1"/>
  <c r="O222" i="26" s="1"/>
  <c r="P222" i="26" s="1"/>
  <c r="Q222" i="26" s="1"/>
  <c r="R222" i="26" s="1"/>
  <c r="S222" i="26" s="1"/>
  <c r="T222" i="26" s="1"/>
  <c r="U222" i="26" s="1"/>
  <c r="V222" i="26" s="1"/>
  <c r="W222" i="26" s="1"/>
  <c r="X222" i="26" s="1"/>
  <c r="Y222" i="26" s="1"/>
  <c r="Z222" i="26" s="1"/>
  <c r="AA222" i="26" s="1"/>
  <c r="AB222" i="26" s="1"/>
  <c r="AC222" i="26" s="1"/>
  <c r="AD222" i="26" s="1"/>
  <c r="AE222" i="26" s="1"/>
  <c r="AF222" i="26" s="1"/>
  <c r="AG222" i="26" s="1"/>
  <c r="AH222" i="26" s="1"/>
  <c r="AI222" i="26" s="1"/>
  <c r="AJ222" i="26" s="1"/>
  <c r="AK222" i="26" s="1"/>
  <c r="AL222" i="26" s="1"/>
  <c r="AM222" i="26" s="1"/>
  <c r="F221" i="27" s="1"/>
  <c r="D221" i="26"/>
  <c r="I220" i="27"/>
  <c r="J220" i="27" s="1"/>
  <c r="K220" i="27" s="1"/>
  <c r="L220" i="27" s="1"/>
  <c r="M220" i="27" s="1"/>
  <c r="N220" i="27" s="1"/>
  <c r="O220" i="27" s="1"/>
  <c r="P220" i="27" s="1"/>
  <c r="Q220" i="27" s="1"/>
  <c r="R220" i="27" s="1"/>
  <c r="S220" i="27" s="1"/>
  <c r="T220" i="27" s="1"/>
  <c r="U220" i="27" s="1"/>
  <c r="V220" i="27" s="1"/>
  <c r="W220" i="27" s="1"/>
  <c r="X220" i="27" s="1"/>
  <c r="Y220" i="27" s="1"/>
  <c r="Z220" i="27" s="1"/>
  <c r="AA220" i="27" s="1"/>
  <c r="AB220" i="27" s="1"/>
  <c r="AC220" i="27" s="1"/>
  <c r="AD220" i="27" s="1"/>
  <c r="AE220" i="27" s="1"/>
  <c r="AF220" i="27" s="1"/>
  <c r="AG220" i="27" s="1"/>
  <c r="AH220" i="27" s="1"/>
  <c r="AI220" i="27" s="1"/>
  <c r="AJ220" i="27" s="1"/>
  <c r="AK220" i="27" s="1"/>
  <c r="AL220" i="27" s="1"/>
  <c r="F219" i="28" s="1"/>
  <c r="D219" i="27"/>
  <c r="I226" i="24"/>
  <c r="J226" i="24" s="1"/>
  <c r="K226" i="24" s="1"/>
  <c r="L226" i="24" s="1"/>
  <c r="M226" i="24" s="1"/>
  <c r="N226" i="24" s="1"/>
  <c r="O226" i="24" s="1"/>
  <c r="P226" i="24" s="1"/>
  <c r="Q226" i="24" s="1"/>
  <c r="R226" i="24" s="1"/>
  <c r="S226" i="24" s="1"/>
  <c r="T226" i="24" s="1"/>
  <c r="U226" i="24" s="1"/>
  <c r="V226" i="24" s="1"/>
  <c r="W226" i="24" s="1"/>
  <c r="X226" i="24" s="1"/>
  <c r="Y226" i="24" s="1"/>
  <c r="Z226" i="24" s="1"/>
  <c r="AA226" i="24" s="1"/>
  <c r="AB226" i="24" s="1"/>
  <c r="AC226" i="24" s="1"/>
  <c r="AD226" i="24" s="1"/>
  <c r="AE226" i="24" s="1"/>
  <c r="AF226" i="24" s="1"/>
  <c r="AG226" i="24" s="1"/>
  <c r="AH226" i="24" s="1"/>
  <c r="AI226" i="24" s="1"/>
  <c r="AJ226" i="24" s="1"/>
  <c r="AK226" i="24" s="1"/>
  <c r="AL226" i="24" s="1"/>
  <c r="AM226" i="24" s="1"/>
  <c r="F225" i="25" s="1"/>
  <c r="D225" i="24"/>
  <c r="D207" i="33"/>
  <c r="I208" i="33"/>
  <c r="J208" i="33" s="1"/>
  <c r="K208" i="33" s="1"/>
  <c r="L208" i="33" s="1"/>
  <c r="M208" i="33" s="1"/>
  <c r="N208" i="33" s="1"/>
  <c r="O208" i="33" s="1"/>
  <c r="P208" i="33" s="1"/>
  <c r="Q208" i="33" s="1"/>
  <c r="R208" i="33" s="1"/>
  <c r="S208" i="33" s="1"/>
  <c r="T208" i="33" s="1"/>
  <c r="U208" i="33" s="1"/>
  <c r="V208" i="33" s="1"/>
  <c r="W208" i="33" s="1"/>
  <c r="X208" i="33" s="1"/>
  <c r="Y208" i="33" s="1"/>
  <c r="Z208" i="33" s="1"/>
  <c r="AA208" i="33" s="1"/>
  <c r="AB208" i="33" s="1"/>
  <c r="AC208" i="33" s="1"/>
  <c r="AD208" i="33" s="1"/>
  <c r="AE208" i="33" s="1"/>
  <c r="AF208" i="33" s="1"/>
  <c r="AG208" i="33" s="1"/>
  <c r="AH208" i="33" s="1"/>
  <c r="AI208" i="33" s="1"/>
  <c r="AJ208" i="33" s="1"/>
  <c r="AK208" i="33" s="1"/>
  <c r="AL208" i="33" s="1"/>
  <c r="AM208" i="33" s="1"/>
  <c r="I224" i="25"/>
  <c r="J224" i="25" s="1"/>
  <c r="K224" i="25" s="1"/>
  <c r="L224" i="25" s="1"/>
  <c r="M224" i="25" s="1"/>
  <c r="N224" i="25" s="1"/>
  <c r="O224" i="25" s="1"/>
  <c r="P224" i="25" s="1"/>
  <c r="Q224" i="25" s="1"/>
  <c r="R224" i="25" s="1"/>
  <c r="S224" i="25" s="1"/>
  <c r="T224" i="25" s="1"/>
  <c r="U224" i="25" s="1"/>
  <c r="V224" i="25" s="1"/>
  <c r="W224" i="25" s="1"/>
  <c r="X224" i="25" s="1"/>
  <c r="Y224" i="25" s="1"/>
  <c r="Z224" i="25" s="1"/>
  <c r="AA224" i="25" s="1"/>
  <c r="AB224" i="25" s="1"/>
  <c r="AC224" i="25" s="1"/>
  <c r="AD224" i="25" s="1"/>
  <c r="AE224" i="25" s="1"/>
  <c r="AF224" i="25" s="1"/>
  <c r="AG224" i="25" s="1"/>
  <c r="AH224" i="25" s="1"/>
  <c r="AI224" i="25" s="1"/>
  <c r="AJ224" i="25" s="1"/>
  <c r="AK224" i="25" s="1"/>
  <c r="AL224" i="25" s="1"/>
  <c r="F223" i="26" s="1"/>
  <c r="D223" i="25"/>
  <c r="I218" i="28"/>
  <c r="J218" i="28" s="1"/>
  <c r="K218" i="28" s="1"/>
  <c r="L218" i="28" s="1"/>
  <c r="M218" i="28" s="1"/>
  <c r="N218" i="28" s="1"/>
  <c r="O218" i="28" s="1"/>
  <c r="P218" i="28" s="1"/>
  <c r="Q218" i="28" s="1"/>
  <c r="R218" i="28" s="1"/>
  <c r="S218" i="28" s="1"/>
  <c r="T218" i="28" s="1"/>
  <c r="U218" i="28" s="1"/>
  <c r="V218" i="28" s="1"/>
  <c r="W218" i="28" s="1"/>
  <c r="X218" i="28" s="1"/>
  <c r="Y218" i="28" s="1"/>
  <c r="Z218" i="28" s="1"/>
  <c r="AA218" i="28" s="1"/>
  <c r="AB218" i="28" s="1"/>
  <c r="AC218" i="28" s="1"/>
  <c r="AD218" i="28" s="1"/>
  <c r="AE218" i="28" s="1"/>
  <c r="AF218" i="28" s="1"/>
  <c r="AG218" i="28" s="1"/>
  <c r="AH218" i="28" s="1"/>
  <c r="AI218" i="28" s="1"/>
  <c r="AJ218" i="28" s="1"/>
  <c r="AK218" i="28" s="1"/>
  <c r="AL218" i="28" s="1"/>
  <c r="AM218" i="28" s="1"/>
  <c r="F217" i="29" s="1"/>
  <c r="D217" i="28"/>
  <c r="B232" i="26" l="1"/>
  <c r="B233" i="26" s="1"/>
  <c r="C231" i="26"/>
  <c r="H231" i="26"/>
  <c r="G231" i="26"/>
  <c r="B248" i="31"/>
  <c r="B249" i="31" s="1"/>
  <c r="G247" i="31"/>
  <c r="H247" i="31"/>
  <c r="C247" i="31"/>
  <c r="B254" i="28"/>
  <c r="B255" i="28" s="1"/>
  <c r="G253" i="28"/>
  <c r="C253" i="28"/>
  <c r="H253" i="28"/>
  <c r="B240" i="25"/>
  <c r="B241" i="25" s="1"/>
  <c r="G239" i="25"/>
  <c r="C239" i="25"/>
  <c r="H239" i="25"/>
  <c r="B238" i="29"/>
  <c r="B239" i="29" s="1"/>
  <c r="G237" i="29"/>
  <c r="C237" i="29"/>
  <c r="H237" i="29"/>
  <c r="B234" i="27"/>
  <c r="B235" i="27" s="1"/>
  <c r="G233" i="27"/>
  <c r="H233" i="27"/>
  <c r="C233" i="27"/>
  <c r="I224" i="26"/>
  <c r="J224" i="26" s="1"/>
  <c r="K224" i="26" s="1"/>
  <c r="L224" i="26" s="1"/>
  <c r="M224" i="26" s="1"/>
  <c r="N224" i="26" s="1"/>
  <c r="O224" i="26" s="1"/>
  <c r="P224" i="26" s="1"/>
  <c r="Q224" i="26" s="1"/>
  <c r="R224" i="26" s="1"/>
  <c r="S224" i="26" s="1"/>
  <c r="T224" i="26" s="1"/>
  <c r="U224" i="26" s="1"/>
  <c r="V224" i="26" s="1"/>
  <c r="W224" i="26" s="1"/>
  <c r="X224" i="26" s="1"/>
  <c r="Y224" i="26" s="1"/>
  <c r="Z224" i="26" s="1"/>
  <c r="AA224" i="26" s="1"/>
  <c r="AB224" i="26" s="1"/>
  <c r="AC224" i="26" s="1"/>
  <c r="AD224" i="26" s="1"/>
  <c r="AE224" i="26" s="1"/>
  <c r="AF224" i="26" s="1"/>
  <c r="AG224" i="26" s="1"/>
  <c r="AH224" i="26" s="1"/>
  <c r="AI224" i="26" s="1"/>
  <c r="AJ224" i="26" s="1"/>
  <c r="AK224" i="26" s="1"/>
  <c r="AL224" i="26" s="1"/>
  <c r="AM224" i="26" s="1"/>
  <c r="F223" i="27" s="1"/>
  <c r="D223" i="26"/>
  <c r="G231" i="32"/>
  <c r="B232" i="32"/>
  <c r="B233" i="32" s="1"/>
  <c r="C231" i="32"/>
  <c r="H231" i="32"/>
  <c r="I228" i="24"/>
  <c r="J228" i="24" s="1"/>
  <c r="K228" i="24" s="1"/>
  <c r="L228" i="24" s="1"/>
  <c r="M228" i="24" s="1"/>
  <c r="N228" i="24" s="1"/>
  <c r="O228" i="24" s="1"/>
  <c r="P228" i="24" s="1"/>
  <c r="Q228" i="24" s="1"/>
  <c r="R228" i="24" s="1"/>
  <c r="S228" i="24" s="1"/>
  <c r="T228" i="24" s="1"/>
  <c r="U228" i="24" s="1"/>
  <c r="V228" i="24" s="1"/>
  <c r="W228" i="24" s="1"/>
  <c r="X228" i="24" s="1"/>
  <c r="Y228" i="24" s="1"/>
  <c r="Z228" i="24" s="1"/>
  <c r="AA228" i="24" s="1"/>
  <c r="AB228" i="24" s="1"/>
  <c r="AC228" i="24" s="1"/>
  <c r="AD228" i="24" s="1"/>
  <c r="AE228" i="24" s="1"/>
  <c r="AF228" i="24" s="1"/>
  <c r="AG228" i="24" s="1"/>
  <c r="AH228" i="24" s="1"/>
  <c r="AI228" i="24" s="1"/>
  <c r="AJ228" i="24" s="1"/>
  <c r="AK228" i="24" s="1"/>
  <c r="AL228" i="24" s="1"/>
  <c r="AM228" i="24" s="1"/>
  <c r="F227" i="25" s="1"/>
  <c r="D227" i="24"/>
  <c r="I220" i="28"/>
  <c r="J220" i="28" s="1"/>
  <c r="K220" i="28" s="1"/>
  <c r="L220" i="28" s="1"/>
  <c r="M220" i="28" s="1"/>
  <c r="N220" i="28" s="1"/>
  <c r="O220" i="28" s="1"/>
  <c r="P220" i="28" s="1"/>
  <c r="Q220" i="28" s="1"/>
  <c r="R220" i="28" s="1"/>
  <c r="S220" i="28" s="1"/>
  <c r="T220" i="28" s="1"/>
  <c r="U220" i="28" s="1"/>
  <c r="V220" i="28" s="1"/>
  <c r="W220" i="28" s="1"/>
  <c r="X220" i="28" s="1"/>
  <c r="Y220" i="28" s="1"/>
  <c r="Z220" i="28" s="1"/>
  <c r="AA220" i="28" s="1"/>
  <c r="AB220" i="28" s="1"/>
  <c r="AC220" i="28" s="1"/>
  <c r="AD220" i="28" s="1"/>
  <c r="AE220" i="28" s="1"/>
  <c r="AF220" i="28" s="1"/>
  <c r="AG220" i="28" s="1"/>
  <c r="AH220" i="28" s="1"/>
  <c r="AI220" i="28" s="1"/>
  <c r="AJ220" i="28" s="1"/>
  <c r="AK220" i="28" s="1"/>
  <c r="AL220" i="28" s="1"/>
  <c r="AM220" i="28" s="1"/>
  <c r="F219" i="29" s="1"/>
  <c r="D219" i="28"/>
  <c r="I222" i="27"/>
  <c r="J222" i="27" s="1"/>
  <c r="K222" i="27" s="1"/>
  <c r="L222" i="27" s="1"/>
  <c r="M222" i="27" s="1"/>
  <c r="N222" i="27" s="1"/>
  <c r="O222" i="27" s="1"/>
  <c r="P222" i="27" s="1"/>
  <c r="Q222" i="27" s="1"/>
  <c r="R222" i="27" s="1"/>
  <c r="S222" i="27" s="1"/>
  <c r="T222" i="27" s="1"/>
  <c r="U222" i="27" s="1"/>
  <c r="V222" i="27" s="1"/>
  <c r="W222" i="27" s="1"/>
  <c r="X222" i="27" s="1"/>
  <c r="Y222" i="27" s="1"/>
  <c r="Z222" i="27" s="1"/>
  <c r="AA222" i="27" s="1"/>
  <c r="AB222" i="27" s="1"/>
  <c r="AC222" i="27" s="1"/>
  <c r="AD222" i="27" s="1"/>
  <c r="AE222" i="27" s="1"/>
  <c r="AF222" i="27" s="1"/>
  <c r="AG222" i="27" s="1"/>
  <c r="AH222" i="27" s="1"/>
  <c r="AI222" i="27" s="1"/>
  <c r="AJ222" i="27" s="1"/>
  <c r="AK222" i="27" s="1"/>
  <c r="AL222" i="27" s="1"/>
  <c r="F221" i="28" s="1"/>
  <c r="D221" i="27"/>
  <c r="B232" i="8"/>
  <c r="B233" i="8" s="1"/>
  <c r="I232" i="8"/>
  <c r="J232" i="8" s="1"/>
  <c r="K232" i="8" s="1"/>
  <c r="L232" i="8" s="1"/>
  <c r="M232" i="8" s="1"/>
  <c r="N232" i="8" s="1"/>
  <c r="O232" i="8" s="1"/>
  <c r="P232" i="8" s="1"/>
  <c r="Q232" i="8" s="1"/>
  <c r="R232" i="8" s="1"/>
  <c r="S232" i="8" s="1"/>
  <c r="T232" i="8" s="1"/>
  <c r="U232" i="8" s="1"/>
  <c r="V232" i="8" s="1"/>
  <c r="W232" i="8" s="1"/>
  <c r="X232" i="8" s="1"/>
  <c r="Y232" i="8" s="1"/>
  <c r="Z232" i="8" s="1"/>
  <c r="AA232" i="8" s="1"/>
  <c r="AB232" i="8" s="1"/>
  <c r="AC232" i="8" s="1"/>
  <c r="AD232" i="8" s="1"/>
  <c r="AE232" i="8" s="1"/>
  <c r="AF232" i="8" s="1"/>
  <c r="AG232" i="8" s="1"/>
  <c r="AH232" i="8" s="1"/>
  <c r="AI232" i="8" s="1"/>
  <c r="AJ232" i="8" s="1"/>
  <c r="AK232" i="8" s="1"/>
  <c r="AL232" i="8" s="1"/>
  <c r="AM232" i="8" s="1"/>
  <c r="F231" i="23" s="1"/>
  <c r="G231" i="8"/>
  <c r="D231" i="8" s="1"/>
  <c r="H231" i="8"/>
  <c r="C231" i="8"/>
  <c r="I230" i="23"/>
  <c r="J230" i="23" s="1"/>
  <c r="K230" i="23" s="1"/>
  <c r="L230" i="23" s="1"/>
  <c r="M230" i="23" s="1"/>
  <c r="N230" i="23" s="1"/>
  <c r="O230" i="23" s="1"/>
  <c r="P230" i="23" s="1"/>
  <c r="Q230" i="23" s="1"/>
  <c r="R230" i="23" s="1"/>
  <c r="S230" i="23" s="1"/>
  <c r="T230" i="23" s="1"/>
  <c r="U230" i="23" s="1"/>
  <c r="V230" i="23" s="1"/>
  <c r="W230" i="23" s="1"/>
  <c r="X230" i="23" s="1"/>
  <c r="Y230" i="23" s="1"/>
  <c r="Z230" i="23" s="1"/>
  <c r="AA230" i="23" s="1"/>
  <c r="AB230" i="23" s="1"/>
  <c r="AC230" i="23" s="1"/>
  <c r="AD230" i="23" s="1"/>
  <c r="AE230" i="23" s="1"/>
  <c r="AF230" i="23" s="1"/>
  <c r="AG230" i="23" s="1"/>
  <c r="AH230" i="23" s="1"/>
  <c r="AI230" i="23" s="1"/>
  <c r="AJ230" i="23" s="1"/>
  <c r="AK230" i="23" s="1"/>
  <c r="F229" i="24" s="1"/>
  <c r="D229" i="23"/>
  <c r="I218" i="29"/>
  <c r="J218" i="29" s="1"/>
  <c r="K218" i="29" s="1"/>
  <c r="L218" i="29" s="1"/>
  <c r="M218" i="29" s="1"/>
  <c r="N218" i="29" s="1"/>
  <c r="O218" i="29" s="1"/>
  <c r="P218" i="29" s="1"/>
  <c r="Q218" i="29" s="1"/>
  <c r="R218" i="29" s="1"/>
  <c r="S218" i="29" s="1"/>
  <c r="T218" i="29" s="1"/>
  <c r="U218" i="29" s="1"/>
  <c r="V218" i="29" s="1"/>
  <c r="W218" i="29" s="1"/>
  <c r="X218" i="29" s="1"/>
  <c r="Y218" i="29" s="1"/>
  <c r="Z218" i="29" s="1"/>
  <c r="AA218" i="29" s="1"/>
  <c r="AB218" i="29" s="1"/>
  <c r="AC218" i="29" s="1"/>
  <c r="AD218" i="29" s="1"/>
  <c r="AE218" i="29" s="1"/>
  <c r="AF218" i="29" s="1"/>
  <c r="AG218" i="29" s="1"/>
  <c r="AH218" i="29" s="1"/>
  <c r="AI218" i="29" s="1"/>
  <c r="AJ218" i="29" s="1"/>
  <c r="AK218" i="29" s="1"/>
  <c r="AL218" i="29" s="1"/>
  <c r="AM218" i="29" s="1"/>
  <c r="F217" i="30" s="1"/>
  <c r="D217" i="29"/>
  <c r="D209" i="33"/>
  <c r="I210" i="33"/>
  <c r="J210" i="33" s="1"/>
  <c r="K210" i="33" s="1"/>
  <c r="L210" i="33" s="1"/>
  <c r="M210" i="33" s="1"/>
  <c r="N210" i="33" s="1"/>
  <c r="O210" i="33" s="1"/>
  <c r="P210" i="33" s="1"/>
  <c r="Q210" i="33" s="1"/>
  <c r="R210" i="33" s="1"/>
  <c r="S210" i="33" s="1"/>
  <c r="T210" i="33" s="1"/>
  <c r="U210" i="33" s="1"/>
  <c r="V210" i="33" s="1"/>
  <c r="W210" i="33" s="1"/>
  <c r="X210" i="33" s="1"/>
  <c r="Y210" i="33" s="1"/>
  <c r="Z210" i="33" s="1"/>
  <c r="AA210" i="33" s="1"/>
  <c r="AB210" i="33" s="1"/>
  <c r="AC210" i="33" s="1"/>
  <c r="AD210" i="33" s="1"/>
  <c r="AE210" i="33" s="1"/>
  <c r="AF210" i="33" s="1"/>
  <c r="AG210" i="33" s="1"/>
  <c r="AH210" i="33" s="1"/>
  <c r="AI210" i="33" s="1"/>
  <c r="AJ210" i="33" s="1"/>
  <c r="AK210" i="33" s="1"/>
  <c r="AL210" i="33" s="1"/>
  <c r="AM210" i="33" s="1"/>
  <c r="I214" i="31"/>
  <c r="J214" i="31" s="1"/>
  <c r="K214" i="31" s="1"/>
  <c r="L214" i="31" s="1"/>
  <c r="M214" i="31" s="1"/>
  <c r="N214" i="31" s="1"/>
  <c r="O214" i="31" s="1"/>
  <c r="P214" i="31" s="1"/>
  <c r="Q214" i="31" s="1"/>
  <c r="R214" i="31" s="1"/>
  <c r="S214" i="31" s="1"/>
  <c r="T214" i="31" s="1"/>
  <c r="U214" i="31" s="1"/>
  <c r="V214" i="31" s="1"/>
  <c r="W214" i="31" s="1"/>
  <c r="X214" i="31" s="1"/>
  <c r="Y214" i="31" s="1"/>
  <c r="Z214" i="31" s="1"/>
  <c r="AA214" i="31" s="1"/>
  <c r="AB214" i="31" s="1"/>
  <c r="AC214" i="31" s="1"/>
  <c r="AD214" i="31" s="1"/>
  <c r="AE214" i="31" s="1"/>
  <c r="AF214" i="31" s="1"/>
  <c r="AG214" i="31" s="1"/>
  <c r="AH214" i="31" s="1"/>
  <c r="AI214" i="31" s="1"/>
  <c r="AJ214" i="31" s="1"/>
  <c r="AK214" i="31" s="1"/>
  <c r="AL214" i="31" s="1"/>
  <c r="AM214" i="31" s="1"/>
  <c r="F213" i="32" s="1"/>
  <c r="D213" i="31"/>
  <c r="G233" i="33"/>
  <c r="B234" i="33"/>
  <c r="B235" i="33" s="1"/>
  <c r="C233" i="33"/>
  <c r="H233" i="33"/>
  <c r="I226" i="25"/>
  <c r="J226" i="25" s="1"/>
  <c r="K226" i="25" s="1"/>
  <c r="L226" i="25" s="1"/>
  <c r="M226" i="25" s="1"/>
  <c r="N226" i="25" s="1"/>
  <c r="O226" i="25" s="1"/>
  <c r="P226" i="25" s="1"/>
  <c r="Q226" i="25" s="1"/>
  <c r="R226" i="25" s="1"/>
  <c r="S226" i="25" s="1"/>
  <c r="T226" i="25" s="1"/>
  <c r="U226" i="25" s="1"/>
  <c r="V226" i="25" s="1"/>
  <c r="W226" i="25" s="1"/>
  <c r="X226" i="25" s="1"/>
  <c r="Y226" i="25" s="1"/>
  <c r="Z226" i="25" s="1"/>
  <c r="AA226" i="25" s="1"/>
  <c r="AB226" i="25" s="1"/>
  <c r="AC226" i="25" s="1"/>
  <c r="AD226" i="25" s="1"/>
  <c r="AE226" i="25" s="1"/>
  <c r="AF226" i="25" s="1"/>
  <c r="AG226" i="25" s="1"/>
  <c r="AH226" i="25" s="1"/>
  <c r="AI226" i="25" s="1"/>
  <c r="AJ226" i="25" s="1"/>
  <c r="AK226" i="25" s="1"/>
  <c r="AL226" i="25" s="1"/>
  <c r="F225" i="26" s="1"/>
  <c r="D225" i="25"/>
  <c r="D211" i="32"/>
  <c r="I212" i="32"/>
  <c r="J212" i="32" s="1"/>
  <c r="K212" i="32" s="1"/>
  <c r="L212" i="32" s="1"/>
  <c r="M212" i="32" s="1"/>
  <c r="N212" i="32" s="1"/>
  <c r="O212" i="32" s="1"/>
  <c r="P212" i="32" s="1"/>
  <c r="Q212" i="32" s="1"/>
  <c r="R212" i="32" s="1"/>
  <c r="S212" i="32" s="1"/>
  <c r="T212" i="32" s="1"/>
  <c r="U212" i="32" s="1"/>
  <c r="V212" i="32" s="1"/>
  <c r="W212" i="32" s="1"/>
  <c r="X212" i="32" s="1"/>
  <c r="Y212" i="32" s="1"/>
  <c r="Z212" i="32" s="1"/>
  <c r="AA212" i="32" s="1"/>
  <c r="AB212" i="32" s="1"/>
  <c r="AC212" i="32" s="1"/>
  <c r="AD212" i="32" s="1"/>
  <c r="AE212" i="32" s="1"/>
  <c r="AF212" i="32" s="1"/>
  <c r="AG212" i="32" s="1"/>
  <c r="AH212" i="32" s="1"/>
  <c r="AI212" i="32" s="1"/>
  <c r="AJ212" i="32" s="1"/>
  <c r="AK212" i="32" s="1"/>
  <c r="AL212" i="32" s="1"/>
  <c r="F211" i="33" s="1"/>
  <c r="I216" i="30"/>
  <c r="J216" i="30" s="1"/>
  <c r="K216" i="30" s="1"/>
  <c r="L216" i="30" s="1"/>
  <c r="M216" i="30" s="1"/>
  <c r="N216" i="30" s="1"/>
  <c r="O216" i="30" s="1"/>
  <c r="P216" i="30" s="1"/>
  <c r="Q216" i="30" s="1"/>
  <c r="R216" i="30" s="1"/>
  <c r="S216" i="30" s="1"/>
  <c r="T216" i="30" s="1"/>
  <c r="U216" i="30" s="1"/>
  <c r="V216" i="30" s="1"/>
  <c r="W216" i="30" s="1"/>
  <c r="X216" i="30" s="1"/>
  <c r="Y216" i="30" s="1"/>
  <c r="Z216" i="30" s="1"/>
  <c r="AA216" i="30" s="1"/>
  <c r="AB216" i="30" s="1"/>
  <c r="AC216" i="30" s="1"/>
  <c r="AD216" i="30" s="1"/>
  <c r="AE216" i="30" s="1"/>
  <c r="AF216" i="30" s="1"/>
  <c r="AG216" i="30" s="1"/>
  <c r="AH216" i="30" s="1"/>
  <c r="AI216" i="30" s="1"/>
  <c r="AJ216" i="30" s="1"/>
  <c r="AK216" i="30" s="1"/>
  <c r="AL216" i="30" s="1"/>
  <c r="F215" i="31" s="1"/>
  <c r="D215" i="30"/>
  <c r="B242" i="25" l="1"/>
  <c r="B243" i="25" s="1"/>
  <c r="G241" i="25"/>
  <c r="H241" i="25"/>
  <c r="C241" i="25"/>
  <c r="B256" i="28"/>
  <c r="B257" i="28" s="1"/>
  <c r="C255" i="28"/>
  <c r="H255" i="28"/>
  <c r="G255" i="28"/>
  <c r="B236" i="27"/>
  <c r="B237" i="27" s="1"/>
  <c r="G235" i="27"/>
  <c r="C235" i="27"/>
  <c r="H235" i="27"/>
  <c r="B250" i="31"/>
  <c r="B251" i="31" s="1"/>
  <c r="G249" i="31"/>
  <c r="H249" i="31"/>
  <c r="C249" i="31"/>
  <c r="B240" i="29"/>
  <c r="B241" i="29" s="1"/>
  <c r="G239" i="29"/>
  <c r="C239" i="29"/>
  <c r="H239" i="29"/>
  <c r="B234" i="26"/>
  <c r="B235" i="26" s="1"/>
  <c r="C233" i="26"/>
  <c r="H233" i="26"/>
  <c r="G233" i="26"/>
  <c r="I232" i="23"/>
  <c r="J232" i="23" s="1"/>
  <c r="K232" i="23" s="1"/>
  <c r="L232" i="23" s="1"/>
  <c r="M232" i="23" s="1"/>
  <c r="N232" i="23" s="1"/>
  <c r="O232" i="23" s="1"/>
  <c r="P232" i="23" s="1"/>
  <c r="Q232" i="23" s="1"/>
  <c r="R232" i="23" s="1"/>
  <c r="S232" i="23" s="1"/>
  <c r="T232" i="23" s="1"/>
  <c r="U232" i="23" s="1"/>
  <c r="V232" i="23" s="1"/>
  <c r="W232" i="23" s="1"/>
  <c r="X232" i="23" s="1"/>
  <c r="Y232" i="23" s="1"/>
  <c r="Z232" i="23" s="1"/>
  <c r="AA232" i="23" s="1"/>
  <c r="AB232" i="23" s="1"/>
  <c r="AC232" i="23" s="1"/>
  <c r="AD232" i="23" s="1"/>
  <c r="AE232" i="23" s="1"/>
  <c r="AF232" i="23" s="1"/>
  <c r="AG232" i="23" s="1"/>
  <c r="AH232" i="23" s="1"/>
  <c r="AI232" i="23" s="1"/>
  <c r="AJ232" i="23" s="1"/>
  <c r="AK232" i="23" s="1"/>
  <c r="F231" i="24" s="1"/>
  <c r="D231" i="23"/>
  <c r="I226" i="26"/>
  <c r="J226" i="26" s="1"/>
  <c r="K226" i="26" s="1"/>
  <c r="L226" i="26" s="1"/>
  <c r="M226" i="26" s="1"/>
  <c r="N226" i="26" s="1"/>
  <c r="O226" i="26" s="1"/>
  <c r="P226" i="26" s="1"/>
  <c r="Q226" i="26" s="1"/>
  <c r="R226" i="26" s="1"/>
  <c r="S226" i="26" s="1"/>
  <c r="T226" i="26" s="1"/>
  <c r="U226" i="26" s="1"/>
  <c r="V226" i="26" s="1"/>
  <c r="W226" i="26" s="1"/>
  <c r="X226" i="26" s="1"/>
  <c r="Y226" i="26" s="1"/>
  <c r="Z226" i="26" s="1"/>
  <c r="AA226" i="26" s="1"/>
  <c r="AB226" i="26" s="1"/>
  <c r="AC226" i="26" s="1"/>
  <c r="AD226" i="26" s="1"/>
  <c r="AE226" i="26" s="1"/>
  <c r="AF226" i="26" s="1"/>
  <c r="AG226" i="26" s="1"/>
  <c r="AH226" i="26" s="1"/>
  <c r="AI226" i="26" s="1"/>
  <c r="AJ226" i="26" s="1"/>
  <c r="AK226" i="26" s="1"/>
  <c r="AL226" i="26" s="1"/>
  <c r="AM226" i="26" s="1"/>
  <c r="F225" i="27" s="1"/>
  <c r="D225" i="26"/>
  <c r="B234" i="8"/>
  <c r="B235" i="8" s="1"/>
  <c r="I234" i="8"/>
  <c r="J234" i="8" s="1"/>
  <c r="K234" i="8" s="1"/>
  <c r="L234" i="8" s="1"/>
  <c r="M234" i="8" s="1"/>
  <c r="N234" i="8" s="1"/>
  <c r="O234" i="8" s="1"/>
  <c r="P234" i="8" s="1"/>
  <c r="Q234" i="8" s="1"/>
  <c r="R234" i="8" s="1"/>
  <c r="S234" i="8" s="1"/>
  <c r="T234" i="8" s="1"/>
  <c r="U234" i="8" s="1"/>
  <c r="V234" i="8" s="1"/>
  <c r="W234" i="8" s="1"/>
  <c r="X234" i="8" s="1"/>
  <c r="Y234" i="8" s="1"/>
  <c r="Z234" i="8" s="1"/>
  <c r="AA234" i="8" s="1"/>
  <c r="AB234" i="8" s="1"/>
  <c r="AC234" i="8" s="1"/>
  <c r="AD234" i="8" s="1"/>
  <c r="AE234" i="8" s="1"/>
  <c r="AF234" i="8" s="1"/>
  <c r="AG234" i="8" s="1"/>
  <c r="AH234" i="8" s="1"/>
  <c r="AI234" i="8" s="1"/>
  <c r="AJ234" i="8" s="1"/>
  <c r="AK234" i="8" s="1"/>
  <c r="AL234" i="8" s="1"/>
  <c r="AM234" i="8" s="1"/>
  <c r="F233" i="23" s="1"/>
  <c r="G233" i="8"/>
  <c r="D233" i="8" s="1"/>
  <c r="H233" i="8"/>
  <c r="C233" i="8"/>
  <c r="I222" i="28"/>
  <c r="J222" i="28" s="1"/>
  <c r="K222" i="28" s="1"/>
  <c r="L222" i="28" s="1"/>
  <c r="M222" i="28" s="1"/>
  <c r="N222" i="28" s="1"/>
  <c r="O222" i="28" s="1"/>
  <c r="P222" i="28" s="1"/>
  <c r="Q222" i="28" s="1"/>
  <c r="R222" i="28" s="1"/>
  <c r="S222" i="28" s="1"/>
  <c r="T222" i="28" s="1"/>
  <c r="U222" i="28" s="1"/>
  <c r="V222" i="28" s="1"/>
  <c r="W222" i="28" s="1"/>
  <c r="X222" i="28" s="1"/>
  <c r="Y222" i="28" s="1"/>
  <c r="Z222" i="28" s="1"/>
  <c r="AA222" i="28" s="1"/>
  <c r="AB222" i="28" s="1"/>
  <c r="AC222" i="28" s="1"/>
  <c r="AD222" i="28" s="1"/>
  <c r="AE222" i="28" s="1"/>
  <c r="AF222" i="28" s="1"/>
  <c r="AG222" i="28" s="1"/>
  <c r="AH222" i="28" s="1"/>
  <c r="AI222" i="28" s="1"/>
  <c r="AJ222" i="28" s="1"/>
  <c r="AK222" i="28" s="1"/>
  <c r="AL222" i="28" s="1"/>
  <c r="AM222" i="28" s="1"/>
  <c r="F221" i="29" s="1"/>
  <c r="D221" i="28"/>
  <c r="D211" i="33"/>
  <c r="I212" i="33"/>
  <c r="J212" i="33" s="1"/>
  <c r="K212" i="33" s="1"/>
  <c r="L212" i="33" s="1"/>
  <c r="M212" i="33" s="1"/>
  <c r="N212" i="33" s="1"/>
  <c r="O212" i="33" s="1"/>
  <c r="P212" i="33" s="1"/>
  <c r="Q212" i="33" s="1"/>
  <c r="R212" i="33" s="1"/>
  <c r="S212" i="33" s="1"/>
  <c r="T212" i="33" s="1"/>
  <c r="U212" i="33" s="1"/>
  <c r="V212" i="33" s="1"/>
  <c r="W212" i="33" s="1"/>
  <c r="X212" i="33" s="1"/>
  <c r="Y212" i="33" s="1"/>
  <c r="Z212" i="33" s="1"/>
  <c r="AA212" i="33" s="1"/>
  <c r="AB212" i="33" s="1"/>
  <c r="AC212" i="33" s="1"/>
  <c r="AD212" i="33" s="1"/>
  <c r="AE212" i="33" s="1"/>
  <c r="AF212" i="33" s="1"/>
  <c r="AG212" i="33" s="1"/>
  <c r="AH212" i="33" s="1"/>
  <c r="AI212" i="33" s="1"/>
  <c r="AJ212" i="33" s="1"/>
  <c r="AK212" i="33" s="1"/>
  <c r="AL212" i="33" s="1"/>
  <c r="AM212" i="33" s="1"/>
  <c r="B236" i="33"/>
  <c r="B237" i="33" s="1"/>
  <c r="G235" i="33"/>
  <c r="C235" i="33"/>
  <c r="H235" i="33"/>
  <c r="I220" i="29"/>
  <c r="J220" i="29" s="1"/>
  <c r="K220" i="29" s="1"/>
  <c r="L220" i="29" s="1"/>
  <c r="M220" i="29" s="1"/>
  <c r="N220" i="29" s="1"/>
  <c r="O220" i="29" s="1"/>
  <c r="P220" i="29" s="1"/>
  <c r="Q220" i="29" s="1"/>
  <c r="R220" i="29" s="1"/>
  <c r="S220" i="29" s="1"/>
  <c r="T220" i="29" s="1"/>
  <c r="U220" i="29" s="1"/>
  <c r="V220" i="29" s="1"/>
  <c r="W220" i="29" s="1"/>
  <c r="X220" i="29" s="1"/>
  <c r="Y220" i="29" s="1"/>
  <c r="Z220" i="29" s="1"/>
  <c r="AA220" i="29" s="1"/>
  <c r="AB220" i="29" s="1"/>
  <c r="AC220" i="29" s="1"/>
  <c r="AD220" i="29" s="1"/>
  <c r="AE220" i="29" s="1"/>
  <c r="AF220" i="29" s="1"/>
  <c r="AG220" i="29" s="1"/>
  <c r="AH220" i="29" s="1"/>
  <c r="AI220" i="29" s="1"/>
  <c r="AJ220" i="29" s="1"/>
  <c r="AK220" i="29" s="1"/>
  <c r="AL220" i="29" s="1"/>
  <c r="AM220" i="29" s="1"/>
  <c r="F219" i="30" s="1"/>
  <c r="D219" i="29"/>
  <c r="I228" i="25"/>
  <c r="J228" i="25" s="1"/>
  <c r="K228" i="25" s="1"/>
  <c r="L228" i="25" s="1"/>
  <c r="M228" i="25" s="1"/>
  <c r="N228" i="25" s="1"/>
  <c r="O228" i="25" s="1"/>
  <c r="P228" i="25" s="1"/>
  <c r="Q228" i="25" s="1"/>
  <c r="R228" i="25" s="1"/>
  <c r="S228" i="25" s="1"/>
  <c r="T228" i="25" s="1"/>
  <c r="U228" i="25" s="1"/>
  <c r="V228" i="25" s="1"/>
  <c r="W228" i="25" s="1"/>
  <c r="X228" i="25" s="1"/>
  <c r="Y228" i="25" s="1"/>
  <c r="Z228" i="25" s="1"/>
  <c r="AA228" i="25" s="1"/>
  <c r="AB228" i="25" s="1"/>
  <c r="AC228" i="25" s="1"/>
  <c r="AD228" i="25" s="1"/>
  <c r="AE228" i="25" s="1"/>
  <c r="AF228" i="25" s="1"/>
  <c r="AG228" i="25" s="1"/>
  <c r="AH228" i="25" s="1"/>
  <c r="AI228" i="25" s="1"/>
  <c r="AJ228" i="25" s="1"/>
  <c r="AK228" i="25" s="1"/>
  <c r="AL228" i="25" s="1"/>
  <c r="F227" i="26" s="1"/>
  <c r="D227" i="25"/>
  <c r="D213" i="32"/>
  <c r="I214" i="32"/>
  <c r="J214" i="32" s="1"/>
  <c r="K214" i="32" s="1"/>
  <c r="L214" i="32" s="1"/>
  <c r="M214" i="32" s="1"/>
  <c r="N214" i="32" s="1"/>
  <c r="O214" i="32" s="1"/>
  <c r="P214" i="32" s="1"/>
  <c r="Q214" i="32" s="1"/>
  <c r="R214" i="32" s="1"/>
  <c r="S214" i="32" s="1"/>
  <c r="T214" i="32" s="1"/>
  <c r="U214" i="32" s="1"/>
  <c r="V214" i="32" s="1"/>
  <c r="W214" i="32" s="1"/>
  <c r="X214" i="32" s="1"/>
  <c r="Y214" i="32" s="1"/>
  <c r="Z214" i="32" s="1"/>
  <c r="AA214" i="32" s="1"/>
  <c r="AB214" i="32" s="1"/>
  <c r="AC214" i="32" s="1"/>
  <c r="AD214" i="32" s="1"/>
  <c r="AE214" i="32" s="1"/>
  <c r="AF214" i="32" s="1"/>
  <c r="AG214" i="32" s="1"/>
  <c r="AH214" i="32" s="1"/>
  <c r="AI214" i="32" s="1"/>
  <c r="AJ214" i="32" s="1"/>
  <c r="AK214" i="32" s="1"/>
  <c r="AL214" i="32" s="1"/>
  <c r="F213" i="33" s="1"/>
  <c r="I218" i="30"/>
  <c r="J218" i="30" s="1"/>
  <c r="K218" i="30" s="1"/>
  <c r="L218" i="30" s="1"/>
  <c r="M218" i="30" s="1"/>
  <c r="N218" i="30" s="1"/>
  <c r="O218" i="30" s="1"/>
  <c r="P218" i="30" s="1"/>
  <c r="Q218" i="30" s="1"/>
  <c r="R218" i="30" s="1"/>
  <c r="S218" i="30" s="1"/>
  <c r="T218" i="30" s="1"/>
  <c r="U218" i="30" s="1"/>
  <c r="V218" i="30" s="1"/>
  <c r="W218" i="30" s="1"/>
  <c r="X218" i="30" s="1"/>
  <c r="Y218" i="30" s="1"/>
  <c r="Z218" i="30" s="1"/>
  <c r="AA218" i="30" s="1"/>
  <c r="AB218" i="30" s="1"/>
  <c r="AC218" i="30" s="1"/>
  <c r="AD218" i="30" s="1"/>
  <c r="AE218" i="30" s="1"/>
  <c r="AF218" i="30" s="1"/>
  <c r="AG218" i="30" s="1"/>
  <c r="AH218" i="30" s="1"/>
  <c r="AI218" i="30" s="1"/>
  <c r="AJ218" i="30" s="1"/>
  <c r="AK218" i="30" s="1"/>
  <c r="AL218" i="30" s="1"/>
  <c r="F217" i="31" s="1"/>
  <c r="D217" i="30"/>
  <c r="G233" i="32"/>
  <c r="B234" i="32"/>
  <c r="B235" i="32" s="1"/>
  <c r="C233" i="32"/>
  <c r="H233" i="32"/>
  <c r="I216" i="31"/>
  <c r="J216" i="31" s="1"/>
  <c r="K216" i="31" s="1"/>
  <c r="L216" i="31" s="1"/>
  <c r="M216" i="31" s="1"/>
  <c r="N216" i="31" s="1"/>
  <c r="O216" i="31" s="1"/>
  <c r="P216" i="31" s="1"/>
  <c r="Q216" i="31" s="1"/>
  <c r="R216" i="31" s="1"/>
  <c r="S216" i="31" s="1"/>
  <c r="T216" i="31" s="1"/>
  <c r="U216" i="31" s="1"/>
  <c r="V216" i="31" s="1"/>
  <c r="W216" i="31" s="1"/>
  <c r="X216" i="31" s="1"/>
  <c r="Y216" i="31" s="1"/>
  <c r="Z216" i="31" s="1"/>
  <c r="AA216" i="31" s="1"/>
  <c r="AB216" i="31" s="1"/>
  <c r="AC216" i="31" s="1"/>
  <c r="AD216" i="31" s="1"/>
  <c r="AE216" i="31" s="1"/>
  <c r="AF216" i="31" s="1"/>
  <c r="AG216" i="31" s="1"/>
  <c r="AH216" i="31" s="1"/>
  <c r="AI216" i="31" s="1"/>
  <c r="AJ216" i="31" s="1"/>
  <c r="AK216" i="31" s="1"/>
  <c r="AL216" i="31" s="1"/>
  <c r="AM216" i="31" s="1"/>
  <c r="F215" i="32" s="1"/>
  <c r="D215" i="31"/>
  <c r="I230" i="24"/>
  <c r="J230" i="24" s="1"/>
  <c r="K230" i="24" s="1"/>
  <c r="L230" i="24" s="1"/>
  <c r="M230" i="24" s="1"/>
  <c r="N230" i="24" s="1"/>
  <c r="O230" i="24" s="1"/>
  <c r="P230" i="24" s="1"/>
  <c r="Q230" i="24" s="1"/>
  <c r="R230" i="24" s="1"/>
  <c r="S230" i="24" s="1"/>
  <c r="T230" i="24" s="1"/>
  <c r="U230" i="24" s="1"/>
  <c r="V230" i="24" s="1"/>
  <c r="W230" i="24" s="1"/>
  <c r="X230" i="24" s="1"/>
  <c r="Y230" i="24" s="1"/>
  <c r="Z230" i="24" s="1"/>
  <c r="AA230" i="24" s="1"/>
  <c r="AB230" i="24" s="1"/>
  <c r="AC230" i="24" s="1"/>
  <c r="AD230" i="24" s="1"/>
  <c r="AE230" i="24" s="1"/>
  <c r="AF230" i="24" s="1"/>
  <c r="AG230" i="24" s="1"/>
  <c r="AH230" i="24" s="1"/>
  <c r="AI230" i="24" s="1"/>
  <c r="AJ230" i="24" s="1"/>
  <c r="AK230" i="24" s="1"/>
  <c r="AL230" i="24" s="1"/>
  <c r="AM230" i="24" s="1"/>
  <c r="F229" i="25" s="1"/>
  <c r="D229" i="24"/>
  <c r="I224" i="27"/>
  <c r="J224" i="27" s="1"/>
  <c r="K224" i="27" s="1"/>
  <c r="L224" i="27" s="1"/>
  <c r="M224" i="27" s="1"/>
  <c r="N224" i="27" s="1"/>
  <c r="O224" i="27" s="1"/>
  <c r="P224" i="27" s="1"/>
  <c r="Q224" i="27" s="1"/>
  <c r="R224" i="27" s="1"/>
  <c r="S224" i="27" s="1"/>
  <c r="T224" i="27" s="1"/>
  <c r="U224" i="27" s="1"/>
  <c r="V224" i="27" s="1"/>
  <c r="W224" i="27" s="1"/>
  <c r="X224" i="27" s="1"/>
  <c r="Y224" i="27" s="1"/>
  <c r="Z224" i="27" s="1"/>
  <c r="AA224" i="27" s="1"/>
  <c r="AB224" i="27" s="1"/>
  <c r="AC224" i="27" s="1"/>
  <c r="AD224" i="27" s="1"/>
  <c r="AE224" i="27" s="1"/>
  <c r="AF224" i="27" s="1"/>
  <c r="AG224" i="27" s="1"/>
  <c r="AH224" i="27" s="1"/>
  <c r="AI224" i="27" s="1"/>
  <c r="AJ224" i="27" s="1"/>
  <c r="AK224" i="27" s="1"/>
  <c r="AL224" i="27" s="1"/>
  <c r="F223" i="28" s="1"/>
  <c r="D223" i="27"/>
  <c r="B252" i="31" l="1"/>
  <c r="B253" i="31" s="1"/>
  <c r="G251" i="31"/>
  <c r="C251" i="31"/>
  <c r="H251" i="31"/>
  <c r="B238" i="27"/>
  <c r="B239" i="27" s="1"/>
  <c r="G237" i="27"/>
  <c r="H237" i="27"/>
  <c r="C237" i="27"/>
  <c r="B236" i="26"/>
  <c r="B237" i="26" s="1"/>
  <c r="G235" i="26"/>
  <c r="H235" i="26"/>
  <c r="C235" i="26"/>
  <c r="B258" i="28"/>
  <c r="B259" i="28" s="1"/>
  <c r="G257" i="28"/>
  <c r="H257" i="28"/>
  <c r="C257" i="28"/>
  <c r="B242" i="29"/>
  <c r="B243" i="29" s="1"/>
  <c r="G241" i="29"/>
  <c r="C241" i="29"/>
  <c r="H241" i="29"/>
  <c r="B244" i="25"/>
  <c r="B245" i="25" s="1"/>
  <c r="H243" i="25"/>
  <c r="C243" i="25"/>
  <c r="G243" i="25"/>
  <c r="I230" i="25"/>
  <c r="J230" i="25" s="1"/>
  <c r="K230" i="25" s="1"/>
  <c r="L230" i="25" s="1"/>
  <c r="M230" i="25" s="1"/>
  <c r="N230" i="25" s="1"/>
  <c r="O230" i="25" s="1"/>
  <c r="P230" i="25" s="1"/>
  <c r="Q230" i="25" s="1"/>
  <c r="R230" i="25" s="1"/>
  <c r="S230" i="25" s="1"/>
  <c r="T230" i="25" s="1"/>
  <c r="U230" i="25" s="1"/>
  <c r="V230" i="25" s="1"/>
  <c r="W230" i="25" s="1"/>
  <c r="X230" i="25" s="1"/>
  <c r="Y230" i="25" s="1"/>
  <c r="Z230" i="25" s="1"/>
  <c r="AA230" i="25" s="1"/>
  <c r="AB230" i="25" s="1"/>
  <c r="AC230" i="25" s="1"/>
  <c r="AD230" i="25" s="1"/>
  <c r="AE230" i="25" s="1"/>
  <c r="AF230" i="25" s="1"/>
  <c r="AG230" i="25" s="1"/>
  <c r="AH230" i="25" s="1"/>
  <c r="AI230" i="25" s="1"/>
  <c r="AJ230" i="25" s="1"/>
  <c r="AK230" i="25" s="1"/>
  <c r="AL230" i="25" s="1"/>
  <c r="F229" i="26" s="1"/>
  <c r="D229" i="25"/>
  <c r="D215" i="32"/>
  <c r="I216" i="32"/>
  <c r="J216" i="32" s="1"/>
  <c r="K216" i="32" s="1"/>
  <c r="L216" i="32" s="1"/>
  <c r="M216" i="32" s="1"/>
  <c r="N216" i="32" s="1"/>
  <c r="O216" i="32" s="1"/>
  <c r="P216" i="32" s="1"/>
  <c r="Q216" i="32" s="1"/>
  <c r="R216" i="32" s="1"/>
  <c r="S216" i="32" s="1"/>
  <c r="T216" i="32" s="1"/>
  <c r="U216" i="32" s="1"/>
  <c r="V216" i="32" s="1"/>
  <c r="W216" i="32" s="1"/>
  <c r="X216" i="32" s="1"/>
  <c r="Y216" i="32" s="1"/>
  <c r="Z216" i="32" s="1"/>
  <c r="AA216" i="32" s="1"/>
  <c r="AB216" i="32" s="1"/>
  <c r="AC216" i="32" s="1"/>
  <c r="AD216" i="32" s="1"/>
  <c r="AE216" i="32" s="1"/>
  <c r="AF216" i="32" s="1"/>
  <c r="AG216" i="32" s="1"/>
  <c r="AH216" i="32" s="1"/>
  <c r="AI216" i="32" s="1"/>
  <c r="AJ216" i="32" s="1"/>
  <c r="AK216" i="32" s="1"/>
  <c r="AL216" i="32" s="1"/>
  <c r="F215" i="33" s="1"/>
  <c r="B238" i="33"/>
  <c r="B239" i="33" s="1"/>
  <c r="G237" i="33"/>
  <c r="C237" i="33"/>
  <c r="H237" i="33"/>
  <c r="B236" i="32"/>
  <c r="B237" i="32" s="1"/>
  <c r="G235" i="32"/>
  <c r="C235" i="32"/>
  <c r="H235" i="32"/>
  <c r="I222" i="29"/>
  <c r="J222" i="29" s="1"/>
  <c r="K222" i="29" s="1"/>
  <c r="L222" i="29" s="1"/>
  <c r="M222" i="29" s="1"/>
  <c r="N222" i="29" s="1"/>
  <c r="O222" i="29" s="1"/>
  <c r="P222" i="29" s="1"/>
  <c r="Q222" i="29" s="1"/>
  <c r="R222" i="29" s="1"/>
  <c r="S222" i="29" s="1"/>
  <c r="T222" i="29" s="1"/>
  <c r="U222" i="29" s="1"/>
  <c r="V222" i="29" s="1"/>
  <c r="W222" i="29" s="1"/>
  <c r="X222" i="29" s="1"/>
  <c r="Y222" i="29" s="1"/>
  <c r="Z222" i="29" s="1"/>
  <c r="AA222" i="29" s="1"/>
  <c r="AB222" i="29" s="1"/>
  <c r="AC222" i="29" s="1"/>
  <c r="AD222" i="29" s="1"/>
  <c r="AE222" i="29" s="1"/>
  <c r="AF222" i="29" s="1"/>
  <c r="AG222" i="29" s="1"/>
  <c r="AH222" i="29" s="1"/>
  <c r="AI222" i="29" s="1"/>
  <c r="AJ222" i="29" s="1"/>
  <c r="AK222" i="29" s="1"/>
  <c r="AL222" i="29" s="1"/>
  <c r="AM222" i="29" s="1"/>
  <c r="F221" i="30" s="1"/>
  <c r="D221" i="29"/>
  <c r="I218" i="31"/>
  <c r="J218" i="31" s="1"/>
  <c r="K218" i="31" s="1"/>
  <c r="L218" i="31" s="1"/>
  <c r="M218" i="31" s="1"/>
  <c r="N218" i="31" s="1"/>
  <c r="O218" i="31" s="1"/>
  <c r="P218" i="31" s="1"/>
  <c r="Q218" i="31" s="1"/>
  <c r="R218" i="31" s="1"/>
  <c r="S218" i="31" s="1"/>
  <c r="T218" i="31" s="1"/>
  <c r="U218" i="31" s="1"/>
  <c r="V218" i="31" s="1"/>
  <c r="W218" i="31" s="1"/>
  <c r="X218" i="31" s="1"/>
  <c r="Y218" i="31" s="1"/>
  <c r="Z218" i="31" s="1"/>
  <c r="AA218" i="31" s="1"/>
  <c r="AB218" i="31" s="1"/>
  <c r="AC218" i="31" s="1"/>
  <c r="AD218" i="31" s="1"/>
  <c r="AE218" i="31" s="1"/>
  <c r="AF218" i="31" s="1"/>
  <c r="AG218" i="31" s="1"/>
  <c r="AH218" i="31" s="1"/>
  <c r="AI218" i="31" s="1"/>
  <c r="AJ218" i="31" s="1"/>
  <c r="AK218" i="31" s="1"/>
  <c r="AL218" i="31" s="1"/>
  <c r="AM218" i="31" s="1"/>
  <c r="F217" i="32" s="1"/>
  <c r="D217" i="31"/>
  <c r="D213" i="33"/>
  <c r="I214" i="33"/>
  <c r="J214" i="33" s="1"/>
  <c r="K214" i="33" s="1"/>
  <c r="L214" i="33" s="1"/>
  <c r="M214" i="33" s="1"/>
  <c r="N214" i="33" s="1"/>
  <c r="O214" i="33" s="1"/>
  <c r="P214" i="33" s="1"/>
  <c r="Q214" i="33" s="1"/>
  <c r="R214" i="33" s="1"/>
  <c r="S214" i="33" s="1"/>
  <c r="T214" i="33" s="1"/>
  <c r="U214" i="33" s="1"/>
  <c r="V214" i="33" s="1"/>
  <c r="W214" i="33" s="1"/>
  <c r="X214" i="33" s="1"/>
  <c r="Y214" i="33" s="1"/>
  <c r="Z214" i="33" s="1"/>
  <c r="AA214" i="33" s="1"/>
  <c r="AB214" i="33" s="1"/>
  <c r="AC214" i="33" s="1"/>
  <c r="AD214" i="33" s="1"/>
  <c r="AE214" i="33" s="1"/>
  <c r="AF214" i="33" s="1"/>
  <c r="AG214" i="33" s="1"/>
  <c r="AH214" i="33" s="1"/>
  <c r="AI214" i="33" s="1"/>
  <c r="AJ214" i="33" s="1"/>
  <c r="AK214" i="33" s="1"/>
  <c r="AL214" i="33" s="1"/>
  <c r="AM214" i="33" s="1"/>
  <c r="I234" i="23"/>
  <c r="J234" i="23" s="1"/>
  <c r="K234" i="23" s="1"/>
  <c r="L234" i="23" s="1"/>
  <c r="M234" i="23" s="1"/>
  <c r="N234" i="23" s="1"/>
  <c r="O234" i="23" s="1"/>
  <c r="P234" i="23" s="1"/>
  <c r="Q234" i="23" s="1"/>
  <c r="R234" i="23" s="1"/>
  <c r="S234" i="23" s="1"/>
  <c r="T234" i="23" s="1"/>
  <c r="U234" i="23" s="1"/>
  <c r="V234" i="23" s="1"/>
  <c r="W234" i="23" s="1"/>
  <c r="X234" i="23" s="1"/>
  <c r="Y234" i="23" s="1"/>
  <c r="Z234" i="23" s="1"/>
  <c r="AA234" i="23" s="1"/>
  <c r="AB234" i="23" s="1"/>
  <c r="AC234" i="23" s="1"/>
  <c r="AD234" i="23" s="1"/>
  <c r="AE234" i="23" s="1"/>
  <c r="AF234" i="23" s="1"/>
  <c r="AG234" i="23" s="1"/>
  <c r="AH234" i="23" s="1"/>
  <c r="AI234" i="23" s="1"/>
  <c r="AJ234" i="23" s="1"/>
  <c r="AK234" i="23" s="1"/>
  <c r="F233" i="24" s="1"/>
  <c r="D233" i="23"/>
  <c r="I224" i="28"/>
  <c r="J224" i="28" s="1"/>
  <c r="K224" i="28" s="1"/>
  <c r="L224" i="28" s="1"/>
  <c r="M224" i="28" s="1"/>
  <c r="N224" i="28" s="1"/>
  <c r="O224" i="28" s="1"/>
  <c r="P224" i="28" s="1"/>
  <c r="Q224" i="28" s="1"/>
  <c r="R224" i="28" s="1"/>
  <c r="S224" i="28" s="1"/>
  <c r="T224" i="28" s="1"/>
  <c r="U224" i="28" s="1"/>
  <c r="V224" i="28" s="1"/>
  <c r="W224" i="28" s="1"/>
  <c r="X224" i="28" s="1"/>
  <c r="Y224" i="28" s="1"/>
  <c r="Z224" i="28" s="1"/>
  <c r="AA224" i="28" s="1"/>
  <c r="AB224" i="28" s="1"/>
  <c r="AC224" i="28" s="1"/>
  <c r="AD224" i="28" s="1"/>
  <c r="AE224" i="28" s="1"/>
  <c r="AF224" i="28" s="1"/>
  <c r="AG224" i="28" s="1"/>
  <c r="AH224" i="28" s="1"/>
  <c r="AI224" i="28" s="1"/>
  <c r="AJ224" i="28" s="1"/>
  <c r="AK224" i="28" s="1"/>
  <c r="AL224" i="28" s="1"/>
  <c r="AM224" i="28" s="1"/>
  <c r="F223" i="29" s="1"/>
  <c r="D223" i="28"/>
  <c r="B236" i="8"/>
  <c r="B237" i="8" s="1"/>
  <c r="I236" i="8"/>
  <c r="J236" i="8" s="1"/>
  <c r="K236" i="8" s="1"/>
  <c r="L236" i="8" s="1"/>
  <c r="M236" i="8" s="1"/>
  <c r="N236" i="8" s="1"/>
  <c r="O236" i="8" s="1"/>
  <c r="P236" i="8" s="1"/>
  <c r="Q236" i="8" s="1"/>
  <c r="R236" i="8" s="1"/>
  <c r="S236" i="8" s="1"/>
  <c r="T236" i="8" s="1"/>
  <c r="U236" i="8" s="1"/>
  <c r="V236" i="8" s="1"/>
  <c r="W236" i="8" s="1"/>
  <c r="X236" i="8" s="1"/>
  <c r="Y236" i="8" s="1"/>
  <c r="Z236" i="8" s="1"/>
  <c r="AA236" i="8" s="1"/>
  <c r="AB236" i="8" s="1"/>
  <c r="AC236" i="8" s="1"/>
  <c r="AD236" i="8" s="1"/>
  <c r="AE236" i="8" s="1"/>
  <c r="AF236" i="8" s="1"/>
  <c r="AG236" i="8" s="1"/>
  <c r="AH236" i="8" s="1"/>
  <c r="AI236" i="8" s="1"/>
  <c r="AJ236" i="8" s="1"/>
  <c r="AK236" i="8" s="1"/>
  <c r="AL236" i="8" s="1"/>
  <c r="AM236" i="8" s="1"/>
  <c r="F235" i="23" s="1"/>
  <c r="G235" i="8"/>
  <c r="D235" i="8" s="1"/>
  <c r="H235" i="8"/>
  <c r="C235" i="8"/>
  <c r="I228" i="26"/>
  <c r="J228" i="26" s="1"/>
  <c r="K228" i="26" s="1"/>
  <c r="L228" i="26" s="1"/>
  <c r="M228" i="26" s="1"/>
  <c r="N228" i="26" s="1"/>
  <c r="O228" i="26" s="1"/>
  <c r="P228" i="26" s="1"/>
  <c r="Q228" i="26" s="1"/>
  <c r="R228" i="26" s="1"/>
  <c r="S228" i="26" s="1"/>
  <c r="T228" i="26" s="1"/>
  <c r="U228" i="26" s="1"/>
  <c r="V228" i="26" s="1"/>
  <c r="W228" i="26" s="1"/>
  <c r="X228" i="26" s="1"/>
  <c r="Y228" i="26" s="1"/>
  <c r="Z228" i="26" s="1"/>
  <c r="AA228" i="26" s="1"/>
  <c r="AB228" i="26" s="1"/>
  <c r="AC228" i="26" s="1"/>
  <c r="AD228" i="26" s="1"/>
  <c r="AE228" i="26" s="1"/>
  <c r="AF228" i="26" s="1"/>
  <c r="AG228" i="26" s="1"/>
  <c r="AH228" i="26" s="1"/>
  <c r="AI228" i="26" s="1"/>
  <c r="AJ228" i="26" s="1"/>
  <c r="AK228" i="26" s="1"/>
  <c r="AL228" i="26" s="1"/>
  <c r="AM228" i="26" s="1"/>
  <c r="F227" i="27" s="1"/>
  <c r="D227" i="26"/>
  <c r="I226" i="27"/>
  <c r="J226" i="27" s="1"/>
  <c r="K226" i="27" s="1"/>
  <c r="L226" i="27" s="1"/>
  <c r="M226" i="27" s="1"/>
  <c r="N226" i="27" s="1"/>
  <c r="O226" i="27" s="1"/>
  <c r="P226" i="27" s="1"/>
  <c r="Q226" i="27" s="1"/>
  <c r="R226" i="27" s="1"/>
  <c r="S226" i="27" s="1"/>
  <c r="T226" i="27" s="1"/>
  <c r="U226" i="27" s="1"/>
  <c r="V226" i="27" s="1"/>
  <c r="W226" i="27" s="1"/>
  <c r="X226" i="27" s="1"/>
  <c r="Y226" i="27" s="1"/>
  <c r="Z226" i="27" s="1"/>
  <c r="AA226" i="27" s="1"/>
  <c r="AB226" i="27" s="1"/>
  <c r="AC226" i="27" s="1"/>
  <c r="AD226" i="27" s="1"/>
  <c r="AE226" i="27" s="1"/>
  <c r="AF226" i="27" s="1"/>
  <c r="AG226" i="27" s="1"/>
  <c r="AH226" i="27" s="1"/>
  <c r="AI226" i="27" s="1"/>
  <c r="AJ226" i="27" s="1"/>
  <c r="AK226" i="27" s="1"/>
  <c r="AL226" i="27" s="1"/>
  <c r="F225" i="28" s="1"/>
  <c r="D225" i="27"/>
  <c r="I220" i="30"/>
  <c r="J220" i="30" s="1"/>
  <c r="K220" i="30" s="1"/>
  <c r="L220" i="30" s="1"/>
  <c r="M220" i="30" s="1"/>
  <c r="N220" i="30" s="1"/>
  <c r="O220" i="30" s="1"/>
  <c r="P220" i="30" s="1"/>
  <c r="Q220" i="30" s="1"/>
  <c r="R220" i="30" s="1"/>
  <c r="S220" i="30" s="1"/>
  <c r="T220" i="30" s="1"/>
  <c r="U220" i="30" s="1"/>
  <c r="V220" i="30" s="1"/>
  <c r="W220" i="30" s="1"/>
  <c r="X220" i="30" s="1"/>
  <c r="Y220" i="30" s="1"/>
  <c r="Z220" i="30" s="1"/>
  <c r="AA220" i="30" s="1"/>
  <c r="AB220" i="30" s="1"/>
  <c r="AC220" i="30" s="1"/>
  <c r="AD220" i="30" s="1"/>
  <c r="AE220" i="30" s="1"/>
  <c r="AF220" i="30" s="1"/>
  <c r="AG220" i="30" s="1"/>
  <c r="AH220" i="30" s="1"/>
  <c r="AI220" i="30" s="1"/>
  <c r="AJ220" i="30" s="1"/>
  <c r="AK220" i="30" s="1"/>
  <c r="AL220" i="30" s="1"/>
  <c r="F219" i="31" s="1"/>
  <c r="D219" i="30"/>
  <c r="I232" i="24"/>
  <c r="J232" i="24" s="1"/>
  <c r="K232" i="24" s="1"/>
  <c r="L232" i="24" s="1"/>
  <c r="M232" i="24" s="1"/>
  <c r="N232" i="24" s="1"/>
  <c r="O232" i="24" s="1"/>
  <c r="P232" i="24" s="1"/>
  <c r="Q232" i="24" s="1"/>
  <c r="R232" i="24" s="1"/>
  <c r="S232" i="24" s="1"/>
  <c r="T232" i="24" s="1"/>
  <c r="U232" i="24" s="1"/>
  <c r="V232" i="24" s="1"/>
  <c r="W232" i="24" s="1"/>
  <c r="X232" i="24" s="1"/>
  <c r="Y232" i="24" s="1"/>
  <c r="Z232" i="24" s="1"/>
  <c r="AA232" i="24" s="1"/>
  <c r="AB232" i="24" s="1"/>
  <c r="AC232" i="24" s="1"/>
  <c r="AD232" i="24" s="1"/>
  <c r="AE232" i="24" s="1"/>
  <c r="AF232" i="24" s="1"/>
  <c r="AG232" i="24" s="1"/>
  <c r="AH232" i="24" s="1"/>
  <c r="AI232" i="24" s="1"/>
  <c r="AJ232" i="24" s="1"/>
  <c r="AK232" i="24" s="1"/>
  <c r="AL232" i="24" s="1"/>
  <c r="AM232" i="24" s="1"/>
  <c r="F231" i="25" s="1"/>
  <c r="D231" i="24"/>
  <c r="B260" i="28" l="1"/>
  <c r="B261" i="28" s="1"/>
  <c r="G259" i="28"/>
  <c r="C259" i="28"/>
  <c r="H259" i="28"/>
  <c r="B238" i="26"/>
  <c r="B239" i="26" s="1"/>
  <c r="G237" i="26"/>
  <c r="C237" i="26"/>
  <c r="H237" i="26"/>
  <c r="B246" i="25"/>
  <c r="B247" i="25" s="1"/>
  <c r="H245" i="25"/>
  <c r="C245" i="25"/>
  <c r="G245" i="25"/>
  <c r="B240" i="27"/>
  <c r="B241" i="27" s="1"/>
  <c r="G239" i="27"/>
  <c r="C239" i="27"/>
  <c r="H239" i="27"/>
  <c r="B244" i="29"/>
  <c r="B245" i="29" s="1"/>
  <c r="G243" i="29"/>
  <c r="C243" i="29"/>
  <c r="H243" i="29"/>
  <c r="B254" i="31"/>
  <c r="B255" i="31" s="1"/>
  <c r="C253" i="31"/>
  <c r="H253" i="31"/>
  <c r="G253" i="31"/>
  <c r="D217" i="32"/>
  <c r="I218" i="32"/>
  <c r="J218" i="32" s="1"/>
  <c r="K218" i="32" s="1"/>
  <c r="L218" i="32" s="1"/>
  <c r="M218" i="32" s="1"/>
  <c r="N218" i="32" s="1"/>
  <c r="O218" i="32" s="1"/>
  <c r="P218" i="32" s="1"/>
  <c r="Q218" i="32" s="1"/>
  <c r="R218" i="32" s="1"/>
  <c r="S218" i="32" s="1"/>
  <c r="T218" i="32" s="1"/>
  <c r="U218" i="32" s="1"/>
  <c r="V218" i="32" s="1"/>
  <c r="W218" i="32" s="1"/>
  <c r="X218" i="32" s="1"/>
  <c r="Y218" i="32" s="1"/>
  <c r="Z218" i="32" s="1"/>
  <c r="AA218" i="32" s="1"/>
  <c r="AB218" i="32" s="1"/>
  <c r="AC218" i="32" s="1"/>
  <c r="AD218" i="32" s="1"/>
  <c r="AE218" i="32" s="1"/>
  <c r="AF218" i="32" s="1"/>
  <c r="AG218" i="32" s="1"/>
  <c r="AH218" i="32" s="1"/>
  <c r="AI218" i="32" s="1"/>
  <c r="AJ218" i="32" s="1"/>
  <c r="AK218" i="32" s="1"/>
  <c r="AL218" i="32" s="1"/>
  <c r="F217" i="33" s="1"/>
  <c r="I232" i="25"/>
  <c r="J232" i="25" s="1"/>
  <c r="K232" i="25" s="1"/>
  <c r="L232" i="25" s="1"/>
  <c r="M232" i="25" s="1"/>
  <c r="N232" i="25" s="1"/>
  <c r="O232" i="25" s="1"/>
  <c r="P232" i="25" s="1"/>
  <c r="Q232" i="25" s="1"/>
  <c r="R232" i="25" s="1"/>
  <c r="S232" i="25" s="1"/>
  <c r="T232" i="25" s="1"/>
  <c r="U232" i="25" s="1"/>
  <c r="V232" i="25" s="1"/>
  <c r="W232" i="25" s="1"/>
  <c r="X232" i="25" s="1"/>
  <c r="Y232" i="25" s="1"/>
  <c r="Z232" i="25" s="1"/>
  <c r="AA232" i="25" s="1"/>
  <c r="AB232" i="25" s="1"/>
  <c r="AC232" i="25" s="1"/>
  <c r="AD232" i="25" s="1"/>
  <c r="AE232" i="25" s="1"/>
  <c r="AF232" i="25" s="1"/>
  <c r="AG232" i="25" s="1"/>
  <c r="AH232" i="25" s="1"/>
  <c r="AI232" i="25" s="1"/>
  <c r="AJ232" i="25" s="1"/>
  <c r="AK232" i="25" s="1"/>
  <c r="AL232" i="25" s="1"/>
  <c r="F231" i="26" s="1"/>
  <c r="D231" i="25"/>
  <c r="I222" i="30"/>
  <c r="J222" i="30" s="1"/>
  <c r="K222" i="30" s="1"/>
  <c r="L222" i="30" s="1"/>
  <c r="M222" i="30" s="1"/>
  <c r="N222" i="30" s="1"/>
  <c r="O222" i="30" s="1"/>
  <c r="P222" i="30" s="1"/>
  <c r="Q222" i="30" s="1"/>
  <c r="R222" i="30" s="1"/>
  <c r="S222" i="30" s="1"/>
  <c r="T222" i="30" s="1"/>
  <c r="U222" i="30" s="1"/>
  <c r="V222" i="30" s="1"/>
  <c r="W222" i="30" s="1"/>
  <c r="X222" i="30" s="1"/>
  <c r="Y222" i="30" s="1"/>
  <c r="Z222" i="30" s="1"/>
  <c r="AA222" i="30" s="1"/>
  <c r="AB222" i="30" s="1"/>
  <c r="AC222" i="30" s="1"/>
  <c r="AD222" i="30" s="1"/>
  <c r="AE222" i="30" s="1"/>
  <c r="AF222" i="30" s="1"/>
  <c r="AG222" i="30" s="1"/>
  <c r="AH222" i="30" s="1"/>
  <c r="AI222" i="30" s="1"/>
  <c r="AJ222" i="30" s="1"/>
  <c r="AK222" i="30" s="1"/>
  <c r="AL222" i="30" s="1"/>
  <c r="F221" i="31" s="1"/>
  <c r="D221" i="30"/>
  <c r="I226" i="28"/>
  <c r="J226" i="28" s="1"/>
  <c r="K226" i="28" s="1"/>
  <c r="L226" i="28" s="1"/>
  <c r="M226" i="28" s="1"/>
  <c r="N226" i="28" s="1"/>
  <c r="O226" i="28" s="1"/>
  <c r="P226" i="28" s="1"/>
  <c r="Q226" i="28" s="1"/>
  <c r="R226" i="28" s="1"/>
  <c r="S226" i="28" s="1"/>
  <c r="T226" i="28" s="1"/>
  <c r="U226" i="28" s="1"/>
  <c r="V226" i="28" s="1"/>
  <c r="W226" i="28" s="1"/>
  <c r="X226" i="28" s="1"/>
  <c r="Y226" i="28" s="1"/>
  <c r="Z226" i="28" s="1"/>
  <c r="AA226" i="28" s="1"/>
  <c r="AB226" i="28" s="1"/>
  <c r="AC226" i="28" s="1"/>
  <c r="AD226" i="28" s="1"/>
  <c r="AE226" i="28" s="1"/>
  <c r="AF226" i="28" s="1"/>
  <c r="AG226" i="28" s="1"/>
  <c r="AH226" i="28" s="1"/>
  <c r="AI226" i="28" s="1"/>
  <c r="AJ226" i="28" s="1"/>
  <c r="AK226" i="28" s="1"/>
  <c r="AL226" i="28" s="1"/>
  <c r="AM226" i="28" s="1"/>
  <c r="F225" i="29" s="1"/>
  <c r="D225" i="28"/>
  <c r="I228" i="27"/>
  <c r="J228" i="27" s="1"/>
  <c r="K228" i="27" s="1"/>
  <c r="L228" i="27" s="1"/>
  <c r="M228" i="27" s="1"/>
  <c r="N228" i="27" s="1"/>
  <c r="O228" i="27" s="1"/>
  <c r="P228" i="27" s="1"/>
  <c r="Q228" i="27" s="1"/>
  <c r="R228" i="27" s="1"/>
  <c r="S228" i="27" s="1"/>
  <c r="T228" i="27" s="1"/>
  <c r="U228" i="27" s="1"/>
  <c r="V228" i="27" s="1"/>
  <c r="W228" i="27" s="1"/>
  <c r="X228" i="27" s="1"/>
  <c r="Y228" i="27" s="1"/>
  <c r="Z228" i="27" s="1"/>
  <c r="AA228" i="27" s="1"/>
  <c r="AB228" i="27" s="1"/>
  <c r="AC228" i="27" s="1"/>
  <c r="AD228" i="27" s="1"/>
  <c r="AE228" i="27" s="1"/>
  <c r="AF228" i="27" s="1"/>
  <c r="AG228" i="27" s="1"/>
  <c r="AH228" i="27" s="1"/>
  <c r="AI228" i="27" s="1"/>
  <c r="AJ228" i="27" s="1"/>
  <c r="AK228" i="27" s="1"/>
  <c r="AL228" i="27" s="1"/>
  <c r="F227" i="28" s="1"/>
  <c r="D227" i="27"/>
  <c r="B238" i="32"/>
  <c r="B239" i="32" s="1"/>
  <c r="G237" i="32"/>
  <c r="C237" i="32"/>
  <c r="H237" i="32"/>
  <c r="I236" i="23"/>
  <c r="J236" i="23" s="1"/>
  <c r="K236" i="23" s="1"/>
  <c r="L236" i="23" s="1"/>
  <c r="M236" i="23" s="1"/>
  <c r="N236" i="23" s="1"/>
  <c r="O236" i="23" s="1"/>
  <c r="P236" i="23" s="1"/>
  <c r="Q236" i="23" s="1"/>
  <c r="R236" i="23" s="1"/>
  <c r="S236" i="23" s="1"/>
  <c r="T236" i="23" s="1"/>
  <c r="U236" i="23" s="1"/>
  <c r="V236" i="23" s="1"/>
  <c r="W236" i="23" s="1"/>
  <c r="X236" i="23" s="1"/>
  <c r="Y236" i="23" s="1"/>
  <c r="Z236" i="23" s="1"/>
  <c r="AA236" i="23" s="1"/>
  <c r="AB236" i="23" s="1"/>
  <c r="AC236" i="23" s="1"/>
  <c r="AD236" i="23" s="1"/>
  <c r="AE236" i="23" s="1"/>
  <c r="AF236" i="23" s="1"/>
  <c r="AG236" i="23" s="1"/>
  <c r="AH236" i="23" s="1"/>
  <c r="AI236" i="23" s="1"/>
  <c r="AJ236" i="23" s="1"/>
  <c r="AK236" i="23" s="1"/>
  <c r="F235" i="24" s="1"/>
  <c r="D235" i="23"/>
  <c r="I238" i="8"/>
  <c r="J238" i="8" s="1"/>
  <c r="K238" i="8" s="1"/>
  <c r="L238" i="8" s="1"/>
  <c r="M238" i="8" s="1"/>
  <c r="N238" i="8" s="1"/>
  <c r="O238" i="8" s="1"/>
  <c r="P238" i="8" s="1"/>
  <c r="Q238" i="8" s="1"/>
  <c r="R238" i="8" s="1"/>
  <c r="S238" i="8" s="1"/>
  <c r="T238" i="8" s="1"/>
  <c r="U238" i="8" s="1"/>
  <c r="V238" i="8" s="1"/>
  <c r="W238" i="8" s="1"/>
  <c r="X238" i="8" s="1"/>
  <c r="Y238" i="8" s="1"/>
  <c r="Z238" i="8" s="1"/>
  <c r="AA238" i="8" s="1"/>
  <c r="AB238" i="8" s="1"/>
  <c r="AC238" i="8" s="1"/>
  <c r="AD238" i="8" s="1"/>
  <c r="AE238" i="8" s="1"/>
  <c r="AF238" i="8" s="1"/>
  <c r="AG238" i="8" s="1"/>
  <c r="AH238" i="8" s="1"/>
  <c r="AI238" i="8" s="1"/>
  <c r="AJ238" i="8" s="1"/>
  <c r="AK238" i="8" s="1"/>
  <c r="AL238" i="8" s="1"/>
  <c r="AM238" i="8" s="1"/>
  <c r="F237" i="23" s="1"/>
  <c r="B238" i="8"/>
  <c r="B239" i="8" s="1"/>
  <c r="G237" i="8"/>
  <c r="D237" i="8" s="1"/>
  <c r="H237" i="8"/>
  <c r="C237" i="8"/>
  <c r="I220" i="31"/>
  <c r="J220" i="31" s="1"/>
  <c r="K220" i="31" s="1"/>
  <c r="L220" i="31" s="1"/>
  <c r="M220" i="31" s="1"/>
  <c r="N220" i="31" s="1"/>
  <c r="O220" i="31" s="1"/>
  <c r="P220" i="31" s="1"/>
  <c r="Q220" i="31" s="1"/>
  <c r="R220" i="31" s="1"/>
  <c r="S220" i="31" s="1"/>
  <c r="T220" i="31" s="1"/>
  <c r="U220" i="31" s="1"/>
  <c r="V220" i="31" s="1"/>
  <c r="W220" i="31" s="1"/>
  <c r="X220" i="31" s="1"/>
  <c r="Y220" i="31" s="1"/>
  <c r="Z220" i="31" s="1"/>
  <c r="AA220" i="31" s="1"/>
  <c r="AB220" i="31" s="1"/>
  <c r="AC220" i="31" s="1"/>
  <c r="AD220" i="31" s="1"/>
  <c r="AE220" i="31" s="1"/>
  <c r="AF220" i="31" s="1"/>
  <c r="AG220" i="31" s="1"/>
  <c r="AH220" i="31" s="1"/>
  <c r="AI220" i="31" s="1"/>
  <c r="AJ220" i="31" s="1"/>
  <c r="AK220" i="31" s="1"/>
  <c r="AL220" i="31" s="1"/>
  <c r="AM220" i="31" s="1"/>
  <c r="F219" i="32" s="1"/>
  <c r="D219" i="31"/>
  <c r="I224" i="29"/>
  <c r="J224" i="29" s="1"/>
  <c r="K224" i="29" s="1"/>
  <c r="L224" i="29" s="1"/>
  <c r="M224" i="29" s="1"/>
  <c r="N224" i="29" s="1"/>
  <c r="O224" i="29" s="1"/>
  <c r="P224" i="29" s="1"/>
  <c r="Q224" i="29" s="1"/>
  <c r="R224" i="29" s="1"/>
  <c r="S224" i="29" s="1"/>
  <c r="T224" i="29" s="1"/>
  <c r="U224" i="29" s="1"/>
  <c r="V224" i="29" s="1"/>
  <c r="W224" i="29" s="1"/>
  <c r="X224" i="29" s="1"/>
  <c r="Y224" i="29" s="1"/>
  <c r="Z224" i="29" s="1"/>
  <c r="AA224" i="29" s="1"/>
  <c r="AB224" i="29" s="1"/>
  <c r="AC224" i="29" s="1"/>
  <c r="AD224" i="29" s="1"/>
  <c r="AE224" i="29" s="1"/>
  <c r="AF224" i="29" s="1"/>
  <c r="AG224" i="29" s="1"/>
  <c r="AH224" i="29" s="1"/>
  <c r="AI224" i="29" s="1"/>
  <c r="AJ224" i="29" s="1"/>
  <c r="AK224" i="29" s="1"/>
  <c r="AL224" i="29" s="1"/>
  <c r="AM224" i="29" s="1"/>
  <c r="F223" i="30" s="1"/>
  <c r="D223" i="29"/>
  <c r="G239" i="33"/>
  <c r="B240" i="33"/>
  <c r="B241" i="33" s="1"/>
  <c r="C239" i="33"/>
  <c r="H239" i="33"/>
  <c r="D215" i="33"/>
  <c r="I216" i="33"/>
  <c r="J216" i="33" s="1"/>
  <c r="K216" i="33" s="1"/>
  <c r="L216" i="33" s="1"/>
  <c r="M216" i="33" s="1"/>
  <c r="N216" i="33" s="1"/>
  <c r="O216" i="33" s="1"/>
  <c r="P216" i="33" s="1"/>
  <c r="Q216" i="33" s="1"/>
  <c r="R216" i="33" s="1"/>
  <c r="S216" i="33" s="1"/>
  <c r="T216" i="33" s="1"/>
  <c r="U216" i="33" s="1"/>
  <c r="V216" i="33" s="1"/>
  <c r="W216" i="33" s="1"/>
  <c r="X216" i="33" s="1"/>
  <c r="Y216" i="33" s="1"/>
  <c r="Z216" i="33" s="1"/>
  <c r="AA216" i="33" s="1"/>
  <c r="AB216" i="33" s="1"/>
  <c r="AC216" i="33" s="1"/>
  <c r="AD216" i="33" s="1"/>
  <c r="AE216" i="33" s="1"/>
  <c r="AF216" i="33" s="1"/>
  <c r="AG216" i="33" s="1"/>
  <c r="AH216" i="33" s="1"/>
  <c r="AI216" i="33" s="1"/>
  <c r="AJ216" i="33" s="1"/>
  <c r="AK216" i="33" s="1"/>
  <c r="AL216" i="33" s="1"/>
  <c r="AM216" i="33" s="1"/>
  <c r="I234" i="24"/>
  <c r="J234" i="24" s="1"/>
  <c r="K234" i="24" s="1"/>
  <c r="L234" i="24" s="1"/>
  <c r="M234" i="24" s="1"/>
  <c r="N234" i="24" s="1"/>
  <c r="O234" i="24" s="1"/>
  <c r="P234" i="24" s="1"/>
  <c r="Q234" i="24" s="1"/>
  <c r="R234" i="24" s="1"/>
  <c r="S234" i="24" s="1"/>
  <c r="T234" i="24" s="1"/>
  <c r="U234" i="24" s="1"/>
  <c r="V234" i="24" s="1"/>
  <c r="W234" i="24" s="1"/>
  <c r="X234" i="24" s="1"/>
  <c r="Y234" i="24" s="1"/>
  <c r="Z234" i="24" s="1"/>
  <c r="AA234" i="24" s="1"/>
  <c r="AB234" i="24" s="1"/>
  <c r="AC234" i="24" s="1"/>
  <c r="AD234" i="24" s="1"/>
  <c r="AE234" i="24" s="1"/>
  <c r="AF234" i="24" s="1"/>
  <c r="AG234" i="24" s="1"/>
  <c r="AH234" i="24" s="1"/>
  <c r="AI234" i="24" s="1"/>
  <c r="AJ234" i="24" s="1"/>
  <c r="AK234" i="24" s="1"/>
  <c r="AL234" i="24" s="1"/>
  <c r="AM234" i="24" s="1"/>
  <c r="F233" i="25" s="1"/>
  <c r="D233" i="24"/>
  <c r="I230" i="26"/>
  <c r="J230" i="26" s="1"/>
  <c r="K230" i="26" s="1"/>
  <c r="L230" i="26" s="1"/>
  <c r="M230" i="26" s="1"/>
  <c r="N230" i="26" s="1"/>
  <c r="O230" i="26" s="1"/>
  <c r="P230" i="26" s="1"/>
  <c r="Q230" i="26" s="1"/>
  <c r="R230" i="26" s="1"/>
  <c r="S230" i="26" s="1"/>
  <c r="T230" i="26" s="1"/>
  <c r="U230" i="26" s="1"/>
  <c r="V230" i="26" s="1"/>
  <c r="W230" i="26" s="1"/>
  <c r="X230" i="26" s="1"/>
  <c r="Y230" i="26" s="1"/>
  <c r="Z230" i="26" s="1"/>
  <c r="AA230" i="26" s="1"/>
  <c r="AB230" i="26" s="1"/>
  <c r="AC230" i="26" s="1"/>
  <c r="AD230" i="26" s="1"/>
  <c r="AE230" i="26" s="1"/>
  <c r="AF230" i="26" s="1"/>
  <c r="AG230" i="26" s="1"/>
  <c r="AH230" i="26" s="1"/>
  <c r="AI230" i="26" s="1"/>
  <c r="AJ230" i="26" s="1"/>
  <c r="AK230" i="26" s="1"/>
  <c r="AL230" i="26" s="1"/>
  <c r="AM230" i="26" s="1"/>
  <c r="F229" i="27" s="1"/>
  <c r="D229" i="26"/>
  <c r="B242" i="27" l="1"/>
  <c r="B243" i="27" s="1"/>
  <c r="G241" i="27"/>
  <c r="C241" i="27"/>
  <c r="H241" i="27"/>
  <c r="B248" i="25"/>
  <c r="B249" i="25" s="1"/>
  <c r="G247" i="25"/>
  <c r="H247" i="25"/>
  <c r="C247" i="25"/>
  <c r="B256" i="31"/>
  <c r="B257" i="31" s="1"/>
  <c r="C255" i="31"/>
  <c r="H255" i="31"/>
  <c r="G255" i="31"/>
  <c r="B240" i="26"/>
  <c r="B241" i="26" s="1"/>
  <c r="G239" i="26"/>
  <c r="H239" i="26"/>
  <c r="C239" i="26"/>
  <c r="B246" i="29"/>
  <c r="B247" i="29" s="1"/>
  <c r="G245" i="29"/>
  <c r="C245" i="29"/>
  <c r="H245" i="29"/>
  <c r="C261" i="28"/>
  <c r="H261" i="28"/>
  <c r="B262" i="28"/>
  <c r="B263" i="28" s="1"/>
  <c r="G261" i="28"/>
  <c r="I236" i="24"/>
  <c r="J236" i="24" s="1"/>
  <c r="K236" i="24" s="1"/>
  <c r="L236" i="24" s="1"/>
  <c r="M236" i="24" s="1"/>
  <c r="N236" i="24" s="1"/>
  <c r="O236" i="24" s="1"/>
  <c r="P236" i="24" s="1"/>
  <c r="Q236" i="24" s="1"/>
  <c r="R236" i="24" s="1"/>
  <c r="S236" i="24" s="1"/>
  <c r="T236" i="24" s="1"/>
  <c r="U236" i="24" s="1"/>
  <c r="V236" i="24" s="1"/>
  <c r="W236" i="24" s="1"/>
  <c r="X236" i="24" s="1"/>
  <c r="Y236" i="24" s="1"/>
  <c r="Z236" i="24" s="1"/>
  <c r="AA236" i="24" s="1"/>
  <c r="AB236" i="24" s="1"/>
  <c r="AC236" i="24" s="1"/>
  <c r="AD236" i="24" s="1"/>
  <c r="AE236" i="24" s="1"/>
  <c r="AF236" i="24" s="1"/>
  <c r="AG236" i="24" s="1"/>
  <c r="AH236" i="24" s="1"/>
  <c r="AI236" i="24" s="1"/>
  <c r="AJ236" i="24" s="1"/>
  <c r="AK236" i="24" s="1"/>
  <c r="AL236" i="24" s="1"/>
  <c r="AM236" i="24" s="1"/>
  <c r="F235" i="25" s="1"/>
  <c r="D235" i="24"/>
  <c r="I230" i="27"/>
  <c r="J230" i="27" s="1"/>
  <c r="K230" i="27" s="1"/>
  <c r="L230" i="27" s="1"/>
  <c r="M230" i="27" s="1"/>
  <c r="N230" i="27" s="1"/>
  <c r="O230" i="27" s="1"/>
  <c r="P230" i="27" s="1"/>
  <c r="Q230" i="27" s="1"/>
  <c r="R230" i="27" s="1"/>
  <c r="S230" i="27" s="1"/>
  <c r="T230" i="27" s="1"/>
  <c r="U230" i="27" s="1"/>
  <c r="V230" i="27" s="1"/>
  <c r="W230" i="27" s="1"/>
  <c r="X230" i="27" s="1"/>
  <c r="Y230" i="27" s="1"/>
  <c r="Z230" i="27" s="1"/>
  <c r="AA230" i="27" s="1"/>
  <c r="AB230" i="27" s="1"/>
  <c r="AC230" i="27" s="1"/>
  <c r="AD230" i="27" s="1"/>
  <c r="AE230" i="27" s="1"/>
  <c r="AF230" i="27" s="1"/>
  <c r="AG230" i="27" s="1"/>
  <c r="AH230" i="27" s="1"/>
  <c r="AI230" i="27" s="1"/>
  <c r="AJ230" i="27" s="1"/>
  <c r="AK230" i="27" s="1"/>
  <c r="AL230" i="27" s="1"/>
  <c r="F229" i="28" s="1"/>
  <c r="D229" i="27"/>
  <c r="I240" i="8"/>
  <c r="J240" i="8" s="1"/>
  <c r="K240" i="8" s="1"/>
  <c r="L240" i="8" s="1"/>
  <c r="M240" i="8" s="1"/>
  <c r="N240" i="8" s="1"/>
  <c r="O240" i="8" s="1"/>
  <c r="P240" i="8" s="1"/>
  <c r="Q240" i="8" s="1"/>
  <c r="R240" i="8" s="1"/>
  <c r="S240" i="8" s="1"/>
  <c r="T240" i="8" s="1"/>
  <c r="U240" i="8" s="1"/>
  <c r="V240" i="8" s="1"/>
  <c r="W240" i="8" s="1"/>
  <c r="X240" i="8" s="1"/>
  <c r="Y240" i="8" s="1"/>
  <c r="Z240" i="8" s="1"/>
  <c r="AA240" i="8" s="1"/>
  <c r="AB240" i="8" s="1"/>
  <c r="AC240" i="8" s="1"/>
  <c r="AD240" i="8" s="1"/>
  <c r="AE240" i="8" s="1"/>
  <c r="AF240" i="8" s="1"/>
  <c r="AG240" i="8" s="1"/>
  <c r="AH240" i="8" s="1"/>
  <c r="AI240" i="8" s="1"/>
  <c r="AJ240" i="8" s="1"/>
  <c r="AK240" i="8" s="1"/>
  <c r="AL240" i="8" s="1"/>
  <c r="AM240" i="8" s="1"/>
  <c r="F239" i="23" s="1"/>
  <c r="B240" i="8"/>
  <c r="B241" i="8" s="1"/>
  <c r="G239" i="8"/>
  <c r="D239" i="8" s="1"/>
  <c r="H239" i="8"/>
  <c r="C239" i="8"/>
  <c r="I234" i="25"/>
  <c r="J234" i="25" s="1"/>
  <c r="K234" i="25" s="1"/>
  <c r="L234" i="25" s="1"/>
  <c r="M234" i="25" s="1"/>
  <c r="N234" i="25" s="1"/>
  <c r="O234" i="25" s="1"/>
  <c r="P234" i="25" s="1"/>
  <c r="Q234" i="25" s="1"/>
  <c r="R234" i="25" s="1"/>
  <c r="S234" i="25" s="1"/>
  <c r="T234" i="25" s="1"/>
  <c r="U234" i="25" s="1"/>
  <c r="V234" i="25" s="1"/>
  <c r="W234" i="25" s="1"/>
  <c r="X234" i="25" s="1"/>
  <c r="Y234" i="25" s="1"/>
  <c r="Z234" i="25" s="1"/>
  <c r="AA234" i="25" s="1"/>
  <c r="AB234" i="25" s="1"/>
  <c r="AC234" i="25" s="1"/>
  <c r="AD234" i="25" s="1"/>
  <c r="AE234" i="25" s="1"/>
  <c r="AF234" i="25" s="1"/>
  <c r="AG234" i="25" s="1"/>
  <c r="AH234" i="25" s="1"/>
  <c r="AI234" i="25" s="1"/>
  <c r="AJ234" i="25" s="1"/>
  <c r="AK234" i="25" s="1"/>
  <c r="AL234" i="25" s="1"/>
  <c r="F233" i="26" s="1"/>
  <c r="D233" i="25"/>
  <c r="B242" i="33"/>
  <c r="B243" i="33" s="1"/>
  <c r="G241" i="33"/>
  <c r="C241" i="33"/>
  <c r="H241" i="33"/>
  <c r="B240" i="32"/>
  <c r="B241" i="32" s="1"/>
  <c r="G239" i="32"/>
  <c r="H239" i="32"/>
  <c r="C239" i="32"/>
  <c r="I228" i="28"/>
  <c r="J228" i="28" s="1"/>
  <c r="K228" i="28" s="1"/>
  <c r="L228" i="28" s="1"/>
  <c r="M228" i="28" s="1"/>
  <c r="N228" i="28" s="1"/>
  <c r="O228" i="28" s="1"/>
  <c r="P228" i="28" s="1"/>
  <c r="Q228" i="28" s="1"/>
  <c r="R228" i="28" s="1"/>
  <c r="S228" i="28" s="1"/>
  <c r="T228" i="28" s="1"/>
  <c r="U228" i="28" s="1"/>
  <c r="V228" i="28" s="1"/>
  <c r="W228" i="28" s="1"/>
  <c r="X228" i="28" s="1"/>
  <c r="Y228" i="28" s="1"/>
  <c r="Z228" i="28" s="1"/>
  <c r="AA228" i="28" s="1"/>
  <c r="AB228" i="28" s="1"/>
  <c r="AC228" i="28" s="1"/>
  <c r="AD228" i="28" s="1"/>
  <c r="AE228" i="28" s="1"/>
  <c r="AF228" i="28" s="1"/>
  <c r="AG228" i="28" s="1"/>
  <c r="AH228" i="28" s="1"/>
  <c r="AI228" i="28" s="1"/>
  <c r="AJ228" i="28" s="1"/>
  <c r="AK228" i="28" s="1"/>
  <c r="AL228" i="28" s="1"/>
  <c r="AM228" i="28" s="1"/>
  <c r="F227" i="29" s="1"/>
  <c r="D227" i="28"/>
  <c r="I224" i="30"/>
  <c r="J224" i="30" s="1"/>
  <c r="K224" i="30" s="1"/>
  <c r="L224" i="30" s="1"/>
  <c r="M224" i="30" s="1"/>
  <c r="N224" i="30" s="1"/>
  <c r="O224" i="30" s="1"/>
  <c r="P224" i="30" s="1"/>
  <c r="Q224" i="30" s="1"/>
  <c r="R224" i="30" s="1"/>
  <c r="S224" i="30" s="1"/>
  <c r="T224" i="30" s="1"/>
  <c r="U224" i="30" s="1"/>
  <c r="V224" i="30" s="1"/>
  <c r="W224" i="30" s="1"/>
  <c r="X224" i="30" s="1"/>
  <c r="Y224" i="30" s="1"/>
  <c r="Z224" i="30" s="1"/>
  <c r="AA224" i="30" s="1"/>
  <c r="AB224" i="30" s="1"/>
  <c r="AC224" i="30" s="1"/>
  <c r="AD224" i="30" s="1"/>
  <c r="AE224" i="30" s="1"/>
  <c r="AF224" i="30" s="1"/>
  <c r="AG224" i="30" s="1"/>
  <c r="AH224" i="30" s="1"/>
  <c r="AI224" i="30" s="1"/>
  <c r="AJ224" i="30" s="1"/>
  <c r="AK224" i="30" s="1"/>
  <c r="AL224" i="30" s="1"/>
  <c r="F223" i="31" s="1"/>
  <c r="D223" i="30"/>
  <c r="I226" i="29"/>
  <c r="J226" i="29" s="1"/>
  <c r="K226" i="29" s="1"/>
  <c r="L226" i="29" s="1"/>
  <c r="M226" i="29" s="1"/>
  <c r="N226" i="29" s="1"/>
  <c r="O226" i="29" s="1"/>
  <c r="P226" i="29" s="1"/>
  <c r="Q226" i="29" s="1"/>
  <c r="R226" i="29" s="1"/>
  <c r="S226" i="29" s="1"/>
  <c r="T226" i="29" s="1"/>
  <c r="U226" i="29" s="1"/>
  <c r="V226" i="29" s="1"/>
  <c r="W226" i="29" s="1"/>
  <c r="X226" i="29" s="1"/>
  <c r="Y226" i="29" s="1"/>
  <c r="Z226" i="29" s="1"/>
  <c r="AA226" i="29" s="1"/>
  <c r="AB226" i="29" s="1"/>
  <c r="AC226" i="29" s="1"/>
  <c r="AD226" i="29" s="1"/>
  <c r="AE226" i="29" s="1"/>
  <c r="AF226" i="29" s="1"/>
  <c r="AG226" i="29" s="1"/>
  <c r="AH226" i="29" s="1"/>
  <c r="AI226" i="29" s="1"/>
  <c r="AJ226" i="29" s="1"/>
  <c r="AK226" i="29" s="1"/>
  <c r="AL226" i="29" s="1"/>
  <c r="AM226" i="29" s="1"/>
  <c r="F225" i="30" s="1"/>
  <c r="D225" i="29"/>
  <c r="D219" i="32"/>
  <c r="I220" i="32"/>
  <c r="J220" i="32" s="1"/>
  <c r="K220" i="32" s="1"/>
  <c r="L220" i="32" s="1"/>
  <c r="M220" i="32" s="1"/>
  <c r="N220" i="32" s="1"/>
  <c r="O220" i="32" s="1"/>
  <c r="P220" i="32" s="1"/>
  <c r="Q220" i="32" s="1"/>
  <c r="R220" i="32" s="1"/>
  <c r="S220" i="32" s="1"/>
  <c r="T220" i="32" s="1"/>
  <c r="U220" i="32" s="1"/>
  <c r="V220" i="32" s="1"/>
  <c r="W220" i="32" s="1"/>
  <c r="X220" i="32" s="1"/>
  <c r="Y220" i="32" s="1"/>
  <c r="Z220" i="32" s="1"/>
  <c r="AA220" i="32" s="1"/>
  <c r="AB220" i="32" s="1"/>
  <c r="AC220" i="32" s="1"/>
  <c r="AD220" i="32" s="1"/>
  <c r="AE220" i="32" s="1"/>
  <c r="AF220" i="32" s="1"/>
  <c r="AG220" i="32" s="1"/>
  <c r="AH220" i="32" s="1"/>
  <c r="AI220" i="32" s="1"/>
  <c r="AJ220" i="32" s="1"/>
  <c r="AK220" i="32" s="1"/>
  <c r="AL220" i="32" s="1"/>
  <c r="F219" i="33" s="1"/>
  <c r="I222" i="31"/>
  <c r="J222" i="31" s="1"/>
  <c r="K222" i="31" s="1"/>
  <c r="L222" i="31" s="1"/>
  <c r="M222" i="31" s="1"/>
  <c r="N222" i="31" s="1"/>
  <c r="O222" i="31" s="1"/>
  <c r="P222" i="31" s="1"/>
  <c r="Q222" i="31" s="1"/>
  <c r="R222" i="31" s="1"/>
  <c r="S222" i="31" s="1"/>
  <c r="T222" i="31" s="1"/>
  <c r="U222" i="31" s="1"/>
  <c r="V222" i="31" s="1"/>
  <c r="W222" i="31" s="1"/>
  <c r="X222" i="31" s="1"/>
  <c r="Y222" i="31" s="1"/>
  <c r="Z222" i="31" s="1"/>
  <c r="AA222" i="31" s="1"/>
  <c r="AB222" i="31" s="1"/>
  <c r="AC222" i="31" s="1"/>
  <c r="AD222" i="31" s="1"/>
  <c r="AE222" i="31" s="1"/>
  <c r="AF222" i="31" s="1"/>
  <c r="AG222" i="31" s="1"/>
  <c r="AH222" i="31" s="1"/>
  <c r="AI222" i="31" s="1"/>
  <c r="AJ222" i="31" s="1"/>
  <c r="AK222" i="31" s="1"/>
  <c r="AL222" i="31" s="1"/>
  <c r="AM222" i="31" s="1"/>
  <c r="F221" i="32" s="1"/>
  <c r="D221" i="31"/>
  <c r="I232" i="26"/>
  <c r="J232" i="26" s="1"/>
  <c r="K232" i="26" s="1"/>
  <c r="L232" i="26" s="1"/>
  <c r="M232" i="26" s="1"/>
  <c r="N232" i="26" s="1"/>
  <c r="O232" i="26" s="1"/>
  <c r="P232" i="26" s="1"/>
  <c r="Q232" i="26" s="1"/>
  <c r="R232" i="26" s="1"/>
  <c r="S232" i="26" s="1"/>
  <c r="T232" i="26" s="1"/>
  <c r="U232" i="26" s="1"/>
  <c r="V232" i="26" s="1"/>
  <c r="W232" i="26" s="1"/>
  <c r="X232" i="26" s="1"/>
  <c r="Y232" i="26" s="1"/>
  <c r="Z232" i="26" s="1"/>
  <c r="AA232" i="26" s="1"/>
  <c r="AB232" i="26" s="1"/>
  <c r="AC232" i="26" s="1"/>
  <c r="AD232" i="26" s="1"/>
  <c r="AE232" i="26" s="1"/>
  <c r="AF232" i="26" s="1"/>
  <c r="AG232" i="26" s="1"/>
  <c r="AH232" i="26" s="1"/>
  <c r="AI232" i="26" s="1"/>
  <c r="AJ232" i="26" s="1"/>
  <c r="AK232" i="26" s="1"/>
  <c r="AL232" i="26" s="1"/>
  <c r="AM232" i="26" s="1"/>
  <c r="F231" i="27" s="1"/>
  <c r="D231" i="26"/>
  <c r="D217" i="33"/>
  <c r="I218" i="33"/>
  <c r="J218" i="33" s="1"/>
  <c r="K218" i="33" s="1"/>
  <c r="L218" i="33" s="1"/>
  <c r="M218" i="33" s="1"/>
  <c r="N218" i="33" s="1"/>
  <c r="O218" i="33" s="1"/>
  <c r="P218" i="33" s="1"/>
  <c r="Q218" i="33" s="1"/>
  <c r="R218" i="33" s="1"/>
  <c r="S218" i="33" s="1"/>
  <c r="T218" i="33" s="1"/>
  <c r="U218" i="33" s="1"/>
  <c r="V218" i="33" s="1"/>
  <c r="W218" i="33" s="1"/>
  <c r="X218" i="33" s="1"/>
  <c r="Y218" i="33" s="1"/>
  <c r="Z218" i="33" s="1"/>
  <c r="AA218" i="33" s="1"/>
  <c r="AB218" i="33" s="1"/>
  <c r="AC218" i="33" s="1"/>
  <c r="AD218" i="33" s="1"/>
  <c r="AE218" i="33" s="1"/>
  <c r="AF218" i="33" s="1"/>
  <c r="AG218" i="33" s="1"/>
  <c r="AH218" i="33" s="1"/>
  <c r="AI218" i="33" s="1"/>
  <c r="AJ218" i="33" s="1"/>
  <c r="AK218" i="33" s="1"/>
  <c r="AL218" i="33" s="1"/>
  <c r="AM218" i="33" s="1"/>
  <c r="I238" i="23"/>
  <c r="J238" i="23" s="1"/>
  <c r="K238" i="23" s="1"/>
  <c r="L238" i="23" s="1"/>
  <c r="M238" i="23" s="1"/>
  <c r="N238" i="23" s="1"/>
  <c r="O238" i="23" s="1"/>
  <c r="P238" i="23" s="1"/>
  <c r="Q238" i="23" s="1"/>
  <c r="R238" i="23" s="1"/>
  <c r="S238" i="23" s="1"/>
  <c r="T238" i="23" s="1"/>
  <c r="U238" i="23" s="1"/>
  <c r="V238" i="23" s="1"/>
  <c r="W238" i="23" s="1"/>
  <c r="X238" i="23" s="1"/>
  <c r="Y238" i="23" s="1"/>
  <c r="Z238" i="23" s="1"/>
  <c r="AA238" i="23" s="1"/>
  <c r="AB238" i="23" s="1"/>
  <c r="AC238" i="23" s="1"/>
  <c r="AD238" i="23" s="1"/>
  <c r="AE238" i="23" s="1"/>
  <c r="AF238" i="23" s="1"/>
  <c r="AG238" i="23" s="1"/>
  <c r="AH238" i="23" s="1"/>
  <c r="AI238" i="23" s="1"/>
  <c r="AJ238" i="23" s="1"/>
  <c r="AK238" i="23" s="1"/>
  <c r="F237" i="24" s="1"/>
  <c r="D237" i="23"/>
  <c r="B242" i="26" l="1"/>
  <c r="B243" i="26" s="1"/>
  <c r="G241" i="26"/>
  <c r="C241" i="26"/>
  <c r="H241" i="26"/>
  <c r="B258" i="31"/>
  <c r="B259" i="31" s="1"/>
  <c r="G257" i="31"/>
  <c r="C257" i="31"/>
  <c r="H257" i="31"/>
  <c r="H263" i="28"/>
  <c r="B264" i="28"/>
  <c r="B265" i="28" s="1"/>
  <c r="G263" i="28"/>
  <c r="C263" i="28"/>
  <c r="B250" i="25"/>
  <c r="B251" i="25" s="1"/>
  <c r="H249" i="25"/>
  <c r="C249" i="25"/>
  <c r="G249" i="25"/>
  <c r="B248" i="29"/>
  <c r="B249" i="29" s="1"/>
  <c r="G247" i="29"/>
  <c r="C247" i="29"/>
  <c r="H247" i="29"/>
  <c r="G243" i="27"/>
  <c r="B244" i="27"/>
  <c r="B245" i="27" s="1"/>
  <c r="H243" i="27"/>
  <c r="C243" i="27"/>
  <c r="G241" i="32"/>
  <c r="B242" i="32"/>
  <c r="B243" i="32" s="1"/>
  <c r="C241" i="32"/>
  <c r="H241" i="32"/>
  <c r="I232" i="27"/>
  <c r="J232" i="27" s="1"/>
  <c r="K232" i="27" s="1"/>
  <c r="L232" i="27" s="1"/>
  <c r="M232" i="27" s="1"/>
  <c r="N232" i="27" s="1"/>
  <c r="O232" i="27" s="1"/>
  <c r="P232" i="27" s="1"/>
  <c r="Q232" i="27" s="1"/>
  <c r="R232" i="27" s="1"/>
  <c r="S232" i="27" s="1"/>
  <c r="T232" i="27" s="1"/>
  <c r="U232" i="27" s="1"/>
  <c r="V232" i="27" s="1"/>
  <c r="W232" i="27" s="1"/>
  <c r="X232" i="27" s="1"/>
  <c r="Y232" i="27" s="1"/>
  <c r="Z232" i="27" s="1"/>
  <c r="AA232" i="27" s="1"/>
  <c r="AB232" i="27" s="1"/>
  <c r="AC232" i="27" s="1"/>
  <c r="AD232" i="27" s="1"/>
  <c r="AE232" i="27" s="1"/>
  <c r="AF232" i="27" s="1"/>
  <c r="AG232" i="27" s="1"/>
  <c r="AH232" i="27" s="1"/>
  <c r="AI232" i="27" s="1"/>
  <c r="AJ232" i="27" s="1"/>
  <c r="AK232" i="27" s="1"/>
  <c r="AL232" i="27" s="1"/>
  <c r="F231" i="28" s="1"/>
  <c r="D231" i="27"/>
  <c r="D221" i="32"/>
  <c r="I222" i="32"/>
  <c r="J222" i="32" s="1"/>
  <c r="K222" i="32" s="1"/>
  <c r="L222" i="32" s="1"/>
  <c r="M222" i="32" s="1"/>
  <c r="N222" i="32" s="1"/>
  <c r="O222" i="32" s="1"/>
  <c r="P222" i="32" s="1"/>
  <c r="Q222" i="32" s="1"/>
  <c r="R222" i="32" s="1"/>
  <c r="S222" i="32" s="1"/>
  <c r="T222" i="32" s="1"/>
  <c r="U222" i="32" s="1"/>
  <c r="V222" i="32" s="1"/>
  <c r="W222" i="32" s="1"/>
  <c r="X222" i="32" s="1"/>
  <c r="Y222" i="32" s="1"/>
  <c r="Z222" i="32" s="1"/>
  <c r="AA222" i="32" s="1"/>
  <c r="AB222" i="32" s="1"/>
  <c r="AC222" i="32" s="1"/>
  <c r="AD222" i="32" s="1"/>
  <c r="AE222" i="32" s="1"/>
  <c r="AF222" i="32" s="1"/>
  <c r="AG222" i="32" s="1"/>
  <c r="AH222" i="32" s="1"/>
  <c r="AI222" i="32" s="1"/>
  <c r="AJ222" i="32" s="1"/>
  <c r="AK222" i="32" s="1"/>
  <c r="AL222" i="32" s="1"/>
  <c r="F221" i="33" s="1"/>
  <c r="G243" i="33"/>
  <c r="B244" i="33"/>
  <c r="B245" i="33" s="1"/>
  <c r="C243" i="33"/>
  <c r="H243" i="33"/>
  <c r="D219" i="33"/>
  <c r="I220" i="33"/>
  <c r="J220" i="33" s="1"/>
  <c r="K220" i="33" s="1"/>
  <c r="L220" i="33" s="1"/>
  <c r="M220" i="33" s="1"/>
  <c r="N220" i="33" s="1"/>
  <c r="O220" i="33" s="1"/>
  <c r="P220" i="33" s="1"/>
  <c r="Q220" i="33" s="1"/>
  <c r="R220" i="33" s="1"/>
  <c r="S220" i="33" s="1"/>
  <c r="T220" i="33" s="1"/>
  <c r="U220" i="33" s="1"/>
  <c r="V220" i="33" s="1"/>
  <c r="W220" i="33" s="1"/>
  <c r="X220" i="33" s="1"/>
  <c r="Y220" i="33" s="1"/>
  <c r="Z220" i="33" s="1"/>
  <c r="AA220" i="33" s="1"/>
  <c r="AB220" i="33" s="1"/>
  <c r="AC220" i="33" s="1"/>
  <c r="AD220" i="33" s="1"/>
  <c r="AE220" i="33" s="1"/>
  <c r="AF220" i="33" s="1"/>
  <c r="AG220" i="33" s="1"/>
  <c r="AH220" i="33" s="1"/>
  <c r="AI220" i="33" s="1"/>
  <c r="AJ220" i="33" s="1"/>
  <c r="AK220" i="33" s="1"/>
  <c r="AL220" i="33" s="1"/>
  <c r="AM220" i="33" s="1"/>
  <c r="I234" i="26"/>
  <c r="J234" i="26" s="1"/>
  <c r="K234" i="26" s="1"/>
  <c r="L234" i="26" s="1"/>
  <c r="M234" i="26" s="1"/>
  <c r="N234" i="26" s="1"/>
  <c r="O234" i="26" s="1"/>
  <c r="P234" i="26" s="1"/>
  <c r="Q234" i="26" s="1"/>
  <c r="R234" i="26" s="1"/>
  <c r="S234" i="26" s="1"/>
  <c r="T234" i="26" s="1"/>
  <c r="U234" i="26" s="1"/>
  <c r="V234" i="26" s="1"/>
  <c r="W234" i="26" s="1"/>
  <c r="X234" i="26" s="1"/>
  <c r="Y234" i="26" s="1"/>
  <c r="Z234" i="26" s="1"/>
  <c r="AA234" i="26" s="1"/>
  <c r="AB234" i="26" s="1"/>
  <c r="AC234" i="26" s="1"/>
  <c r="AD234" i="26" s="1"/>
  <c r="AE234" i="26" s="1"/>
  <c r="AF234" i="26" s="1"/>
  <c r="AG234" i="26" s="1"/>
  <c r="AH234" i="26" s="1"/>
  <c r="AI234" i="26" s="1"/>
  <c r="AJ234" i="26" s="1"/>
  <c r="AK234" i="26" s="1"/>
  <c r="AL234" i="26" s="1"/>
  <c r="AM234" i="26" s="1"/>
  <c r="F233" i="27" s="1"/>
  <c r="D233" i="26"/>
  <c r="I226" i="30"/>
  <c r="J226" i="30" s="1"/>
  <c r="K226" i="30" s="1"/>
  <c r="L226" i="30" s="1"/>
  <c r="M226" i="30" s="1"/>
  <c r="N226" i="30" s="1"/>
  <c r="O226" i="30" s="1"/>
  <c r="P226" i="30" s="1"/>
  <c r="Q226" i="30" s="1"/>
  <c r="R226" i="30" s="1"/>
  <c r="S226" i="30" s="1"/>
  <c r="T226" i="30" s="1"/>
  <c r="U226" i="30" s="1"/>
  <c r="V226" i="30" s="1"/>
  <c r="W226" i="30" s="1"/>
  <c r="X226" i="30" s="1"/>
  <c r="Y226" i="30" s="1"/>
  <c r="Z226" i="30" s="1"/>
  <c r="AA226" i="30" s="1"/>
  <c r="AB226" i="30" s="1"/>
  <c r="AC226" i="30" s="1"/>
  <c r="AD226" i="30" s="1"/>
  <c r="AE226" i="30" s="1"/>
  <c r="AF226" i="30" s="1"/>
  <c r="AG226" i="30" s="1"/>
  <c r="AH226" i="30" s="1"/>
  <c r="AI226" i="30" s="1"/>
  <c r="AJ226" i="30" s="1"/>
  <c r="AK226" i="30" s="1"/>
  <c r="AL226" i="30" s="1"/>
  <c r="F225" i="31" s="1"/>
  <c r="D225" i="30"/>
  <c r="I224" i="31"/>
  <c r="J224" i="31" s="1"/>
  <c r="K224" i="31" s="1"/>
  <c r="L224" i="31" s="1"/>
  <c r="M224" i="31" s="1"/>
  <c r="N224" i="31" s="1"/>
  <c r="O224" i="31" s="1"/>
  <c r="P224" i="31" s="1"/>
  <c r="Q224" i="31" s="1"/>
  <c r="R224" i="31" s="1"/>
  <c r="S224" i="31" s="1"/>
  <c r="T224" i="31" s="1"/>
  <c r="U224" i="31" s="1"/>
  <c r="V224" i="31" s="1"/>
  <c r="W224" i="31" s="1"/>
  <c r="X224" i="31" s="1"/>
  <c r="Y224" i="31" s="1"/>
  <c r="Z224" i="31" s="1"/>
  <c r="AA224" i="31" s="1"/>
  <c r="AB224" i="31" s="1"/>
  <c r="AC224" i="31" s="1"/>
  <c r="AD224" i="31" s="1"/>
  <c r="AE224" i="31" s="1"/>
  <c r="AF224" i="31" s="1"/>
  <c r="AG224" i="31" s="1"/>
  <c r="AH224" i="31" s="1"/>
  <c r="AI224" i="31" s="1"/>
  <c r="AJ224" i="31" s="1"/>
  <c r="AK224" i="31" s="1"/>
  <c r="AL224" i="31" s="1"/>
  <c r="AM224" i="31" s="1"/>
  <c r="F223" i="32" s="1"/>
  <c r="D223" i="31"/>
  <c r="B242" i="8"/>
  <c r="B243" i="8" s="1"/>
  <c r="I242" i="8"/>
  <c r="J242" i="8" s="1"/>
  <c r="K242" i="8" s="1"/>
  <c r="L242" i="8" s="1"/>
  <c r="M242" i="8" s="1"/>
  <c r="N242" i="8" s="1"/>
  <c r="O242" i="8" s="1"/>
  <c r="P242" i="8" s="1"/>
  <c r="Q242" i="8" s="1"/>
  <c r="R242" i="8" s="1"/>
  <c r="S242" i="8" s="1"/>
  <c r="T242" i="8" s="1"/>
  <c r="U242" i="8" s="1"/>
  <c r="V242" i="8" s="1"/>
  <c r="W242" i="8" s="1"/>
  <c r="X242" i="8" s="1"/>
  <c r="Y242" i="8" s="1"/>
  <c r="Z242" i="8" s="1"/>
  <c r="AA242" i="8" s="1"/>
  <c r="AB242" i="8" s="1"/>
  <c r="AC242" i="8" s="1"/>
  <c r="AD242" i="8" s="1"/>
  <c r="AE242" i="8" s="1"/>
  <c r="AF242" i="8" s="1"/>
  <c r="AG242" i="8" s="1"/>
  <c r="AH242" i="8" s="1"/>
  <c r="AI242" i="8" s="1"/>
  <c r="AJ242" i="8" s="1"/>
  <c r="AK242" i="8" s="1"/>
  <c r="AL242" i="8" s="1"/>
  <c r="AM242" i="8" s="1"/>
  <c r="F241" i="23" s="1"/>
  <c r="G241" i="8"/>
  <c r="D241" i="8" s="1"/>
  <c r="C241" i="8"/>
  <c r="H241" i="8"/>
  <c r="I240" i="23"/>
  <c r="J240" i="23" s="1"/>
  <c r="K240" i="23" s="1"/>
  <c r="L240" i="23" s="1"/>
  <c r="M240" i="23" s="1"/>
  <c r="N240" i="23" s="1"/>
  <c r="O240" i="23" s="1"/>
  <c r="P240" i="23" s="1"/>
  <c r="Q240" i="23" s="1"/>
  <c r="R240" i="23" s="1"/>
  <c r="S240" i="23" s="1"/>
  <c r="T240" i="23" s="1"/>
  <c r="U240" i="23" s="1"/>
  <c r="V240" i="23" s="1"/>
  <c r="W240" i="23" s="1"/>
  <c r="X240" i="23" s="1"/>
  <c r="Y240" i="23" s="1"/>
  <c r="Z240" i="23" s="1"/>
  <c r="AA240" i="23" s="1"/>
  <c r="AB240" i="23" s="1"/>
  <c r="AC240" i="23" s="1"/>
  <c r="AD240" i="23" s="1"/>
  <c r="AE240" i="23" s="1"/>
  <c r="AF240" i="23" s="1"/>
  <c r="AG240" i="23" s="1"/>
  <c r="AH240" i="23" s="1"/>
  <c r="AI240" i="23" s="1"/>
  <c r="AJ240" i="23" s="1"/>
  <c r="AK240" i="23" s="1"/>
  <c r="F239" i="24" s="1"/>
  <c r="D239" i="23"/>
  <c r="I228" i="29"/>
  <c r="J228" i="29" s="1"/>
  <c r="K228" i="29" s="1"/>
  <c r="L228" i="29" s="1"/>
  <c r="M228" i="29" s="1"/>
  <c r="N228" i="29" s="1"/>
  <c r="O228" i="29" s="1"/>
  <c r="P228" i="29" s="1"/>
  <c r="Q228" i="29" s="1"/>
  <c r="R228" i="29" s="1"/>
  <c r="S228" i="29" s="1"/>
  <c r="T228" i="29" s="1"/>
  <c r="U228" i="29" s="1"/>
  <c r="V228" i="29" s="1"/>
  <c r="W228" i="29" s="1"/>
  <c r="X228" i="29" s="1"/>
  <c r="Y228" i="29" s="1"/>
  <c r="Z228" i="29" s="1"/>
  <c r="AA228" i="29" s="1"/>
  <c r="AB228" i="29" s="1"/>
  <c r="AC228" i="29" s="1"/>
  <c r="AD228" i="29" s="1"/>
  <c r="AE228" i="29" s="1"/>
  <c r="AF228" i="29" s="1"/>
  <c r="AG228" i="29" s="1"/>
  <c r="AH228" i="29" s="1"/>
  <c r="AI228" i="29" s="1"/>
  <c r="AJ228" i="29" s="1"/>
  <c r="AK228" i="29" s="1"/>
  <c r="AL228" i="29" s="1"/>
  <c r="AM228" i="29" s="1"/>
  <c r="F227" i="30" s="1"/>
  <c r="D227" i="29"/>
  <c r="I230" i="28"/>
  <c r="J230" i="28" s="1"/>
  <c r="K230" i="28" s="1"/>
  <c r="L230" i="28" s="1"/>
  <c r="M230" i="28" s="1"/>
  <c r="N230" i="28" s="1"/>
  <c r="O230" i="28" s="1"/>
  <c r="P230" i="28" s="1"/>
  <c r="Q230" i="28" s="1"/>
  <c r="R230" i="28" s="1"/>
  <c r="S230" i="28" s="1"/>
  <c r="T230" i="28" s="1"/>
  <c r="U230" i="28" s="1"/>
  <c r="V230" i="28" s="1"/>
  <c r="W230" i="28" s="1"/>
  <c r="X230" i="28" s="1"/>
  <c r="Y230" i="28" s="1"/>
  <c r="Z230" i="28" s="1"/>
  <c r="AA230" i="28" s="1"/>
  <c r="AB230" i="28" s="1"/>
  <c r="AC230" i="28" s="1"/>
  <c r="AD230" i="28" s="1"/>
  <c r="AE230" i="28" s="1"/>
  <c r="AF230" i="28" s="1"/>
  <c r="AG230" i="28" s="1"/>
  <c r="AH230" i="28" s="1"/>
  <c r="AI230" i="28" s="1"/>
  <c r="AJ230" i="28" s="1"/>
  <c r="AK230" i="28" s="1"/>
  <c r="AL230" i="28" s="1"/>
  <c r="AM230" i="28" s="1"/>
  <c r="F229" i="29" s="1"/>
  <c r="D229" i="28"/>
  <c r="I238" i="24"/>
  <c r="J238" i="24" s="1"/>
  <c r="K238" i="24" s="1"/>
  <c r="L238" i="24" s="1"/>
  <c r="M238" i="24" s="1"/>
  <c r="N238" i="24" s="1"/>
  <c r="O238" i="24" s="1"/>
  <c r="P238" i="24" s="1"/>
  <c r="Q238" i="24" s="1"/>
  <c r="R238" i="24" s="1"/>
  <c r="S238" i="24" s="1"/>
  <c r="T238" i="24" s="1"/>
  <c r="U238" i="24" s="1"/>
  <c r="V238" i="24" s="1"/>
  <c r="W238" i="24" s="1"/>
  <c r="X238" i="24" s="1"/>
  <c r="Y238" i="24" s="1"/>
  <c r="Z238" i="24" s="1"/>
  <c r="AA238" i="24" s="1"/>
  <c r="AB238" i="24" s="1"/>
  <c r="AC238" i="24" s="1"/>
  <c r="AD238" i="24" s="1"/>
  <c r="AE238" i="24" s="1"/>
  <c r="AF238" i="24" s="1"/>
  <c r="AG238" i="24" s="1"/>
  <c r="AH238" i="24" s="1"/>
  <c r="AI238" i="24" s="1"/>
  <c r="AJ238" i="24" s="1"/>
  <c r="AK238" i="24" s="1"/>
  <c r="AL238" i="24" s="1"/>
  <c r="AM238" i="24" s="1"/>
  <c r="F237" i="25" s="1"/>
  <c r="D237" i="24"/>
  <c r="I236" i="25"/>
  <c r="J236" i="25" s="1"/>
  <c r="K236" i="25" s="1"/>
  <c r="L236" i="25" s="1"/>
  <c r="M236" i="25" s="1"/>
  <c r="N236" i="25" s="1"/>
  <c r="O236" i="25" s="1"/>
  <c r="P236" i="25" s="1"/>
  <c r="Q236" i="25" s="1"/>
  <c r="R236" i="25" s="1"/>
  <c r="S236" i="25" s="1"/>
  <c r="T236" i="25" s="1"/>
  <c r="U236" i="25" s="1"/>
  <c r="V236" i="25" s="1"/>
  <c r="W236" i="25" s="1"/>
  <c r="X236" i="25" s="1"/>
  <c r="Y236" i="25" s="1"/>
  <c r="Z236" i="25" s="1"/>
  <c r="AA236" i="25" s="1"/>
  <c r="AB236" i="25" s="1"/>
  <c r="AC236" i="25" s="1"/>
  <c r="AD236" i="25" s="1"/>
  <c r="AE236" i="25" s="1"/>
  <c r="AF236" i="25" s="1"/>
  <c r="AG236" i="25" s="1"/>
  <c r="AH236" i="25" s="1"/>
  <c r="AI236" i="25" s="1"/>
  <c r="AJ236" i="25" s="1"/>
  <c r="AK236" i="25" s="1"/>
  <c r="AL236" i="25" s="1"/>
  <c r="F235" i="26" s="1"/>
  <c r="D235" i="25"/>
  <c r="B252" i="25" l="1"/>
  <c r="B253" i="25" s="1"/>
  <c r="H251" i="25"/>
  <c r="C251" i="25"/>
  <c r="G251" i="25"/>
  <c r="C265" i="28"/>
  <c r="B266" i="28"/>
  <c r="B267" i="28" s="1"/>
  <c r="G265" i="28"/>
  <c r="H265" i="28"/>
  <c r="B246" i="27"/>
  <c r="B247" i="27" s="1"/>
  <c r="G245" i="27"/>
  <c r="C245" i="27"/>
  <c r="H245" i="27"/>
  <c r="B260" i="31"/>
  <c r="B261" i="31" s="1"/>
  <c r="G259" i="31"/>
  <c r="C259" i="31"/>
  <c r="H259" i="31"/>
  <c r="B250" i="29"/>
  <c r="B251" i="29" s="1"/>
  <c r="G249" i="29"/>
  <c r="C249" i="29"/>
  <c r="H249" i="29"/>
  <c r="B244" i="26"/>
  <c r="B245" i="26" s="1"/>
  <c r="G243" i="26"/>
  <c r="C243" i="26"/>
  <c r="H243" i="26"/>
  <c r="I234" i="27"/>
  <c r="J234" i="27" s="1"/>
  <c r="K234" i="27" s="1"/>
  <c r="L234" i="27" s="1"/>
  <c r="M234" i="27" s="1"/>
  <c r="N234" i="27" s="1"/>
  <c r="O234" i="27" s="1"/>
  <c r="P234" i="27" s="1"/>
  <c r="Q234" i="27" s="1"/>
  <c r="R234" i="27" s="1"/>
  <c r="S234" i="27" s="1"/>
  <c r="T234" i="27" s="1"/>
  <c r="U234" i="27" s="1"/>
  <c r="V234" i="27" s="1"/>
  <c r="W234" i="27" s="1"/>
  <c r="X234" i="27" s="1"/>
  <c r="Y234" i="27" s="1"/>
  <c r="Z234" i="27" s="1"/>
  <c r="AA234" i="27" s="1"/>
  <c r="AB234" i="27" s="1"/>
  <c r="AC234" i="27" s="1"/>
  <c r="AD234" i="27" s="1"/>
  <c r="AE234" i="27" s="1"/>
  <c r="AF234" i="27" s="1"/>
  <c r="AG234" i="27" s="1"/>
  <c r="AH234" i="27" s="1"/>
  <c r="AI234" i="27" s="1"/>
  <c r="AJ234" i="27" s="1"/>
  <c r="AK234" i="27" s="1"/>
  <c r="AL234" i="27" s="1"/>
  <c r="F233" i="28" s="1"/>
  <c r="D233" i="27"/>
  <c r="I228" i="30"/>
  <c r="J228" i="30" s="1"/>
  <c r="K228" i="30" s="1"/>
  <c r="L228" i="30" s="1"/>
  <c r="M228" i="30" s="1"/>
  <c r="N228" i="30" s="1"/>
  <c r="O228" i="30" s="1"/>
  <c r="P228" i="30" s="1"/>
  <c r="Q228" i="30" s="1"/>
  <c r="R228" i="30" s="1"/>
  <c r="S228" i="30" s="1"/>
  <c r="T228" i="30" s="1"/>
  <c r="U228" i="30" s="1"/>
  <c r="V228" i="30" s="1"/>
  <c r="W228" i="30" s="1"/>
  <c r="X228" i="30" s="1"/>
  <c r="Y228" i="30" s="1"/>
  <c r="Z228" i="30" s="1"/>
  <c r="AA228" i="30" s="1"/>
  <c r="AB228" i="30" s="1"/>
  <c r="AC228" i="30" s="1"/>
  <c r="AD228" i="30" s="1"/>
  <c r="AE228" i="30" s="1"/>
  <c r="AF228" i="30" s="1"/>
  <c r="AG228" i="30" s="1"/>
  <c r="AH228" i="30" s="1"/>
  <c r="AI228" i="30" s="1"/>
  <c r="AJ228" i="30" s="1"/>
  <c r="AK228" i="30" s="1"/>
  <c r="AL228" i="30" s="1"/>
  <c r="F227" i="31" s="1"/>
  <c r="D227" i="30"/>
  <c r="I238" i="25"/>
  <c r="J238" i="25" s="1"/>
  <c r="K238" i="25" s="1"/>
  <c r="L238" i="25" s="1"/>
  <c r="M238" i="25" s="1"/>
  <c r="N238" i="25" s="1"/>
  <c r="O238" i="25" s="1"/>
  <c r="P238" i="25" s="1"/>
  <c r="Q238" i="25" s="1"/>
  <c r="R238" i="25" s="1"/>
  <c r="S238" i="25" s="1"/>
  <c r="T238" i="25" s="1"/>
  <c r="U238" i="25" s="1"/>
  <c r="V238" i="25" s="1"/>
  <c r="W238" i="25" s="1"/>
  <c r="X238" i="25" s="1"/>
  <c r="Y238" i="25" s="1"/>
  <c r="Z238" i="25" s="1"/>
  <c r="AA238" i="25" s="1"/>
  <c r="AB238" i="25" s="1"/>
  <c r="AC238" i="25" s="1"/>
  <c r="AD238" i="25" s="1"/>
  <c r="AE238" i="25" s="1"/>
  <c r="AF238" i="25" s="1"/>
  <c r="AG238" i="25" s="1"/>
  <c r="AH238" i="25" s="1"/>
  <c r="AI238" i="25" s="1"/>
  <c r="AJ238" i="25" s="1"/>
  <c r="AK238" i="25" s="1"/>
  <c r="AL238" i="25" s="1"/>
  <c r="F237" i="26" s="1"/>
  <c r="D237" i="25"/>
  <c r="I240" i="24"/>
  <c r="J240" i="24" s="1"/>
  <c r="K240" i="24" s="1"/>
  <c r="L240" i="24" s="1"/>
  <c r="M240" i="24" s="1"/>
  <c r="N240" i="24" s="1"/>
  <c r="O240" i="24" s="1"/>
  <c r="P240" i="24" s="1"/>
  <c r="Q240" i="24" s="1"/>
  <c r="R240" i="24" s="1"/>
  <c r="S240" i="24" s="1"/>
  <c r="T240" i="24" s="1"/>
  <c r="U240" i="24" s="1"/>
  <c r="V240" i="24" s="1"/>
  <c r="W240" i="24" s="1"/>
  <c r="X240" i="24" s="1"/>
  <c r="Y240" i="24" s="1"/>
  <c r="Z240" i="24" s="1"/>
  <c r="AA240" i="24" s="1"/>
  <c r="AB240" i="24" s="1"/>
  <c r="AC240" i="24" s="1"/>
  <c r="AD240" i="24" s="1"/>
  <c r="AE240" i="24" s="1"/>
  <c r="AF240" i="24" s="1"/>
  <c r="AG240" i="24" s="1"/>
  <c r="AH240" i="24" s="1"/>
  <c r="AI240" i="24" s="1"/>
  <c r="AJ240" i="24" s="1"/>
  <c r="AK240" i="24" s="1"/>
  <c r="AL240" i="24" s="1"/>
  <c r="AM240" i="24" s="1"/>
  <c r="F239" i="25" s="1"/>
  <c r="D239" i="24"/>
  <c r="B246" i="33"/>
  <c r="B247" i="33" s="1"/>
  <c r="G245" i="33"/>
  <c r="C245" i="33"/>
  <c r="H245" i="33"/>
  <c r="D221" i="33"/>
  <c r="I222" i="33"/>
  <c r="J222" i="33" s="1"/>
  <c r="K222" i="33" s="1"/>
  <c r="L222" i="33" s="1"/>
  <c r="M222" i="33" s="1"/>
  <c r="N222" i="33" s="1"/>
  <c r="O222" i="33" s="1"/>
  <c r="P222" i="33" s="1"/>
  <c r="Q222" i="33" s="1"/>
  <c r="R222" i="33" s="1"/>
  <c r="S222" i="33" s="1"/>
  <c r="T222" i="33" s="1"/>
  <c r="U222" i="33" s="1"/>
  <c r="V222" i="33" s="1"/>
  <c r="W222" i="33" s="1"/>
  <c r="X222" i="33" s="1"/>
  <c r="Y222" i="33" s="1"/>
  <c r="Z222" i="33" s="1"/>
  <c r="AA222" i="33" s="1"/>
  <c r="AB222" i="33" s="1"/>
  <c r="AC222" i="33" s="1"/>
  <c r="AD222" i="33" s="1"/>
  <c r="AE222" i="33" s="1"/>
  <c r="AF222" i="33" s="1"/>
  <c r="AG222" i="33" s="1"/>
  <c r="AH222" i="33" s="1"/>
  <c r="AI222" i="33" s="1"/>
  <c r="AJ222" i="33" s="1"/>
  <c r="AK222" i="33" s="1"/>
  <c r="AL222" i="33" s="1"/>
  <c r="AM222" i="33" s="1"/>
  <c r="I230" i="29"/>
  <c r="J230" i="29" s="1"/>
  <c r="K230" i="29" s="1"/>
  <c r="L230" i="29" s="1"/>
  <c r="M230" i="29" s="1"/>
  <c r="N230" i="29" s="1"/>
  <c r="O230" i="29" s="1"/>
  <c r="P230" i="29" s="1"/>
  <c r="Q230" i="29" s="1"/>
  <c r="R230" i="29" s="1"/>
  <c r="S230" i="29" s="1"/>
  <c r="T230" i="29" s="1"/>
  <c r="U230" i="29" s="1"/>
  <c r="V230" i="29" s="1"/>
  <c r="W230" i="29" s="1"/>
  <c r="X230" i="29" s="1"/>
  <c r="Y230" i="29" s="1"/>
  <c r="Z230" i="29" s="1"/>
  <c r="AA230" i="29" s="1"/>
  <c r="AB230" i="29" s="1"/>
  <c r="AC230" i="29" s="1"/>
  <c r="AD230" i="29" s="1"/>
  <c r="AE230" i="29" s="1"/>
  <c r="AF230" i="29" s="1"/>
  <c r="AG230" i="29" s="1"/>
  <c r="AH230" i="29" s="1"/>
  <c r="AI230" i="29" s="1"/>
  <c r="AJ230" i="29" s="1"/>
  <c r="AK230" i="29" s="1"/>
  <c r="AL230" i="29" s="1"/>
  <c r="AM230" i="29" s="1"/>
  <c r="F229" i="30" s="1"/>
  <c r="D229" i="29"/>
  <c r="I232" i="28"/>
  <c r="J232" i="28" s="1"/>
  <c r="K232" i="28" s="1"/>
  <c r="L232" i="28" s="1"/>
  <c r="M232" i="28" s="1"/>
  <c r="N232" i="28" s="1"/>
  <c r="O232" i="28" s="1"/>
  <c r="P232" i="28" s="1"/>
  <c r="Q232" i="28" s="1"/>
  <c r="R232" i="28" s="1"/>
  <c r="S232" i="28" s="1"/>
  <c r="T232" i="28" s="1"/>
  <c r="U232" i="28" s="1"/>
  <c r="V232" i="28" s="1"/>
  <c r="W232" i="28" s="1"/>
  <c r="X232" i="28" s="1"/>
  <c r="Y232" i="28" s="1"/>
  <c r="Z232" i="28" s="1"/>
  <c r="AA232" i="28" s="1"/>
  <c r="AB232" i="28" s="1"/>
  <c r="AC232" i="28" s="1"/>
  <c r="AD232" i="28" s="1"/>
  <c r="AE232" i="28" s="1"/>
  <c r="AF232" i="28" s="1"/>
  <c r="AG232" i="28" s="1"/>
  <c r="AH232" i="28" s="1"/>
  <c r="AI232" i="28" s="1"/>
  <c r="AJ232" i="28" s="1"/>
  <c r="AK232" i="28" s="1"/>
  <c r="AL232" i="28" s="1"/>
  <c r="AM232" i="28" s="1"/>
  <c r="F231" i="29" s="1"/>
  <c r="D231" i="28"/>
  <c r="I242" i="23"/>
  <c r="J242" i="23" s="1"/>
  <c r="K242" i="23" s="1"/>
  <c r="L242" i="23" s="1"/>
  <c r="M242" i="23" s="1"/>
  <c r="N242" i="23" s="1"/>
  <c r="O242" i="23" s="1"/>
  <c r="P242" i="23" s="1"/>
  <c r="Q242" i="23" s="1"/>
  <c r="R242" i="23" s="1"/>
  <c r="S242" i="23" s="1"/>
  <c r="T242" i="23" s="1"/>
  <c r="U242" i="23" s="1"/>
  <c r="V242" i="23" s="1"/>
  <c r="W242" i="23" s="1"/>
  <c r="X242" i="23" s="1"/>
  <c r="Y242" i="23" s="1"/>
  <c r="Z242" i="23" s="1"/>
  <c r="AA242" i="23" s="1"/>
  <c r="AB242" i="23" s="1"/>
  <c r="AC242" i="23" s="1"/>
  <c r="AD242" i="23" s="1"/>
  <c r="AE242" i="23" s="1"/>
  <c r="AF242" i="23" s="1"/>
  <c r="AG242" i="23" s="1"/>
  <c r="AH242" i="23" s="1"/>
  <c r="AI242" i="23" s="1"/>
  <c r="AJ242" i="23" s="1"/>
  <c r="AK242" i="23" s="1"/>
  <c r="F241" i="24" s="1"/>
  <c r="D241" i="23"/>
  <c r="B244" i="8"/>
  <c r="B245" i="8" s="1"/>
  <c r="I244" i="8"/>
  <c r="J244" i="8" s="1"/>
  <c r="K244" i="8" s="1"/>
  <c r="L244" i="8" s="1"/>
  <c r="M244" i="8" s="1"/>
  <c r="N244" i="8" s="1"/>
  <c r="O244" i="8" s="1"/>
  <c r="P244" i="8" s="1"/>
  <c r="Q244" i="8" s="1"/>
  <c r="R244" i="8" s="1"/>
  <c r="S244" i="8" s="1"/>
  <c r="T244" i="8" s="1"/>
  <c r="U244" i="8" s="1"/>
  <c r="V244" i="8" s="1"/>
  <c r="W244" i="8" s="1"/>
  <c r="X244" i="8" s="1"/>
  <c r="Y244" i="8" s="1"/>
  <c r="Z244" i="8" s="1"/>
  <c r="AA244" i="8" s="1"/>
  <c r="AB244" i="8" s="1"/>
  <c r="AC244" i="8" s="1"/>
  <c r="AD244" i="8" s="1"/>
  <c r="AE244" i="8" s="1"/>
  <c r="AF244" i="8" s="1"/>
  <c r="AG244" i="8" s="1"/>
  <c r="AH244" i="8" s="1"/>
  <c r="AI244" i="8" s="1"/>
  <c r="AJ244" i="8" s="1"/>
  <c r="AK244" i="8" s="1"/>
  <c r="AL244" i="8" s="1"/>
  <c r="AM244" i="8" s="1"/>
  <c r="F243" i="23" s="1"/>
  <c r="G243" i="8"/>
  <c r="D243" i="8" s="1"/>
  <c r="C243" i="8"/>
  <c r="H243" i="8"/>
  <c r="D223" i="32"/>
  <c r="I224" i="32"/>
  <c r="J224" i="32" s="1"/>
  <c r="K224" i="32" s="1"/>
  <c r="L224" i="32" s="1"/>
  <c r="M224" i="32" s="1"/>
  <c r="N224" i="32" s="1"/>
  <c r="O224" i="32" s="1"/>
  <c r="P224" i="32" s="1"/>
  <c r="Q224" i="32" s="1"/>
  <c r="R224" i="32" s="1"/>
  <c r="S224" i="32" s="1"/>
  <c r="T224" i="32" s="1"/>
  <c r="U224" i="32" s="1"/>
  <c r="V224" i="32" s="1"/>
  <c r="W224" i="32" s="1"/>
  <c r="X224" i="32" s="1"/>
  <c r="Y224" i="32" s="1"/>
  <c r="Z224" i="32" s="1"/>
  <c r="AA224" i="32" s="1"/>
  <c r="AB224" i="32" s="1"/>
  <c r="AC224" i="32" s="1"/>
  <c r="AD224" i="32" s="1"/>
  <c r="AE224" i="32" s="1"/>
  <c r="AF224" i="32" s="1"/>
  <c r="AG224" i="32" s="1"/>
  <c r="AH224" i="32" s="1"/>
  <c r="AI224" i="32" s="1"/>
  <c r="AJ224" i="32" s="1"/>
  <c r="AK224" i="32" s="1"/>
  <c r="AL224" i="32" s="1"/>
  <c r="F223" i="33" s="1"/>
  <c r="I236" i="26"/>
  <c r="J236" i="26" s="1"/>
  <c r="K236" i="26" s="1"/>
  <c r="L236" i="26" s="1"/>
  <c r="M236" i="26" s="1"/>
  <c r="N236" i="26" s="1"/>
  <c r="O236" i="26" s="1"/>
  <c r="P236" i="26" s="1"/>
  <c r="Q236" i="26" s="1"/>
  <c r="R236" i="26" s="1"/>
  <c r="S236" i="26" s="1"/>
  <c r="T236" i="26" s="1"/>
  <c r="U236" i="26" s="1"/>
  <c r="V236" i="26" s="1"/>
  <c r="W236" i="26" s="1"/>
  <c r="X236" i="26" s="1"/>
  <c r="Y236" i="26" s="1"/>
  <c r="Z236" i="26" s="1"/>
  <c r="AA236" i="26" s="1"/>
  <c r="AB236" i="26" s="1"/>
  <c r="AC236" i="26" s="1"/>
  <c r="AD236" i="26" s="1"/>
  <c r="AE236" i="26" s="1"/>
  <c r="AF236" i="26" s="1"/>
  <c r="AG236" i="26" s="1"/>
  <c r="AH236" i="26" s="1"/>
  <c r="AI236" i="26" s="1"/>
  <c r="AJ236" i="26" s="1"/>
  <c r="AK236" i="26" s="1"/>
  <c r="AL236" i="26" s="1"/>
  <c r="AM236" i="26" s="1"/>
  <c r="F235" i="27" s="1"/>
  <c r="D235" i="26"/>
  <c r="G243" i="32"/>
  <c r="B244" i="32"/>
  <c r="B245" i="32" s="1"/>
  <c r="C243" i="32"/>
  <c r="H243" i="32"/>
  <c r="I226" i="31"/>
  <c r="J226" i="31" s="1"/>
  <c r="K226" i="31" s="1"/>
  <c r="L226" i="31" s="1"/>
  <c r="M226" i="31" s="1"/>
  <c r="N226" i="31" s="1"/>
  <c r="O226" i="31" s="1"/>
  <c r="P226" i="31" s="1"/>
  <c r="Q226" i="31" s="1"/>
  <c r="R226" i="31" s="1"/>
  <c r="S226" i="31" s="1"/>
  <c r="T226" i="31" s="1"/>
  <c r="U226" i="31" s="1"/>
  <c r="V226" i="31" s="1"/>
  <c r="W226" i="31" s="1"/>
  <c r="X226" i="31" s="1"/>
  <c r="Y226" i="31" s="1"/>
  <c r="Z226" i="31" s="1"/>
  <c r="AA226" i="31" s="1"/>
  <c r="AB226" i="31" s="1"/>
  <c r="AC226" i="31" s="1"/>
  <c r="AD226" i="31" s="1"/>
  <c r="AE226" i="31" s="1"/>
  <c r="AF226" i="31" s="1"/>
  <c r="AG226" i="31" s="1"/>
  <c r="AH226" i="31" s="1"/>
  <c r="AI226" i="31" s="1"/>
  <c r="AJ226" i="31" s="1"/>
  <c r="AK226" i="31" s="1"/>
  <c r="AL226" i="31" s="1"/>
  <c r="AM226" i="31" s="1"/>
  <c r="F225" i="32" s="1"/>
  <c r="D225" i="31"/>
  <c r="C261" i="31" l="1"/>
  <c r="H261" i="31"/>
  <c r="G261" i="31"/>
  <c r="B262" i="31"/>
  <c r="B263" i="31" s="1"/>
  <c r="B248" i="27"/>
  <c r="B249" i="27" s="1"/>
  <c r="G247" i="27"/>
  <c r="C247" i="27"/>
  <c r="H247" i="27"/>
  <c r="C267" i="28"/>
  <c r="B268" i="28"/>
  <c r="B269" i="28" s="1"/>
  <c r="H267" i="28"/>
  <c r="G267" i="28"/>
  <c r="B246" i="26"/>
  <c r="B247" i="26" s="1"/>
  <c r="C245" i="26"/>
  <c r="H245" i="26"/>
  <c r="G245" i="26"/>
  <c r="B252" i="29"/>
  <c r="B253" i="29" s="1"/>
  <c r="G251" i="29"/>
  <c r="H251" i="29"/>
  <c r="C251" i="29"/>
  <c r="B254" i="25"/>
  <c r="B255" i="25" s="1"/>
  <c r="G253" i="25"/>
  <c r="H253" i="25"/>
  <c r="C253" i="25"/>
  <c r="I230" i="30"/>
  <c r="J230" i="30" s="1"/>
  <c r="K230" i="30" s="1"/>
  <c r="L230" i="30" s="1"/>
  <c r="M230" i="30" s="1"/>
  <c r="N230" i="30" s="1"/>
  <c r="O230" i="30" s="1"/>
  <c r="P230" i="30" s="1"/>
  <c r="Q230" i="30" s="1"/>
  <c r="R230" i="30" s="1"/>
  <c r="S230" i="30" s="1"/>
  <c r="T230" i="30" s="1"/>
  <c r="U230" i="30" s="1"/>
  <c r="V230" i="30" s="1"/>
  <c r="W230" i="30" s="1"/>
  <c r="X230" i="30" s="1"/>
  <c r="Y230" i="30" s="1"/>
  <c r="Z230" i="30" s="1"/>
  <c r="AA230" i="30" s="1"/>
  <c r="AB230" i="30" s="1"/>
  <c r="AC230" i="30" s="1"/>
  <c r="AD230" i="30" s="1"/>
  <c r="AE230" i="30" s="1"/>
  <c r="AF230" i="30" s="1"/>
  <c r="AG230" i="30" s="1"/>
  <c r="AH230" i="30" s="1"/>
  <c r="AI230" i="30" s="1"/>
  <c r="AJ230" i="30" s="1"/>
  <c r="AK230" i="30" s="1"/>
  <c r="AL230" i="30" s="1"/>
  <c r="F229" i="31" s="1"/>
  <c r="D229" i="30"/>
  <c r="I232" i="29"/>
  <c r="J232" i="29" s="1"/>
  <c r="K232" i="29" s="1"/>
  <c r="L232" i="29" s="1"/>
  <c r="M232" i="29" s="1"/>
  <c r="N232" i="29" s="1"/>
  <c r="O232" i="29" s="1"/>
  <c r="P232" i="29" s="1"/>
  <c r="Q232" i="29" s="1"/>
  <c r="R232" i="29" s="1"/>
  <c r="S232" i="29" s="1"/>
  <c r="T232" i="29" s="1"/>
  <c r="U232" i="29" s="1"/>
  <c r="V232" i="29" s="1"/>
  <c r="W232" i="29" s="1"/>
  <c r="X232" i="29" s="1"/>
  <c r="Y232" i="29" s="1"/>
  <c r="Z232" i="29" s="1"/>
  <c r="AA232" i="29" s="1"/>
  <c r="AB232" i="29" s="1"/>
  <c r="AC232" i="29" s="1"/>
  <c r="AD232" i="29" s="1"/>
  <c r="AE232" i="29" s="1"/>
  <c r="AF232" i="29" s="1"/>
  <c r="AG232" i="29" s="1"/>
  <c r="AH232" i="29" s="1"/>
  <c r="AI232" i="29" s="1"/>
  <c r="AJ232" i="29" s="1"/>
  <c r="AK232" i="29" s="1"/>
  <c r="AL232" i="29" s="1"/>
  <c r="AM232" i="29" s="1"/>
  <c r="F231" i="30" s="1"/>
  <c r="D231" i="29"/>
  <c r="B246" i="32"/>
  <c r="B247" i="32" s="1"/>
  <c r="G245" i="32"/>
  <c r="C245" i="32"/>
  <c r="H245" i="32"/>
  <c r="I242" i="24"/>
  <c r="J242" i="24" s="1"/>
  <c r="K242" i="24" s="1"/>
  <c r="L242" i="24" s="1"/>
  <c r="M242" i="24" s="1"/>
  <c r="N242" i="24" s="1"/>
  <c r="O242" i="24" s="1"/>
  <c r="P242" i="24" s="1"/>
  <c r="Q242" i="24" s="1"/>
  <c r="R242" i="24" s="1"/>
  <c r="S242" i="24" s="1"/>
  <c r="T242" i="24" s="1"/>
  <c r="U242" i="24" s="1"/>
  <c r="V242" i="24" s="1"/>
  <c r="W242" i="24" s="1"/>
  <c r="X242" i="24" s="1"/>
  <c r="Y242" i="24" s="1"/>
  <c r="Z242" i="24" s="1"/>
  <c r="AA242" i="24" s="1"/>
  <c r="AB242" i="24" s="1"/>
  <c r="AC242" i="24" s="1"/>
  <c r="AD242" i="24" s="1"/>
  <c r="AE242" i="24" s="1"/>
  <c r="AF242" i="24" s="1"/>
  <c r="AG242" i="24" s="1"/>
  <c r="AH242" i="24" s="1"/>
  <c r="AI242" i="24" s="1"/>
  <c r="AJ242" i="24" s="1"/>
  <c r="AK242" i="24" s="1"/>
  <c r="AL242" i="24" s="1"/>
  <c r="AM242" i="24" s="1"/>
  <c r="F241" i="25" s="1"/>
  <c r="D241" i="24"/>
  <c r="D223" i="33"/>
  <c r="I224" i="33"/>
  <c r="J224" i="33" s="1"/>
  <c r="K224" i="33" s="1"/>
  <c r="L224" i="33" s="1"/>
  <c r="M224" i="33" s="1"/>
  <c r="N224" i="33" s="1"/>
  <c r="O224" i="33" s="1"/>
  <c r="P224" i="33" s="1"/>
  <c r="Q224" i="33" s="1"/>
  <c r="R224" i="33" s="1"/>
  <c r="S224" i="33" s="1"/>
  <c r="T224" i="33" s="1"/>
  <c r="U224" i="33" s="1"/>
  <c r="V224" i="33" s="1"/>
  <c r="W224" i="33" s="1"/>
  <c r="X224" i="33" s="1"/>
  <c r="Y224" i="33" s="1"/>
  <c r="Z224" i="33" s="1"/>
  <c r="AA224" i="33" s="1"/>
  <c r="AB224" i="33" s="1"/>
  <c r="AC224" i="33" s="1"/>
  <c r="AD224" i="33" s="1"/>
  <c r="AE224" i="33" s="1"/>
  <c r="AF224" i="33" s="1"/>
  <c r="AG224" i="33" s="1"/>
  <c r="AH224" i="33" s="1"/>
  <c r="AI224" i="33" s="1"/>
  <c r="AJ224" i="33" s="1"/>
  <c r="AK224" i="33" s="1"/>
  <c r="AL224" i="33" s="1"/>
  <c r="AM224" i="33" s="1"/>
  <c r="I236" i="27"/>
  <c r="J236" i="27" s="1"/>
  <c r="K236" i="27" s="1"/>
  <c r="L236" i="27" s="1"/>
  <c r="M236" i="27" s="1"/>
  <c r="N236" i="27" s="1"/>
  <c r="O236" i="27" s="1"/>
  <c r="P236" i="27" s="1"/>
  <c r="Q236" i="27" s="1"/>
  <c r="R236" i="27" s="1"/>
  <c r="S236" i="27" s="1"/>
  <c r="T236" i="27" s="1"/>
  <c r="U236" i="27" s="1"/>
  <c r="V236" i="27" s="1"/>
  <c r="W236" i="27" s="1"/>
  <c r="X236" i="27" s="1"/>
  <c r="Y236" i="27" s="1"/>
  <c r="Z236" i="27" s="1"/>
  <c r="AA236" i="27" s="1"/>
  <c r="AB236" i="27" s="1"/>
  <c r="AC236" i="27" s="1"/>
  <c r="AD236" i="27" s="1"/>
  <c r="AE236" i="27" s="1"/>
  <c r="AF236" i="27" s="1"/>
  <c r="AG236" i="27" s="1"/>
  <c r="AH236" i="27" s="1"/>
  <c r="AI236" i="27" s="1"/>
  <c r="AJ236" i="27" s="1"/>
  <c r="AK236" i="27" s="1"/>
  <c r="AL236" i="27" s="1"/>
  <c r="F235" i="28" s="1"/>
  <c r="D235" i="27"/>
  <c r="G247" i="33"/>
  <c r="B248" i="33"/>
  <c r="B249" i="33" s="1"/>
  <c r="C247" i="33"/>
  <c r="H247" i="33"/>
  <c r="I240" i="25"/>
  <c r="J240" i="25" s="1"/>
  <c r="K240" i="25" s="1"/>
  <c r="L240" i="25" s="1"/>
  <c r="M240" i="25" s="1"/>
  <c r="N240" i="25" s="1"/>
  <c r="O240" i="25" s="1"/>
  <c r="P240" i="25" s="1"/>
  <c r="Q240" i="25" s="1"/>
  <c r="R240" i="25" s="1"/>
  <c r="S240" i="25" s="1"/>
  <c r="T240" i="25" s="1"/>
  <c r="U240" i="25" s="1"/>
  <c r="V240" i="25" s="1"/>
  <c r="W240" i="25" s="1"/>
  <c r="X240" i="25" s="1"/>
  <c r="Y240" i="25" s="1"/>
  <c r="Z240" i="25" s="1"/>
  <c r="AA240" i="25" s="1"/>
  <c r="AB240" i="25" s="1"/>
  <c r="AC240" i="25" s="1"/>
  <c r="AD240" i="25" s="1"/>
  <c r="AE240" i="25" s="1"/>
  <c r="AF240" i="25" s="1"/>
  <c r="AG240" i="25" s="1"/>
  <c r="AH240" i="25" s="1"/>
  <c r="AI240" i="25" s="1"/>
  <c r="AJ240" i="25" s="1"/>
  <c r="AK240" i="25" s="1"/>
  <c r="AL240" i="25" s="1"/>
  <c r="F239" i="26" s="1"/>
  <c r="D239" i="25"/>
  <c r="I244" i="23"/>
  <c r="J244" i="23" s="1"/>
  <c r="K244" i="23" s="1"/>
  <c r="L244" i="23" s="1"/>
  <c r="M244" i="23" s="1"/>
  <c r="N244" i="23" s="1"/>
  <c r="O244" i="23" s="1"/>
  <c r="P244" i="23" s="1"/>
  <c r="Q244" i="23" s="1"/>
  <c r="R244" i="23" s="1"/>
  <c r="S244" i="23" s="1"/>
  <c r="T244" i="23" s="1"/>
  <c r="U244" i="23" s="1"/>
  <c r="V244" i="23" s="1"/>
  <c r="W244" i="23" s="1"/>
  <c r="X244" i="23" s="1"/>
  <c r="Y244" i="23" s="1"/>
  <c r="Z244" i="23" s="1"/>
  <c r="AA244" i="23" s="1"/>
  <c r="AB244" i="23" s="1"/>
  <c r="AC244" i="23" s="1"/>
  <c r="AD244" i="23" s="1"/>
  <c r="AE244" i="23" s="1"/>
  <c r="AF244" i="23" s="1"/>
  <c r="AG244" i="23" s="1"/>
  <c r="AH244" i="23" s="1"/>
  <c r="AI244" i="23" s="1"/>
  <c r="AJ244" i="23" s="1"/>
  <c r="AK244" i="23" s="1"/>
  <c r="F243" i="24" s="1"/>
  <c r="D243" i="23"/>
  <c r="I238" i="26"/>
  <c r="J238" i="26" s="1"/>
  <c r="K238" i="26" s="1"/>
  <c r="L238" i="26" s="1"/>
  <c r="M238" i="26" s="1"/>
  <c r="N238" i="26" s="1"/>
  <c r="O238" i="26" s="1"/>
  <c r="P238" i="26" s="1"/>
  <c r="Q238" i="26" s="1"/>
  <c r="R238" i="26" s="1"/>
  <c r="S238" i="26" s="1"/>
  <c r="T238" i="26" s="1"/>
  <c r="U238" i="26" s="1"/>
  <c r="V238" i="26" s="1"/>
  <c r="W238" i="26" s="1"/>
  <c r="X238" i="26" s="1"/>
  <c r="Y238" i="26" s="1"/>
  <c r="Z238" i="26" s="1"/>
  <c r="AA238" i="26" s="1"/>
  <c r="AB238" i="26" s="1"/>
  <c r="AC238" i="26" s="1"/>
  <c r="AD238" i="26" s="1"/>
  <c r="AE238" i="26" s="1"/>
  <c r="AF238" i="26" s="1"/>
  <c r="AG238" i="26" s="1"/>
  <c r="AH238" i="26" s="1"/>
  <c r="AI238" i="26" s="1"/>
  <c r="AJ238" i="26" s="1"/>
  <c r="AK238" i="26" s="1"/>
  <c r="AL238" i="26" s="1"/>
  <c r="AM238" i="26" s="1"/>
  <c r="F237" i="27" s="1"/>
  <c r="D237" i="26"/>
  <c r="I246" i="8"/>
  <c r="J246" i="8" s="1"/>
  <c r="K246" i="8" s="1"/>
  <c r="L246" i="8" s="1"/>
  <c r="M246" i="8" s="1"/>
  <c r="N246" i="8" s="1"/>
  <c r="O246" i="8" s="1"/>
  <c r="P246" i="8" s="1"/>
  <c r="Q246" i="8" s="1"/>
  <c r="R246" i="8" s="1"/>
  <c r="S246" i="8" s="1"/>
  <c r="T246" i="8" s="1"/>
  <c r="U246" i="8" s="1"/>
  <c r="V246" i="8" s="1"/>
  <c r="W246" i="8" s="1"/>
  <c r="X246" i="8" s="1"/>
  <c r="Y246" i="8" s="1"/>
  <c r="Z246" i="8" s="1"/>
  <c r="AA246" i="8" s="1"/>
  <c r="AB246" i="8" s="1"/>
  <c r="AC246" i="8" s="1"/>
  <c r="AD246" i="8" s="1"/>
  <c r="AE246" i="8" s="1"/>
  <c r="AF246" i="8" s="1"/>
  <c r="AG246" i="8" s="1"/>
  <c r="AH246" i="8" s="1"/>
  <c r="AI246" i="8" s="1"/>
  <c r="AJ246" i="8" s="1"/>
  <c r="AK246" i="8" s="1"/>
  <c r="AL246" i="8" s="1"/>
  <c r="AM246" i="8" s="1"/>
  <c r="F245" i="23" s="1"/>
  <c r="B246" i="8"/>
  <c r="B247" i="8" s="1"/>
  <c r="G245" i="8"/>
  <c r="D245" i="8" s="1"/>
  <c r="H245" i="8"/>
  <c r="C245" i="8"/>
  <c r="I228" i="31"/>
  <c r="J228" i="31" s="1"/>
  <c r="K228" i="31" s="1"/>
  <c r="L228" i="31" s="1"/>
  <c r="M228" i="31" s="1"/>
  <c r="N228" i="31" s="1"/>
  <c r="O228" i="31" s="1"/>
  <c r="P228" i="31" s="1"/>
  <c r="Q228" i="31" s="1"/>
  <c r="R228" i="31" s="1"/>
  <c r="S228" i="31" s="1"/>
  <c r="T228" i="31" s="1"/>
  <c r="U228" i="31" s="1"/>
  <c r="V228" i="31" s="1"/>
  <c r="W228" i="31" s="1"/>
  <c r="X228" i="31" s="1"/>
  <c r="Y228" i="31" s="1"/>
  <c r="Z228" i="31" s="1"/>
  <c r="AA228" i="31" s="1"/>
  <c r="AB228" i="31" s="1"/>
  <c r="AC228" i="31" s="1"/>
  <c r="AD228" i="31" s="1"/>
  <c r="AE228" i="31" s="1"/>
  <c r="AF228" i="31" s="1"/>
  <c r="AG228" i="31" s="1"/>
  <c r="AH228" i="31" s="1"/>
  <c r="AI228" i="31" s="1"/>
  <c r="AJ228" i="31" s="1"/>
  <c r="AK228" i="31" s="1"/>
  <c r="AL228" i="31" s="1"/>
  <c r="AM228" i="31" s="1"/>
  <c r="F227" i="32" s="1"/>
  <c r="D227" i="31"/>
  <c r="D225" i="32"/>
  <c r="I226" i="32"/>
  <c r="J226" i="32" s="1"/>
  <c r="K226" i="32" s="1"/>
  <c r="L226" i="32" s="1"/>
  <c r="M226" i="32" s="1"/>
  <c r="N226" i="32" s="1"/>
  <c r="O226" i="32" s="1"/>
  <c r="P226" i="32" s="1"/>
  <c r="Q226" i="32" s="1"/>
  <c r="R226" i="32" s="1"/>
  <c r="S226" i="32" s="1"/>
  <c r="T226" i="32" s="1"/>
  <c r="U226" i="32" s="1"/>
  <c r="V226" i="32" s="1"/>
  <c r="W226" i="32" s="1"/>
  <c r="X226" i="32" s="1"/>
  <c r="Y226" i="32" s="1"/>
  <c r="Z226" i="32" s="1"/>
  <c r="AA226" i="32" s="1"/>
  <c r="AB226" i="32" s="1"/>
  <c r="AC226" i="32" s="1"/>
  <c r="AD226" i="32" s="1"/>
  <c r="AE226" i="32" s="1"/>
  <c r="AF226" i="32" s="1"/>
  <c r="AG226" i="32" s="1"/>
  <c r="AH226" i="32" s="1"/>
  <c r="AI226" i="32" s="1"/>
  <c r="AJ226" i="32" s="1"/>
  <c r="AK226" i="32" s="1"/>
  <c r="AL226" i="32" s="1"/>
  <c r="F225" i="33" s="1"/>
  <c r="I234" i="28"/>
  <c r="J234" i="28" s="1"/>
  <c r="K234" i="28" s="1"/>
  <c r="L234" i="28" s="1"/>
  <c r="M234" i="28" s="1"/>
  <c r="N234" i="28" s="1"/>
  <c r="O234" i="28" s="1"/>
  <c r="P234" i="28" s="1"/>
  <c r="Q234" i="28" s="1"/>
  <c r="R234" i="28" s="1"/>
  <c r="S234" i="28" s="1"/>
  <c r="T234" i="28" s="1"/>
  <c r="U234" i="28" s="1"/>
  <c r="V234" i="28" s="1"/>
  <c r="W234" i="28" s="1"/>
  <c r="X234" i="28" s="1"/>
  <c r="Y234" i="28" s="1"/>
  <c r="Z234" i="28" s="1"/>
  <c r="AA234" i="28" s="1"/>
  <c r="AB234" i="28" s="1"/>
  <c r="AC234" i="28" s="1"/>
  <c r="AD234" i="28" s="1"/>
  <c r="AE234" i="28" s="1"/>
  <c r="AF234" i="28" s="1"/>
  <c r="AG234" i="28" s="1"/>
  <c r="AH234" i="28" s="1"/>
  <c r="AI234" i="28" s="1"/>
  <c r="AJ234" i="28" s="1"/>
  <c r="AK234" i="28" s="1"/>
  <c r="AL234" i="28" s="1"/>
  <c r="AM234" i="28" s="1"/>
  <c r="F233" i="29" s="1"/>
  <c r="D233" i="28"/>
  <c r="B248" i="26" l="1"/>
  <c r="B249" i="26" s="1"/>
  <c r="C247" i="26"/>
  <c r="H247" i="26"/>
  <c r="G247" i="26"/>
  <c r="H269" i="28"/>
  <c r="G269" i="28"/>
  <c r="C269" i="28"/>
  <c r="B270" i="28"/>
  <c r="B256" i="25"/>
  <c r="B257" i="25" s="1"/>
  <c r="G255" i="25"/>
  <c r="C255" i="25"/>
  <c r="H255" i="25"/>
  <c r="B250" i="27"/>
  <c r="B251" i="27" s="1"/>
  <c r="G249" i="27"/>
  <c r="C249" i="27"/>
  <c r="H249" i="27"/>
  <c r="B264" i="31"/>
  <c r="B265" i="31" s="1"/>
  <c r="C263" i="31"/>
  <c r="G263" i="31"/>
  <c r="H263" i="31"/>
  <c r="B254" i="29"/>
  <c r="B255" i="29" s="1"/>
  <c r="G253" i="29"/>
  <c r="C253" i="29"/>
  <c r="H253" i="29"/>
  <c r="G249" i="33"/>
  <c r="B250" i="33"/>
  <c r="B251" i="33" s="1"/>
  <c r="C249" i="33"/>
  <c r="H249" i="33"/>
  <c r="I240" i="26"/>
  <c r="J240" i="26" s="1"/>
  <c r="K240" i="26" s="1"/>
  <c r="L240" i="26" s="1"/>
  <c r="M240" i="26" s="1"/>
  <c r="N240" i="26" s="1"/>
  <c r="O240" i="26" s="1"/>
  <c r="P240" i="26" s="1"/>
  <c r="Q240" i="26" s="1"/>
  <c r="R240" i="26" s="1"/>
  <c r="S240" i="26" s="1"/>
  <c r="T240" i="26" s="1"/>
  <c r="U240" i="26" s="1"/>
  <c r="V240" i="26" s="1"/>
  <c r="W240" i="26" s="1"/>
  <c r="X240" i="26" s="1"/>
  <c r="Y240" i="26" s="1"/>
  <c r="Z240" i="26" s="1"/>
  <c r="AA240" i="26" s="1"/>
  <c r="AB240" i="26" s="1"/>
  <c r="AC240" i="26" s="1"/>
  <c r="AD240" i="26" s="1"/>
  <c r="AE240" i="26" s="1"/>
  <c r="AF240" i="26" s="1"/>
  <c r="AG240" i="26" s="1"/>
  <c r="AH240" i="26" s="1"/>
  <c r="AI240" i="26" s="1"/>
  <c r="AJ240" i="26" s="1"/>
  <c r="AK240" i="26" s="1"/>
  <c r="AL240" i="26" s="1"/>
  <c r="AM240" i="26" s="1"/>
  <c r="F239" i="27" s="1"/>
  <c r="D239" i="26"/>
  <c r="I236" i="28"/>
  <c r="J236" i="28" s="1"/>
  <c r="K236" i="28" s="1"/>
  <c r="L236" i="28" s="1"/>
  <c r="M236" i="28" s="1"/>
  <c r="N236" i="28" s="1"/>
  <c r="O236" i="28" s="1"/>
  <c r="P236" i="28" s="1"/>
  <c r="Q236" i="28" s="1"/>
  <c r="R236" i="28" s="1"/>
  <c r="S236" i="28" s="1"/>
  <c r="T236" i="28" s="1"/>
  <c r="U236" i="28" s="1"/>
  <c r="V236" i="28" s="1"/>
  <c r="W236" i="28" s="1"/>
  <c r="X236" i="28" s="1"/>
  <c r="Y236" i="28" s="1"/>
  <c r="Z236" i="28" s="1"/>
  <c r="AA236" i="28" s="1"/>
  <c r="AB236" i="28" s="1"/>
  <c r="AC236" i="28" s="1"/>
  <c r="AD236" i="28" s="1"/>
  <c r="AE236" i="28" s="1"/>
  <c r="AF236" i="28" s="1"/>
  <c r="AG236" i="28" s="1"/>
  <c r="AH236" i="28" s="1"/>
  <c r="AI236" i="28" s="1"/>
  <c r="AJ236" i="28" s="1"/>
  <c r="AK236" i="28" s="1"/>
  <c r="AL236" i="28" s="1"/>
  <c r="AM236" i="28" s="1"/>
  <c r="F235" i="29" s="1"/>
  <c r="D235" i="28"/>
  <c r="D227" i="32"/>
  <c r="I228" i="32"/>
  <c r="J228" i="32" s="1"/>
  <c r="K228" i="32" s="1"/>
  <c r="L228" i="32" s="1"/>
  <c r="M228" i="32" s="1"/>
  <c r="N228" i="32" s="1"/>
  <c r="O228" i="32" s="1"/>
  <c r="P228" i="32" s="1"/>
  <c r="Q228" i="32" s="1"/>
  <c r="R228" i="32" s="1"/>
  <c r="S228" i="32" s="1"/>
  <c r="T228" i="32" s="1"/>
  <c r="U228" i="32" s="1"/>
  <c r="V228" i="32" s="1"/>
  <c r="W228" i="32" s="1"/>
  <c r="X228" i="32" s="1"/>
  <c r="Y228" i="32" s="1"/>
  <c r="Z228" i="32" s="1"/>
  <c r="AA228" i="32" s="1"/>
  <c r="AB228" i="32" s="1"/>
  <c r="AC228" i="32" s="1"/>
  <c r="AD228" i="32" s="1"/>
  <c r="AE228" i="32" s="1"/>
  <c r="AF228" i="32" s="1"/>
  <c r="AG228" i="32" s="1"/>
  <c r="AH228" i="32" s="1"/>
  <c r="AI228" i="32" s="1"/>
  <c r="AJ228" i="32" s="1"/>
  <c r="AK228" i="32" s="1"/>
  <c r="AL228" i="32" s="1"/>
  <c r="F227" i="33" s="1"/>
  <c r="I242" i="25"/>
  <c r="J242" i="25" s="1"/>
  <c r="K242" i="25" s="1"/>
  <c r="L242" i="25" s="1"/>
  <c r="M242" i="25" s="1"/>
  <c r="N242" i="25" s="1"/>
  <c r="O242" i="25" s="1"/>
  <c r="P242" i="25" s="1"/>
  <c r="Q242" i="25" s="1"/>
  <c r="R242" i="25" s="1"/>
  <c r="S242" i="25" s="1"/>
  <c r="T242" i="25" s="1"/>
  <c r="U242" i="25" s="1"/>
  <c r="V242" i="25" s="1"/>
  <c r="W242" i="25" s="1"/>
  <c r="X242" i="25" s="1"/>
  <c r="Y242" i="25" s="1"/>
  <c r="Z242" i="25" s="1"/>
  <c r="AA242" i="25" s="1"/>
  <c r="AB242" i="25" s="1"/>
  <c r="AC242" i="25" s="1"/>
  <c r="AD242" i="25" s="1"/>
  <c r="AE242" i="25" s="1"/>
  <c r="AF242" i="25" s="1"/>
  <c r="AG242" i="25" s="1"/>
  <c r="AH242" i="25" s="1"/>
  <c r="AI242" i="25" s="1"/>
  <c r="AJ242" i="25" s="1"/>
  <c r="AK242" i="25" s="1"/>
  <c r="AL242" i="25" s="1"/>
  <c r="F241" i="26" s="1"/>
  <c r="D241" i="25"/>
  <c r="I238" i="27"/>
  <c r="J238" i="27" s="1"/>
  <c r="K238" i="27" s="1"/>
  <c r="L238" i="27" s="1"/>
  <c r="M238" i="27" s="1"/>
  <c r="N238" i="27" s="1"/>
  <c r="O238" i="27" s="1"/>
  <c r="P238" i="27" s="1"/>
  <c r="Q238" i="27" s="1"/>
  <c r="R238" i="27" s="1"/>
  <c r="S238" i="27" s="1"/>
  <c r="T238" i="27" s="1"/>
  <c r="U238" i="27" s="1"/>
  <c r="V238" i="27" s="1"/>
  <c r="W238" i="27" s="1"/>
  <c r="X238" i="27" s="1"/>
  <c r="Y238" i="27" s="1"/>
  <c r="Z238" i="27" s="1"/>
  <c r="AA238" i="27" s="1"/>
  <c r="AB238" i="27" s="1"/>
  <c r="AC238" i="27" s="1"/>
  <c r="AD238" i="27" s="1"/>
  <c r="AE238" i="27" s="1"/>
  <c r="AF238" i="27" s="1"/>
  <c r="AG238" i="27" s="1"/>
  <c r="AH238" i="27" s="1"/>
  <c r="AI238" i="27" s="1"/>
  <c r="AJ238" i="27" s="1"/>
  <c r="AK238" i="27" s="1"/>
  <c r="AL238" i="27" s="1"/>
  <c r="F237" i="28" s="1"/>
  <c r="D237" i="27"/>
  <c r="I246" i="23"/>
  <c r="J246" i="23" s="1"/>
  <c r="K246" i="23" s="1"/>
  <c r="L246" i="23" s="1"/>
  <c r="M246" i="23" s="1"/>
  <c r="N246" i="23" s="1"/>
  <c r="O246" i="23" s="1"/>
  <c r="P246" i="23" s="1"/>
  <c r="Q246" i="23" s="1"/>
  <c r="R246" i="23" s="1"/>
  <c r="S246" i="23" s="1"/>
  <c r="T246" i="23" s="1"/>
  <c r="U246" i="23" s="1"/>
  <c r="V246" i="23" s="1"/>
  <c r="W246" i="23" s="1"/>
  <c r="X246" i="23" s="1"/>
  <c r="Y246" i="23" s="1"/>
  <c r="Z246" i="23" s="1"/>
  <c r="AA246" i="23" s="1"/>
  <c r="AB246" i="23" s="1"/>
  <c r="AC246" i="23" s="1"/>
  <c r="AD246" i="23" s="1"/>
  <c r="AE246" i="23" s="1"/>
  <c r="AF246" i="23" s="1"/>
  <c r="AG246" i="23" s="1"/>
  <c r="AH246" i="23" s="1"/>
  <c r="AI246" i="23" s="1"/>
  <c r="AJ246" i="23" s="1"/>
  <c r="AK246" i="23" s="1"/>
  <c r="F245" i="24" s="1"/>
  <c r="D245" i="23"/>
  <c r="I244" i="24"/>
  <c r="J244" i="24" s="1"/>
  <c r="K244" i="24" s="1"/>
  <c r="L244" i="24" s="1"/>
  <c r="M244" i="24" s="1"/>
  <c r="N244" i="24" s="1"/>
  <c r="O244" i="24" s="1"/>
  <c r="P244" i="24" s="1"/>
  <c r="Q244" i="24" s="1"/>
  <c r="R244" i="24" s="1"/>
  <c r="S244" i="24" s="1"/>
  <c r="T244" i="24" s="1"/>
  <c r="U244" i="24" s="1"/>
  <c r="V244" i="24" s="1"/>
  <c r="W244" i="24" s="1"/>
  <c r="X244" i="24" s="1"/>
  <c r="Y244" i="24" s="1"/>
  <c r="Z244" i="24" s="1"/>
  <c r="AA244" i="24" s="1"/>
  <c r="AB244" i="24" s="1"/>
  <c r="AC244" i="24" s="1"/>
  <c r="AD244" i="24" s="1"/>
  <c r="AE244" i="24" s="1"/>
  <c r="AF244" i="24" s="1"/>
  <c r="AG244" i="24" s="1"/>
  <c r="AH244" i="24" s="1"/>
  <c r="AI244" i="24" s="1"/>
  <c r="AJ244" i="24" s="1"/>
  <c r="AK244" i="24" s="1"/>
  <c r="AL244" i="24" s="1"/>
  <c r="AM244" i="24" s="1"/>
  <c r="F243" i="25" s="1"/>
  <c r="D243" i="24"/>
  <c r="B248" i="32"/>
  <c r="B249" i="32" s="1"/>
  <c r="G247" i="32"/>
  <c r="C247" i="32"/>
  <c r="H247" i="32"/>
  <c r="D225" i="33"/>
  <c r="I226" i="33"/>
  <c r="J226" i="33" s="1"/>
  <c r="K226" i="33" s="1"/>
  <c r="L226" i="33" s="1"/>
  <c r="M226" i="33" s="1"/>
  <c r="N226" i="33" s="1"/>
  <c r="O226" i="33" s="1"/>
  <c r="P226" i="33" s="1"/>
  <c r="Q226" i="33" s="1"/>
  <c r="R226" i="33" s="1"/>
  <c r="S226" i="33" s="1"/>
  <c r="T226" i="33" s="1"/>
  <c r="U226" i="33" s="1"/>
  <c r="V226" i="33" s="1"/>
  <c r="W226" i="33" s="1"/>
  <c r="X226" i="33" s="1"/>
  <c r="Y226" i="33" s="1"/>
  <c r="Z226" i="33" s="1"/>
  <c r="AA226" i="33" s="1"/>
  <c r="AB226" i="33" s="1"/>
  <c r="AC226" i="33" s="1"/>
  <c r="AD226" i="33" s="1"/>
  <c r="AE226" i="33" s="1"/>
  <c r="AF226" i="33" s="1"/>
  <c r="AG226" i="33" s="1"/>
  <c r="AH226" i="33" s="1"/>
  <c r="AI226" i="33" s="1"/>
  <c r="AJ226" i="33" s="1"/>
  <c r="AK226" i="33" s="1"/>
  <c r="AL226" i="33" s="1"/>
  <c r="AM226" i="33" s="1"/>
  <c r="I248" i="8"/>
  <c r="J248" i="8" s="1"/>
  <c r="K248" i="8" s="1"/>
  <c r="L248" i="8" s="1"/>
  <c r="M248" i="8" s="1"/>
  <c r="N248" i="8" s="1"/>
  <c r="O248" i="8" s="1"/>
  <c r="P248" i="8" s="1"/>
  <c r="Q248" i="8" s="1"/>
  <c r="R248" i="8" s="1"/>
  <c r="S248" i="8" s="1"/>
  <c r="T248" i="8" s="1"/>
  <c r="U248" i="8" s="1"/>
  <c r="V248" i="8" s="1"/>
  <c r="W248" i="8" s="1"/>
  <c r="X248" i="8" s="1"/>
  <c r="Y248" i="8" s="1"/>
  <c r="Z248" i="8" s="1"/>
  <c r="AA248" i="8" s="1"/>
  <c r="AB248" i="8" s="1"/>
  <c r="AC248" i="8" s="1"/>
  <c r="AD248" i="8" s="1"/>
  <c r="AE248" i="8" s="1"/>
  <c r="AF248" i="8" s="1"/>
  <c r="AG248" i="8" s="1"/>
  <c r="AH248" i="8" s="1"/>
  <c r="AI248" i="8" s="1"/>
  <c r="AJ248" i="8" s="1"/>
  <c r="AK248" i="8" s="1"/>
  <c r="AL248" i="8" s="1"/>
  <c r="AM248" i="8" s="1"/>
  <c r="F247" i="23" s="1"/>
  <c r="B248" i="8"/>
  <c r="B249" i="8" s="1"/>
  <c r="G247" i="8"/>
  <c r="D247" i="8" s="1"/>
  <c r="H247" i="8"/>
  <c r="C247" i="8"/>
  <c r="I232" i="30"/>
  <c r="J232" i="30" s="1"/>
  <c r="K232" i="30" s="1"/>
  <c r="L232" i="30" s="1"/>
  <c r="M232" i="30" s="1"/>
  <c r="N232" i="30" s="1"/>
  <c r="O232" i="30" s="1"/>
  <c r="P232" i="30" s="1"/>
  <c r="Q232" i="30" s="1"/>
  <c r="R232" i="30" s="1"/>
  <c r="S232" i="30" s="1"/>
  <c r="T232" i="30" s="1"/>
  <c r="U232" i="30" s="1"/>
  <c r="V232" i="30" s="1"/>
  <c r="W232" i="30" s="1"/>
  <c r="X232" i="30" s="1"/>
  <c r="Y232" i="30" s="1"/>
  <c r="Z232" i="30" s="1"/>
  <c r="AA232" i="30" s="1"/>
  <c r="AB232" i="30" s="1"/>
  <c r="AC232" i="30" s="1"/>
  <c r="AD232" i="30" s="1"/>
  <c r="AE232" i="30" s="1"/>
  <c r="AF232" i="30" s="1"/>
  <c r="AG232" i="30" s="1"/>
  <c r="AH232" i="30" s="1"/>
  <c r="AI232" i="30" s="1"/>
  <c r="AJ232" i="30" s="1"/>
  <c r="AK232" i="30" s="1"/>
  <c r="AL232" i="30" s="1"/>
  <c r="F231" i="31" s="1"/>
  <c r="D231" i="30"/>
  <c r="I234" i="29"/>
  <c r="J234" i="29" s="1"/>
  <c r="K234" i="29" s="1"/>
  <c r="L234" i="29" s="1"/>
  <c r="M234" i="29" s="1"/>
  <c r="N234" i="29" s="1"/>
  <c r="O234" i="29" s="1"/>
  <c r="P234" i="29" s="1"/>
  <c r="Q234" i="29" s="1"/>
  <c r="R234" i="29" s="1"/>
  <c r="S234" i="29" s="1"/>
  <c r="T234" i="29" s="1"/>
  <c r="U234" i="29" s="1"/>
  <c r="V234" i="29" s="1"/>
  <c r="W234" i="29" s="1"/>
  <c r="X234" i="29" s="1"/>
  <c r="Y234" i="29" s="1"/>
  <c r="Z234" i="29" s="1"/>
  <c r="AA234" i="29" s="1"/>
  <c r="AB234" i="29" s="1"/>
  <c r="AC234" i="29" s="1"/>
  <c r="AD234" i="29" s="1"/>
  <c r="AE234" i="29" s="1"/>
  <c r="AF234" i="29" s="1"/>
  <c r="AG234" i="29" s="1"/>
  <c r="AH234" i="29" s="1"/>
  <c r="AI234" i="29" s="1"/>
  <c r="AJ234" i="29" s="1"/>
  <c r="AK234" i="29" s="1"/>
  <c r="AL234" i="29" s="1"/>
  <c r="AM234" i="29" s="1"/>
  <c r="F233" i="30" s="1"/>
  <c r="D233" i="29"/>
  <c r="I230" i="31"/>
  <c r="J230" i="31" s="1"/>
  <c r="K230" i="31" s="1"/>
  <c r="L230" i="31" s="1"/>
  <c r="M230" i="31" s="1"/>
  <c r="N230" i="31" s="1"/>
  <c r="O230" i="31" s="1"/>
  <c r="P230" i="31" s="1"/>
  <c r="Q230" i="31" s="1"/>
  <c r="R230" i="31" s="1"/>
  <c r="S230" i="31" s="1"/>
  <c r="T230" i="31" s="1"/>
  <c r="U230" i="31" s="1"/>
  <c r="V230" i="31" s="1"/>
  <c r="W230" i="31" s="1"/>
  <c r="X230" i="31" s="1"/>
  <c r="Y230" i="31" s="1"/>
  <c r="Z230" i="31" s="1"/>
  <c r="AA230" i="31" s="1"/>
  <c r="AB230" i="31" s="1"/>
  <c r="AC230" i="31" s="1"/>
  <c r="AD230" i="31" s="1"/>
  <c r="AE230" i="31" s="1"/>
  <c r="AF230" i="31" s="1"/>
  <c r="AG230" i="31" s="1"/>
  <c r="AH230" i="31" s="1"/>
  <c r="AI230" i="31" s="1"/>
  <c r="AJ230" i="31" s="1"/>
  <c r="AK230" i="31" s="1"/>
  <c r="AL230" i="31" s="1"/>
  <c r="AM230" i="31" s="1"/>
  <c r="F229" i="32" s="1"/>
  <c r="D229" i="31"/>
  <c r="B252" i="27" l="1"/>
  <c r="B253" i="27" s="1"/>
  <c r="G251" i="27"/>
  <c r="C251" i="27"/>
  <c r="H251" i="27"/>
  <c r="B258" i="25"/>
  <c r="B259" i="25" s="1"/>
  <c r="H257" i="25"/>
  <c r="C257" i="25"/>
  <c r="G257" i="25"/>
  <c r="B256" i="29"/>
  <c r="B257" i="29" s="1"/>
  <c r="G255" i="29"/>
  <c r="C255" i="29"/>
  <c r="H255" i="29"/>
  <c r="B266" i="31"/>
  <c r="B267" i="31" s="1"/>
  <c r="G265" i="31"/>
  <c r="C265" i="31"/>
  <c r="H265" i="31"/>
  <c r="B250" i="26"/>
  <c r="B251" i="26" s="1"/>
  <c r="H249" i="26"/>
  <c r="C249" i="26"/>
  <c r="G249" i="26"/>
  <c r="I246" i="24"/>
  <c r="J246" i="24" s="1"/>
  <c r="K246" i="24" s="1"/>
  <c r="L246" i="24" s="1"/>
  <c r="M246" i="24" s="1"/>
  <c r="N246" i="24" s="1"/>
  <c r="O246" i="24" s="1"/>
  <c r="P246" i="24" s="1"/>
  <c r="Q246" i="24" s="1"/>
  <c r="R246" i="24" s="1"/>
  <c r="S246" i="24" s="1"/>
  <c r="T246" i="24" s="1"/>
  <c r="U246" i="24" s="1"/>
  <c r="V246" i="24" s="1"/>
  <c r="W246" i="24" s="1"/>
  <c r="X246" i="24" s="1"/>
  <c r="Y246" i="24" s="1"/>
  <c r="Z246" i="24" s="1"/>
  <c r="AA246" i="24" s="1"/>
  <c r="AB246" i="24" s="1"/>
  <c r="AC246" i="24" s="1"/>
  <c r="AD246" i="24" s="1"/>
  <c r="AE246" i="24" s="1"/>
  <c r="AF246" i="24" s="1"/>
  <c r="AG246" i="24" s="1"/>
  <c r="AH246" i="24" s="1"/>
  <c r="AI246" i="24" s="1"/>
  <c r="AJ246" i="24" s="1"/>
  <c r="AK246" i="24" s="1"/>
  <c r="AL246" i="24" s="1"/>
  <c r="AM246" i="24" s="1"/>
  <c r="F245" i="25" s="1"/>
  <c r="D245" i="24"/>
  <c r="I234" i="30"/>
  <c r="J234" i="30" s="1"/>
  <c r="K234" i="30" s="1"/>
  <c r="L234" i="30" s="1"/>
  <c r="M234" i="30" s="1"/>
  <c r="N234" i="30" s="1"/>
  <c r="O234" i="30" s="1"/>
  <c r="P234" i="30" s="1"/>
  <c r="Q234" i="30" s="1"/>
  <c r="R234" i="30" s="1"/>
  <c r="S234" i="30" s="1"/>
  <c r="T234" i="30" s="1"/>
  <c r="U234" i="30" s="1"/>
  <c r="V234" i="30" s="1"/>
  <c r="W234" i="30" s="1"/>
  <c r="X234" i="30" s="1"/>
  <c r="Y234" i="30" s="1"/>
  <c r="Z234" i="30" s="1"/>
  <c r="AA234" i="30" s="1"/>
  <c r="AB234" i="30" s="1"/>
  <c r="AC234" i="30" s="1"/>
  <c r="AD234" i="30" s="1"/>
  <c r="AE234" i="30" s="1"/>
  <c r="AF234" i="30" s="1"/>
  <c r="AG234" i="30" s="1"/>
  <c r="AH234" i="30" s="1"/>
  <c r="AI234" i="30" s="1"/>
  <c r="AJ234" i="30" s="1"/>
  <c r="AK234" i="30" s="1"/>
  <c r="AL234" i="30" s="1"/>
  <c r="F233" i="31" s="1"/>
  <c r="D233" i="30"/>
  <c r="I238" i="28"/>
  <c r="J238" i="28" s="1"/>
  <c r="K238" i="28" s="1"/>
  <c r="L238" i="28" s="1"/>
  <c r="M238" i="28" s="1"/>
  <c r="N238" i="28" s="1"/>
  <c r="O238" i="28" s="1"/>
  <c r="P238" i="28" s="1"/>
  <c r="Q238" i="28" s="1"/>
  <c r="R238" i="28" s="1"/>
  <c r="S238" i="28" s="1"/>
  <c r="T238" i="28" s="1"/>
  <c r="U238" i="28" s="1"/>
  <c r="V238" i="28" s="1"/>
  <c r="W238" i="28" s="1"/>
  <c r="X238" i="28" s="1"/>
  <c r="Y238" i="28" s="1"/>
  <c r="Z238" i="28" s="1"/>
  <c r="AA238" i="28" s="1"/>
  <c r="AB238" i="28" s="1"/>
  <c r="AC238" i="28" s="1"/>
  <c r="AD238" i="28" s="1"/>
  <c r="AE238" i="28" s="1"/>
  <c r="AF238" i="28" s="1"/>
  <c r="AG238" i="28" s="1"/>
  <c r="AH238" i="28" s="1"/>
  <c r="AI238" i="28" s="1"/>
  <c r="AJ238" i="28" s="1"/>
  <c r="AK238" i="28" s="1"/>
  <c r="AL238" i="28" s="1"/>
  <c r="AM238" i="28" s="1"/>
  <c r="F237" i="29" s="1"/>
  <c r="D237" i="28"/>
  <c r="I232" i="31"/>
  <c r="J232" i="31" s="1"/>
  <c r="K232" i="31" s="1"/>
  <c r="L232" i="31" s="1"/>
  <c r="M232" i="31" s="1"/>
  <c r="N232" i="31" s="1"/>
  <c r="O232" i="31" s="1"/>
  <c r="P232" i="31" s="1"/>
  <c r="Q232" i="31" s="1"/>
  <c r="R232" i="31" s="1"/>
  <c r="S232" i="31" s="1"/>
  <c r="T232" i="31" s="1"/>
  <c r="U232" i="31" s="1"/>
  <c r="V232" i="31" s="1"/>
  <c r="W232" i="31" s="1"/>
  <c r="X232" i="31" s="1"/>
  <c r="Y232" i="31" s="1"/>
  <c r="Z232" i="31" s="1"/>
  <c r="AA232" i="31" s="1"/>
  <c r="AB232" i="31" s="1"/>
  <c r="AC232" i="31" s="1"/>
  <c r="AD232" i="31" s="1"/>
  <c r="AE232" i="31" s="1"/>
  <c r="AF232" i="31" s="1"/>
  <c r="AG232" i="31" s="1"/>
  <c r="AH232" i="31" s="1"/>
  <c r="AI232" i="31" s="1"/>
  <c r="AJ232" i="31" s="1"/>
  <c r="AK232" i="31" s="1"/>
  <c r="AL232" i="31" s="1"/>
  <c r="AM232" i="31" s="1"/>
  <c r="F231" i="32" s="1"/>
  <c r="D231" i="31"/>
  <c r="I242" i="26"/>
  <c r="J242" i="26" s="1"/>
  <c r="K242" i="26" s="1"/>
  <c r="L242" i="26" s="1"/>
  <c r="M242" i="26" s="1"/>
  <c r="N242" i="26" s="1"/>
  <c r="O242" i="26" s="1"/>
  <c r="P242" i="26" s="1"/>
  <c r="Q242" i="26" s="1"/>
  <c r="R242" i="26" s="1"/>
  <c r="S242" i="26" s="1"/>
  <c r="T242" i="26" s="1"/>
  <c r="U242" i="26" s="1"/>
  <c r="V242" i="26" s="1"/>
  <c r="W242" i="26" s="1"/>
  <c r="X242" i="26" s="1"/>
  <c r="Y242" i="26" s="1"/>
  <c r="Z242" i="26" s="1"/>
  <c r="AA242" i="26" s="1"/>
  <c r="AB242" i="26" s="1"/>
  <c r="AC242" i="26" s="1"/>
  <c r="AD242" i="26" s="1"/>
  <c r="AE242" i="26" s="1"/>
  <c r="AF242" i="26" s="1"/>
  <c r="AG242" i="26" s="1"/>
  <c r="AH242" i="26" s="1"/>
  <c r="AI242" i="26" s="1"/>
  <c r="AJ242" i="26" s="1"/>
  <c r="AK242" i="26" s="1"/>
  <c r="AL242" i="26" s="1"/>
  <c r="AM242" i="26" s="1"/>
  <c r="F241" i="27" s="1"/>
  <c r="D241" i="26"/>
  <c r="D227" i="33"/>
  <c r="I228" i="33"/>
  <c r="J228" i="33" s="1"/>
  <c r="K228" i="33" s="1"/>
  <c r="L228" i="33" s="1"/>
  <c r="M228" i="33" s="1"/>
  <c r="N228" i="33" s="1"/>
  <c r="O228" i="33" s="1"/>
  <c r="P228" i="33" s="1"/>
  <c r="Q228" i="33" s="1"/>
  <c r="R228" i="33" s="1"/>
  <c r="S228" i="33" s="1"/>
  <c r="T228" i="33" s="1"/>
  <c r="U228" i="33" s="1"/>
  <c r="V228" i="33" s="1"/>
  <c r="W228" i="33" s="1"/>
  <c r="X228" i="33" s="1"/>
  <c r="Y228" i="33" s="1"/>
  <c r="Z228" i="33" s="1"/>
  <c r="AA228" i="33" s="1"/>
  <c r="AB228" i="33" s="1"/>
  <c r="AC228" i="33" s="1"/>
  <c r="AD228" i="33" s="1"/>
  <c r="AE228" i="33" s="1"/>
  <c r="AF228" i="33" s="1"/>
  <c r="AG228" i="33" s="1"/>
  <c r="AH228" i="33" s="1"/>
  <c r="AI228" i="33" s="1"/>
  <c r="AJ228" i="33" s="1"/>
  <c r="AK228" i="33" s="1"/>
  <c r="AL228" i="33" s="1"/>
  <c r="AM228" i="33" s="1"/>
  <c r="I236" i="29"/>
  <c r="J236" i="29" s="1"/>
  <c r="K236" i="29" s="1"/>
  <c r="L236" i="29" s="1"/>
  <c r="M236" i="29" s="1"/>
  <c r="N236" i="29" s="1"/>
  <c r="O236" i="29" s="1"/>
  <c r="P236" i="29" s="1"/>
  <c r="Q236" i="29" s="1"/>
  <c r="R236" i="29" s="1"/>
  <c r="S236" i="29" s="1"/>
  <c r="T236" i="29" s="1"/>
  <c r="U236" i="29" s="1"/>
  <c r="V236" i="29" s="1"/>
  <c r="W236" i="29" s="1"/>
  <c r="X236" i="29" s="1"/>
  <c r="Y236" i="29" s="1"/>
  <c r="Z236" i="29" s="1"/>
  <c r="AA236" i="29" s="1"/>
  <c r="AB236" i="29" s="1"/>
  <c r="AC236" i="29" s="1"/>
  <c r="AD236" i="29" s="1"/>
  <c r="AE236" i="29" s="1"/>
  <c r="AF236" i="29" s="1"/>
  <c r="AG236" i="29" s="1"/>
  <c r="AH236" i="29" s="1"/>
  <c r="AI236" i="29" s="1"/>
  <c r="AJ236" i="29" s="1"/>
  <c r="AK236" i="29" s="1"/>
  <c r="AL236" i="29" s="1"/>
  <c r="AM236" i="29" s="1"/>
  <c r="F235" i="30" s="1"/>
  <c r="D235" i="29"/>
  <c r="B250" i="8"/>
  <c r="B251" i="8" s="1"/>
  <c r="I250" i="8"/>
  <c r="J250" i="8" s="1"/>
  <c r="K250" i="8" s="1"/>
  <c r="L250" i="8" s="1"/>
  <c r="M250" i="8" s="1"/>
  <c r="N250" i="8" s="1"/>
  <c r="O250" i="8" s="1"/>
  <c r="P250" i="8" s="1"/>
  <c r="Q250" i="8" s="1"/>
  <c r="R250" i="8" s="1"/>
  <c r="S250" i="8" s="1"/>
  <c r="T250" i="8" s="1"/>
  <c r="U250" i="8" s="1"/>
  <c r="V250" i="8" s="1"/>
  <c r="W250" i="8" s="1"/>
  <c r="X250" i="8" s="1"/>
  <c r="Y250" i="8" s="1"/>
  <c r="Z250" i="8" s="1"/>
  <c r="AA250" i="8" s="1"/>
  <c r="AB250" i="8" s="1"/>
  <c r="AC250" i="8" s="1"/>
  <c r="AD250" i="8" s="1"/>
  <c r="AE250" i="8" s="1"/>
  <c r="AF250" i="8" s="1"/>
  <c r="AG250" i="8" s="1"/>
  <c r="AH250" i="8" s="1"/>
  <c r="AI250" i="8" s="1"/>
  <c r="AJ250" i="8" s="1"/>
  <c r="AK250" i="8" s="1"/>
  <c r="AL250" i="8" s="1"/>
  <c r="AM250" i="8" s="1"/>
  <c r="F249" i="23" s="1"/>
  <c r="G249" i="8"/>
  <c r="D249" i="8" s="1"/>
  <c r="H249" i="8"/>
  <c r="C249" i="8"/>
  <c r="I240" i="27"/>
  <c r="J240" i="27" s="1"/>
  <c r="K240" i="27" s="1"/>
  <c r="L240" i="27" s="1"/>
  <c r="M240" i="27" s="1"/>
  <c r="N240" i="27" s="1"/>
  <c r="O240" i="27" s="1"/>
  <c r="P240" i="27" s="1"/>
  <c r="Q240" i="27" s="1"/>
  <c r="R240" i="27" s="1"/>
  <c r="S240" i="27" s="1"/>
  <c r="T240" i="27" s="1"/>
  <c r="U240" i="27" s="1"/>
  <c r="V240" i="27" s="1"/>
  <c r="W240" i="27" s="1"/>
  <c r="X240" i="27" s="1"/>
  <c r="Y240" i="27" s="1"/>
  <c r="Z240" i="27" s="1"/>
  <c r="AA240" i="27" s="1"/>
  <c r="AB240" i="27" s="1"/>
  <c r="AC240" i="27" s="1"/>
  <c r="AD240" i="27" s="1"/>
  <c r="AE240" i="27" s="1"/>
  <c r="AF240" i="27" s="1"/>
  <c r="AG240" i="27" s="1"/>
  <c r="AH240" i="27" s="1"/>
  <c r="AI240" i="27" s="1"/>
  <c r="AJ240" i="27" s="1"/>
  <c r="AK240" i="27" s="1"/>
  <c r="AL240" i="27" s="1"/>
  <c r="F239" i="28" s="1"/>
  <c r="D239" i="27"/>
  <c r="I248" i="23"/>
  <c r="J248" i="23" s="1"/>
  <c r="K248" i="23" s="1"/>
  <c r="L248" i="23" s="1"/>
  <c r="M248" i="23" s="1"/>
  <c r="N248" i="23" s="1"/>
  <c r="O248" i="23" s="1"/>
  <c r="P248" i="23" s="1"/>
  <c r="Q248" i="23" s="1"/>
  <c r="R248" i="23" s="1"/>
  <c r="S248" i="23" s="1"/>
  <c r="T248" i="23" s="1"/>
  <c r="U248" i="23" s="1"/>
  <c r="V248" i="23" s="1"/>
  <c r="W248" i="23" s="1"/>
  <c r="X248" i="23" s="1"/>
  <c r="Y248" i="23" s="1"/>
  <c r="Z248" i="23" s="1"/>
  <c r="AA248" i="23" s="1"/>
  <c r="AB248" i="23" s="1"/>
  <c r="AC248" i="23" s="1"/>
  <c r="AD248" i="23" s="1"/>
  <c r="AE248" i="23" s="1"/>
  <c r="AF248" i="23" s="1"/>
  <c r="AG248" i="23" s="1"/>
  <c r="AH248" i="23" s="1"/>
  <c r="AI248" i="23" s="1"/>
  <c r="AJ248" i="23" s="1"/>
  <c r="AK248" i="23" s="1"/>
  <c r="F247" i="24" s="1"/>
  <c r="D247" i="23"/>
  <c r="G249" i="32"/>
  <c r="B250" i="32"/>
  <c r="B251" i="32" s="1"/>
  <c r="C249" i="32"/>
  <c r="H249" i="32"/>
  <c r="D229" i="32"/>
  <c r="I230" i="32"/>
  <c r="J230" i="32" s="1"/>
  <c r="K230" i="32" s="1"/>
  <c r="L230" i="32" s="1"/>
  <c r="M230" i="32" s="1"/>
  <c r="N230" i="32" s="1"/>
  <c r="O230" i="32" s="1"/>
  <c r="P230" i="32" s="1"/>
  <c r="Q230" i="32" s="1"/>
  <c r="R230" i="32" s="1"/>
  <c r="S230" i="32" s="1"/>
  <c r="T230" i="32" s="1"/>
  <c r="U230" i="32" s="1"/>
  <c r="V230" i="32" s="1"/>
  <c r="W230" i="32" s="1"/>
  <c r="X230" i="32" s="1"/>
  <c r="Y230" i="32" s="1"/>
  <c r="Z230" i="32" s="1"/>
  <c r="AA230" i="32" s="1"/>
  <c r="AB230" i="32" s="1"/>
  <c r="AC230" i="32" s="1"/>
  <c r="AD230" i="32" s="1"/>
  <c r="AE230" i="32" s="1"/>
  <c r="AF230" i="32" s="1"/>
  <c r="AG230" i="32" s="1"/>
  <c r="AH230" i="32" s="1"/>
  <c r="AI230" i="32" s="1"/>
  <c r="AJ230" i="32" s="1"/>
  <c r="AK230" i="32" s="1"/>
  <c r="AL230" i="32" s="1"/>
  <c r="F229" i="33" s="1"/>
  <c r="G251" i="33"/>
  <c r="B252" i="33"/>
  <c r="B253" i="33" s="1"/>
  <c r="C251" i="33"/>
  <c r="H251" i="33"/>
  <c r="I244" i="25"/>
  <c r="J244" i="25" s="1"/>
  <c r="K244" i="25" s="1"/>
  <c r="L244" i="25" s="1"/>
  <c r="M244" i="25" s="1"/>
  <c r="N244" i="25" s="1"/>
  <c r="O244" i="25" s="1"/>
  <c r="P244" i="25" s="1"/>
  <c r="Q244" i="25" s="1"/>
  <c r="R244" i="25" s="1"/>
  <c r="S244" i="25" s="1"/>
  <c r="T244" i="25" s="1"/>
  <c r="U244" i="25" s="1"/>
  <c r="V244" i="25" s="1"/>
  <c r="W244" i="25" s="1"/>
  <c r="X244" i="25" s="1"/>
  <c r="Y244" i="25" s="1"/>
  <c r="Z244" i="25" s="1"/>
  <c r="AA244" i="25" s="1"/>
  <c r="AB244" i="25" s="1"/>
  <c r="AC244" i="25" s="1"/>
  <c r="AD244" i="25" s="1"/>
  <c r="AE244" i="25" s="1"/>
  <c r="AF244" i="25" s="1"/>
  <c r="AG244" i="25" s="1"/>
  <c r="AH244" i="25" s="1"/>
  <c r="AI244" i="25" s="1"/>
  <c r="AJ244" i="25" s="1"/>
  <c r="AK244" i="25" s="1"/>
  <c r="AL244" i="25" s="1"/>
  <c r="F243" i="26" s="1"/>
  <c r="D243" i="25"/>
  <c r="H267" i="31" l="1"/>
  <c r="G267" i="31"/>
  <c r="B268" i="31"/>
  <c r="B269" i="31" s="1"/>
  <c r="C267" i="31"/>
  <c r="G257" i="29"/>
  <c r="B258" i="29"/>
  <c r="B259" i="29" s="1"/>
  <c r="H257" i="29"/>
  <c r="C257" i="29"/>
  <c r="B260" i="25"/>
  <c r="B261" i="25" s="1"/>
  <c r="H259" i="25"/>
  <c r="C259" i="25"/>
  <c r="G259" i="25"/>
  <c r="B252" i="26"/>
  <c r="B253" i="26" s="1"/>
  <c r="C251" i="26"/>
  <c r="H251" i="26"/>
  <c r="G251" i="26"/>
  <c r="B254" i="27"/>
  <c r="B255" i="27" s="1"/>
  <c r="G253" i="27"/>
  <c r="C253" i="27"/>
  <c r="H253" i="27"/>
  <c r="I250" i="23"/>
  <c r="J250" i="23" s="1"/>
  <c r="K250" i="23" s="1"/>
  <c r="L250" i="23" s="1"/>
  <c r="M250" i="23" s="1"/>
  <c r="N250" i="23" s="1"/>
  <c r="O250" i="23" s="1"/>
  <c r="P250" i="23" s="1"/>
  <c r="Q250" i="23" s="1"/>
  <c r="R250" i="23" s="1"/>
  <c r="S250" i="23" s="1"/>
  <c r="T250" i="23" s="1"/>
  <c r="U250" i="23" s="1"/>
  <c r="V250" i="23" s="1"/>
  <c r="W250" i="23" s="1"/>
  <c r="X250" i="23" s="1"/>
  <c r="Y250" i="23" s="1"/>
  <c r="Z250" i="23" s="1"/>
  <c r="AA250" i="23" s="1"/>
  <c r="AB250" i="23" s="1"/>
  <c r="AC250" i="23" s="1"/>
  <c r="AD250" i="23" s="1"/>
  <c r="AE250" i="23" s="1"/>
  <c r="AF250" i="23" s="1"/>
  <c r="AG250" i="23" s="1"/>
  <c r="AH250" i="23" s="1"/>
  <c r="AI250" i="23" s="1"/>
  <c r="AJ250" i="23" s="1"/>
  <c r="AK250" i="23" s="1"/>
  <c r="F249" i="24" s="1"/>
  <c r="D249" i="23"/>
  <c r="G253" i="33"/>
  <c r="B254" i="33"/>
  <c r="B255" i="33" s="1"/>
  <c r="C253" i="33"/>
  <c r="H253" i="33"/>
  <c r="B252" i="8"/>
  <c r="B253" i="8" s="1"/>
  <c r="I252" i="8"/>
  <c r="J252" i="8" s="1"/>
  <c r="K252" i="8" s="1"/>
  <c r="L252" i="8" s="1"/>
  <c r="M252" i="8" s="1"/>
  <c r="N252" i="8" s="1"/>
  <c r="O252" i="8" s="1"/>
  <c r="P252" i="8" s="1"/>
  <c r="Q252" i="8" s="1"/>
  <c r="R252" i="8" s="1"/>
  <c r="S252" i="8" s="1"/>
  <c r="T252" i="8" s="1"/>
  <c r="U252" i="8" s="1"/>
  <c r="V252" i="8" s="1"/>
  <c r="W252" i="8" s="1"/>
  <c r="X252" i="8" s="1"/>
  <c r="Y252" i="8" s="1"/>
  <c r="Z252" i="8" s="1"/>
  <c r="AA252" i="8" s="1"/>
  <c r="AB252" i="8" s="1"/>
  <c r="AC252" i="8" s="1"/>
  <c r="AD252" i="8" s="1"/>
  <c r="AE252" i="8" s="1"/>
  <c r="AF252" i="8" s="1"/>
  <c r="AG252" i="8" s="1"/>
  <c r="AH252" i="8" s="1"/>
  <c r="AI252" i="8" s="1"/>
  <c r="AJ252" i="8" s="1"/>
  <c r="AK252" i="8" s="1"/>
  <c r="AL252" i="8" s="1"/>
  <c r="AM252" i="8" s="1"/>
  <c r="F251" i="23" s="1"/>
  <c r="G251" i="8"/>
  <c r="D251" i="8" s="1"/>
  <c r="H251" i="8"/>
  <c r="C251" i="8"/>
  <c r="I236" i="30"/>
  <c r="J236" i="30" s="1"/>
  <c r="K236" i="30" s="1"/>
  <c r="L236" i="30" s="1"/>
  <c r="M236" i="30" s="1"/>
  <c r="N236" i="30" s="1"/>
  <c r="O236" i="30" s="1"/>
  <c r="P236" i="30" s="1"/>
  <c r="Q236" i="30" s="1"/>
  <c r="R236" i="30" s="1"/>
  <c r="S236" i="30" s="1"/>
  <c r="T236" i="30" s="1"/>
  <c r="U236" i="30" s="1"/>
  <c r="V236" i="30" s="1"/>
  <c r="W236" i="30" s="1"/>
  <c r="X236" i="30" s="1"/>
  <c r="Y236" i="30" s="1"/>
  <c r="Z236" i="30" s="1"/>
  <c r="AA236" i="30" s="1"/>
  <c r="AB236" i="30" s="1"/>
  <c r="AC236" i="30" s="1"/>
  <c r="AD236" i="30" s="1"/>
  <c r="AE236" i="30" s="1"/>
  <c r="AF236" i="30" s="1"/>
  <c r="AG236" i="30" s="1"/>
  <c r="AH236" i="30" s="1"/>
  <c r="AI236" i="30" s="1"/>
  <c r="AJ236" i="30" s="1"/>
  <c r="AK236" i="30" s="1"/>
  <c r="AL236" i="30" s="1"/>
  <c r="F235" i="31" s="1"/>
  <c r="D235" i="30"/>
  <c r="D229" i="33"/>
  <c r="I230" i="33"/>
  <c r="J230" i="33" s="1"/>
  <c r="K230" i="33" s="1"/>
  <c r="L230" i="33" s="1"/>
  <c r="M230" i="33" s="1"/>
  <c r="N230" i="33" s="1"/>
  <c r="O230" i="33" s="1"/>
  <c r="P230" i="33" s="1"/>
  <c r="Q230" i="33" s="1"/>
  <c r="R230" i="33" s="1"/>
  <c r="S230" i="33" s="1"/>
  <c r="T230" i="33" s="1"/>
  <c r="U230" i="33" s="1"/>
  <c r="V230" i="33" s="1"/>
  <c r="W230" i="33" s="1"/>
  <c r="X230" i="33" s="1"/>
  <c r="Y230" i="33" s="1"/>
  <c r="Z230" i="33" s="1"/>
  <c r="AA230" i="33" s="1"/>
  <c r="AB230" i="33" s="1"/>
  <c r="AC230" i="33" s="1"/>
  <c r="AD230" i="33" s="1"/>
  <c r="AE230" i="33" s="1"/>
  <c r="AF230" i="33" s="1"/>
  <c r="AG230" i="33" s="1"/>
  <c r="AH230" i="33" s="1"/>
  <c r="AI230" i="33" s="1"/>
  <c r="AJ230" i="33" s="1"/>
  <c r="AK230" i="33" s="1"/>
  <c r="AL230" i="33" s="1"/>
  <c r="AM230" i="33" s="1"/>
  <c r="I242" i="27"/>
  <c r="J242" i="27" s="1"/>
  <c r="K242" i="27" s="1"/>
  <c r="L242" i="27" s="1"/>
  <c r="M242" i="27" s="1"/>
  <c r="N242" i="27" s="1"/>
  <c r="O242" i="27" s="1"/>
  <c r="P242" i="27" s="1"/>
  <c r="Q242" i="27" s="1"/>
  <c r="R242" i="27" s="1"/>
  <c r="S242" i="27" s="1"/>
  <c r="T242" i="27" s="1"/>
  <c r="U242" i="27" s="1"/>
  <c r="V242" i="27" s="1"/>
  <c r="W242" i="27" s="1"/>
  <c r="X242" i="27" s="1"/>
  <c r="Y242" i="27" s="1"/>
  <c r="Z242" i="27" s="1"/>
  <c r="AA242" i="27" s="1"/>
  <c r="AB242" i="27" s="1"/>
  <c r="AC242" i="27" s="1"/>
  <c r="AD242" i="27" s="1"/>
  <c r="AE242" i="27" s="1"/>
  <c r="AF242" i="27" s="1"/>
  <c r="AG242" i="27" s="1"/>
  <c r="AH242" i="27" s="1"/>
  <c r="AI242" i="27" s="1"/>
  <c r="AJ242" i="27" s="1"/>
  <c r="AK242" i="27" s="1"/>
  <c r="AL242" i="27" s="1"/>
  <c r="F241" i="28" s="1"/>
  <c r="D241" i="27"/>
  <c r="G251" i="32"/>
  <c r="B252" i="32"/>
  <c r="B253" i="32" s="1"/>
  <c r="C251" i="32"/>
  <c r="H251" i="32"/>
  <c r="D231" i="32"/>
  <c r="I232" i="32"/>
  <c r="J232" i="32" s="1"/>
  <c r="K232" i="32" s="1"/>
  <c r="L232" i="32" s="1"/>
  <c r="M232" i="32" s="1"/>
  <c r="N232" i="32" s="1"/>
  <c r="O232" i="32" s="1"/>
  <c r="P232" i="32" s="1"/>
  <c r="Q232" i="32" s="1"/>
  <c r="R232" i="32" s="1"/>
  <c r="S232" i="32" s="1"/>
  <c r="T232" i="32" s="1"/>
  <c r="U232" i="32" s="1"/>
  <c r="V232" i="32" s="1"/>
  <c r="W232" i="32" s="1"/>
  <c r="X232" i="32" s="1"/>
  <c r="Y232" i="32" s="1"/>
  <c r="Z232" i="32" s="1"/>
  <c r="AA232" i="32" s="1"/>
  <c r="AB232" i="32" s="1"/>
  <c r="AC232" i="32" s="1"/>
  <c r="AD232" i="32" s="1"/>
  <c r="AE232" i="32" s="1"/>
  <c r="AF232" i="32" s="1"/>
  <c r="AG232" i="32" s="1"/>
  <c r="AH232" i="32" s="1"/>
  <c r="AI232" i="32" s="1"/>
  <c r="AJ232" i="32" s="1"/>
  <c r="AK232" i="32" s="1"/>
  <c r="AL232" i="32" s="1"/>
  <c r="F231" i="33" s="1"/>
  <c r="I248" i="24"/>
  <c r="J248" i="24" s="1"/>
  <c r="K248" i="24" s="1"/>
  <c r="L248" i="24" s="1"/>
  <c r="M248" i="24" s="1"/>
  <c r="N248" i="24" s="1"/>
  <c r="O248" i="24" s="1"/>
  <c r="P248" i="24" s="1"/>
  <c r="Q248" i="24" s="1"/>
  <c r="R248" i="24" s="1"/>
  <c r="S248" i="24" s="1"/>
  <c r="T248" i="24" s="1"/>
  <c r="U248" i="24" s="1"/>
  <c r="V248" i="24" s="1"/>
  <c r="W248" i="24" s="1"/>
  <c r="X248" i="24" s="1"/>
  <c r="Y248" i="24" s="1"/>
  <c r="Z248" i="24" s="1"/>
  <c r="AA248" i="24" s="1"/>
  <c r="AB248" i="24" s="1"/>
  <c r="AC248" i="24" s="1"/>
  <c r="AD248" i="24" s="1"/>
  <c r="AE248" i="24" s="1"/>
  <c r="AF248" i="24" s="1"/>
  <c r="AG248" i="24" s="1"/>
  <c r="AH248" i="24" s="1"/>
  <c r="AI248" i="24" s="1"/>
  <c r="AJ248" i="24" s="1"/>
  <c r="AK248" i="24" s="1"/>
  <c r="AL248" i="24" s="1"/>
  <c r="AM248" i="24" s="1"/>
  <c r="F247" i="25" s="1"/>
  <c r="D247" i="24"/>
  <c r="I238" i="29"/>
  <c r="J238" i="29" s="1"/>
  <c r="K238" i="29" s="1"/>
  <c r="L238" i="29" s="1"/>
  <c r="M238" i="29" s="1"/>
  <c r="N238" i="29" s="1"/>
  <c r="O238" i="29" s="1"/>
  <c r="P238" i="29" s="1"/>
  <c r="Q238" i="29" s="1"/>
  <c r="R238" i="29" s="1"/>
  <c r="S238" i="29" s="1"/>
  <c r="T238" i="29" s="1"/>
  <c r="U238" i="29" s="1"/>
  <c r="V238" i="29" s="1"/>
  <c r="W238" i="29" s="1"/>
  <c r="X238" i="29" s="1"/>
  <c r="Y238" i="29" s="1"/>
  <c r="Z238" i="29" s="1"/>
  <c r="AA238" i="29" s="1"/>
  <c r="AB238" i="29" s="1"/>
  <c r="AC238" i="29" s="1"/>
  <c r="AD238" i="29" s="1"/>
  <c r="AE238" i="29" s="1"/>
  <c r="AF238" i="29" s="1"/>
  <c r="AG238" i="29" s="1"/>
  <c r="AH238" i="29" s="1"/>
  <c r="AI238" i="29" s="1"/>
  <c r="AJ238" i="29" s="1"/>
  <c r="AK238" i="29" s="1"/>
  <c r="AL238" i="29" s="1"/>
  <c r="AM238" i="29" s="1"/>
  <c r="F237" i="30" s="1"/>
  <c r="D237" i="29"/>
  <c r="I240" i="28"/>
  <c r="J240" i="28" s="1"/>
  <c r="K240" i="28" s="1"/>
  <c r="L240" i="28" s="1"/>
  <c r="M240" i="28" s="1"/>
  <c r="N240" i="28" s="1"/>
  <c r="O240" i="28" s="1"/>
  <c r="P240" i="28" s="1"/>
  <c r="Q240" i="28" s="1"/>
  <c r="R240" i="28" s="1"/>
  <c r="S240" i="28" s="1"/>
  <c r="T240" i="28" s="1"/>
  <c r="U240" i="28" s="1"/>
  <c r="V240" i="28" s="1"/>
  <c r="W240" i="28" s="1"/>
  <c r="X240" i="28" s="1"/>
  <c r="Y240" i="28" s="1"/>
  <c r="Z240" i="28" s="1"/>
  <c r="AA240" i="28" s="1"/>
  <c r="AB240" i="28" s="1"/>
  <c r="AC240" i="28" s="1"/>
  <c r="AD240" i="28" s="1"/>
  <c r="AE240" i="28" s="1"/>
  <c r="AF240" i="28" s="1"/>
  <c r="AG240" i="28" s="1"/>
  <c r="AH240" i="28" s="1"/>
  <c r="AI240" i="28" s="1"/>
  <c r="AJ240" i="28" s="1"/>
  <c r="AK240" i="28" s="1"/>
  <c r="AL240" i="28" s="1"/>
  <c r="AM240" i="28" s="1"/>
  <c r="F239" i="29" s="1"/>
  <c r="D239" i="28"/>
  <c r="I234" i="31"/>
  <c r="J234" i="31" s="1"/>
  <c r="K234" i="31" s="1"/>
  <c r="L234" i="31" s="1"/>
  <c r="M234" i="31" s="1"/>
  <c r="N234" i="31" s="1"/>
  <c r="O234" i="31" s="1"/>
  <c r="P234" i="31" s="1"/>
  <c r="Q234" i="31" s="1"/>
  <c r="R234" i="31" s="1"/>
  <c r="S234" i="31" s="1"/>
  <c r="T234" i="31" s="1"/>
  <c r="U234" i="31" s="1"/>
  <c r="V234" i="31" s="1"/>
  <c r="W234" i="31" s="1"/>
  <c r="X234" i="31" s="1"/>
  <c r="Y234" i="31" s="1"/>
  <c r="Z234" i="31" s="1"/>
  <c r="AA234" i="31" s="1"/>
  <c r="AB234" i="31" s="1"/>
  <c r="AC234" i="31" s="1"/>
  <c r="AD234" i="31" s="1"/>
  <c r="AE234" i="31" s="1"/>
  <c r="AF234" i="31" s="1"/>
  <c r="AG234" i="31" s="1"/>
  <c r="AH234" i="31" s="1"/>
  <c r="AI234" i="31" s="1"/>
  <c r="AJ234" i="31" s="1"/>
  <c r="AK234" i="31" s="1"/>
  <c r="AL234" i="31" s="1"/>
  <c r="AM234" i="31" s="1"/>
  <c r="F233" i="32" s="1"/>
  <c r="D233" i="31"/>
  <c r="I244" i="26"/>
  <c r="J244" i="26" s="1"/>
  <c r="K244" i="26" s="1"/>
  <c r="L244" i="26" s="1"/>
  <c r="M244" i="26" s="1"/>
  <c r="N244" i="26" s="1"/>
  <c r="O244" i="26" s="1"/>
  <c r="P244" i="26" s="1"/>
  <c r="Q244" i="26" s="1"/>
  <c r="R244" i="26" s="1"/>
  <c r="S244" i="26" s="1"/>
  <c r="T244" i="26" s="1"/>
  <c r="U244" i="26" s="1"/>
  <c r="V244" i="26" s="1"/>
  <c r="W244" i="26" s="1"/>
  <c r="X244" i="26" s="1"/>
  <c r="Y244" i="26" s="1"/>
  <c r="Z244" i="26" s="1"/>
  <c r="AA244" i="26" s="1"/>
  <c r="AB244" i="26" s="1"/>
  <c r="AC244" i="26" s="1"/>
  <c r="AD244" i="26" s="1"/>
  <c r="AE244" i="26" s="1"/>
  <c r="AF244" i="26" s="1"/>
  <c r="AG244" i="26" s="1"/>
  <c r="AH244" i="26" s="1"/>
  <c r="AI244" i="26" s="1"/>
  <c r="AJ244" i="26" s="1"/>
  <c r="AK244" i="26" s="1"/>
  <c r="AL244" i="26" s="1"/>
  <c r="AM244" i="26" s="1"/>
  <c r="F243" i="27" s="1"/>
  <c r="D243" i="26"/>
  <c r="I246" i="25"/>
  <c r="J246" i="25" s="1"/>
  <c r="K246" i="25" s="1"/>
  <c r="L246" i="25" s="1"/>
  <c r="M246" i="25" s="1"/>
  <c r="N246" i="25" s="1"/>
  <c r="O246" i="25" s="1"/>
  <c r="P246" i="25" s="1"/>
  <c r="Q246" i="25" s="1"/>
  <c r="R246" i="25" s="1"/>
  <c r="S246" i="25" s="1"/>
  <c r="T246" i="25" s="1"/>
  <c r="U246" i="25" s="1"/>
  <c r="V246" i="25" s="1"/>
  <c r="W246" i="25" s="1"/>
  <c r="X246" i="25" s="1"/>
  <c r="Y246" i="25" s="1"/>
  <c r="Z246" i="25" s="1"/>
  <c r="AA246" i="25" s="1"/>
  <c r="AB246" i="25" s="1"/>
  <c r="AC246" i="25" s="1"/>
  <c r="AD246" i="25" s="1"/>
  <c r="AE246" i="25" s="1"/>
  <c r="AF246" i="25" s="1"/>
  <c r="AG246" i="25" s="1"/>
  <c r="AH246" i="25" s="1"/>
  <c r="AI246" i="25" s="1"/>
  <c r="AJ246" i="25" s="1"/>
  <c r="AK246" i="25" s="1"/>
  <c r="AL246" i="25" s="1"/>
  <c r="F245" i="26" s="1"/>
  <c r="D245" i="25"/>
  <c r="B254" i="26" l="1"/>
  <c r="B255" i="26" s="1"/>
  <c r="H253" i="26"/>
  <c r="C253" i="26"/>
  <c r="G253" i="26"/>
  <c r="B262" i="25"/>
  <c r="B263" i="25" s="1"/>
  <c r="H261" i="25"/>
  <c r="C261" i="25"/>
  <c r="G261" i="25"/>
  <c r="H259" i="29"/>
  <c r="C259" i="29"/>
  <c r="G259" i="29"/>
  <c r="B260" i="29"/>
  <c r="B261" i="29" s="1"/>
  <c r="C269" i="31"/>
  <c r="G269" i="31"/>
  <c r="H269" i="31"/>
  <c r="B270" i="31"/>
  <c r="B256" i="27"/>
  <c r="B257" i="27" s="1"/>
  <c r="G255" i="27"/>
  <c r="H255" i="27"/>
  <c r="C255" i="27"/>
  <c r="I242" i="28"/>
  <c r="J242" i="28" s="1"/>
  <c r="K242" i="28" s="1"/>
  <c r="L242" i="28" s="1"/>
  <c r="M242" i="28" s="1"/>
  <c r="N242" i="28" s="1"/>
  <c r="O242" i="28" s="1"/>
  <c r="P242" i="28" s="1"/>
  <c r="Q242" i="28" s="1"/>
  <c r="R242" i="28" s="1"/>
  <c r="S242" i="28" s="1"/>
  <c r="T242" i="28" s="1"/>
  <c r="U242" i="28" s="1"/>
  <c r="V242" i="28" s="1"/>
  <c r="W242" i="28" s="1"/>
  <c r="X242" i="28" s="1"/>
  <c r="Y242" i="28" s="1"/>
  <c r="Z242" i="28" s="1"/>
  <c r="AA242" i="28" s="1"/>
  <c r="AB242" i="28" s="1"/>
  <c r="AC242" i="28" s="1"/>
  <c r="AD242" i="28" s="1"/>
  <c r="AE242" i="28" s="1"/>
  <c r="AF242" i="28" s="1"/>
  <c r="AG242" i="28" s="1"/>
  <c r="AH242" i="28" s="1"/>
  <c r="AI242" i="28" s="1"/>
  <c r="AJ242" i="28" s="1"/>
  <c r="AK242" i="28" s="1"/>
  <c r="AL242" i="28" s="1"/>
  <c r="AM242" i="28" s="1"/>
  <c r="F241" i="29" s="1"/>
  <c r="D241" i="28"/>
  <c r="D233" i="32"/>
  <c r="I234" i="32"/>
  <c r="J234" i="32" s="1"/>
  <c r="K234" i="32" s="1"/>
  <c r="L234" i="32" s="1"/>
  <c r="M234" i="32" s="1"/>
  <c r="N234" i="32" s="1"/>
  <c r="O234" i="32" s="1"/>
  <c r="P234" i="32" s="1"/>
  <c r="Q234" i="32" s="1"/>
  <c r="R234" i="32" s="1"/>
  <c r="S234" i="32" s="1"/>
  <c r="T234" i="32" s="1"/>
  <c r="U234" i="32" s="1"/>
  <c r="V234" i="32" s="1"/>
  <c r="W234" i="32" s="1"/>
  <c r="X234" i="32" s="1"/>
  <c r="Y234" i="32" s="1"/>
  <c r="Z234" i="32" s="1"/>
  <c r="AA234" i="32" s="1"/>
  <c r="AB234" i="32" s="1"/>
  <c r="AC234" i="32" s="1"/>
  <c r="AD234" i="32" s="1"/>
  <c r="AE234" i="32" s="1"/>
  <c r="AF234" i="32" s="1"/>
  <c r="AG234" i="32" s="1"/>
  <c r="AH234" i="32" s="1"/>
  <c r="AI234" i="32" s="1"/>
  <c r="AJ234" i="32" s="1"/>
  <c r="AK234" i="32" s="1"/>
  <c r="AL234" i="32" s="1"/>
  <c r="F233" i="33" s="1"/>
  <c r="I236" i="31"/>
  <c r="J236" i="31" s="1"/>
  <c r="K236" i="31" s="1"/>
  <c r="L236" i="31" s="1"/>
  <c r="M236" i="31" s="1"/>
  <c r="N236" i="31" s="1"/>
  <c r="O236" i="31" s="1"/>
  <c r="P236" i="31" s="1"/>
  <c r="Q236" i="31" s="1"/>
  <c r="R236" i="31" s="1"/>
  <c r="S236" i="31" s="1"/>
  <c r="T236" i="31" s="1"/>
  <c r="U236" i="31" s="1"/>
  <c r="V236" i="31" s="1"/>
  <c r="W236" i="31" s="1"/>
  <c r="X236" i="31" s="1"/>
  <c r="Y236" i="31" s="1"/>
  <c r="Z236" i="31" s="1"/>
  <c r="AA236" i="31" s="1"/>
  <c r="AB236" i="31" s="1"/>
  <c r="AC236" i="31" s="1"/>
  <c r="AD236" i="31" s="1"/>
  <c r="AE236" i="31" s="1"/>
  <c r="AF236" i="31" s="1"/>
  <c r="AG236" i="31" s="1"/>
  <c r="AH236" i="31" s="1"/>
  <c r="AI236" i="31" s="1"/>
  <c r="AJ236" i="31" s="1"/>
  <c r="AK236" i="31" s="1"/>
  <c r="AL236" i="31" s="1"/>
  <c r="AM236" i="31" s="1"/>
  <c r="F235" i="32" s="1"/>
  <c r="D235" i="31"/>
  <c r="I238" i="30"/>
  <c r="J238" i="30" s="1"/>
  <c r="K238" i="30" s="1"/>
  <c r="L238" i="30" s="1"/>
  <c r="M238" i="30" s="1"/>
  <c r="N238" i="30" s="1"/>
  <c r="O238" i="30" s="1"/>
  <c r="P238" i="30" s="1"/>
  <c r="Q238" i="30" s="1"/>
  <c r="R238" i="30" s="1"/>
  <c r="S238" i="30" s="1"/>
  <c r="T238" i="30" s="1"/>
  <c r="U238" i="30" s="1"/>
  <c r="V238" i="30" s="1"/>
  <c r="W238" i="30" s="1"/>
  <c r="X238" i="30" s="1"/>
  <c r="Y238" i="30" s="1"/>
  <c r="Z238" i="30" s="1"/>
  <c r="AA238" i="30" s="1"/>
  <c r="AB238" i="30" s="1"/>
  <c r="AC238" i="30" s="1"/>
  <c r="AD238" i="30" s="1"/>
  <c r="AE238" i="30" s="1"/>
  <c r="AF238" i="30" s="1"/>
  <c r="AG238" i="30" s="1"/>
  <c r="AH238" i="30" s="1"/>
  <c r="AI238" i="30" s="1"/>
  <c r="AJ238" i="30" s="1"/>
  <c r="AK238" i="30" s="1"/>
  <c r="AL238" i="30" s="1"/>
  <c r="F237" i="31" s="1"/>
  <c r="D237" i="30"/>
  <c r="I252" i="23"/>
  <c r="J252" i="23" s="1"/>
  <c r="K252" i="23" s="1"/>
  <c r="L252" i="23" s="1"/>
  <c r="M252" i="23" s="1"/>
  <c r="N252" i="23" s="1"/>
  <c r="O252" i="23" s="1"/>
  <c r="P252" i="23" s="1"/>
  <c r="Q252" i="23" s="1"/>
  <c r="R252" i="23" s="1"/>
  <c r="S252" i="23" s="1"/>
  <c r="T252" i="23" s="1"/>
  <c r="U252" i="23" s="1"/>
  <c r="V252" i="23" s="1"/>
  <c r="W252" i="23" s="1"/>
  <c r="X252" i="23" s="1"/>
  <c r="Y252" i="23" s="1"/>
  <c r="Z252" i="23" s="1"/>
  <c r="AA252" i="23" s="1"/>
  <c r="AB252" i="23" s="1"/>
  <c r="AC252" i="23" s="1"/>
  <c r="AD252" i="23" s="1"/>
  <c r="AE252" i="23" s="1"/>
  <c r="AF252" i="23" s="1"/>
  <c r="AG252" i="23" s="1"/>
  <c r="AH252" i="23" s="1"/>
  <c r="AI252" i="23" s="1"/>
  <c r="AJ252" i="23" s="1"/>
  <c r="AK252" i="23" s="1"/>
  <c r="F251" i="24" s="1"/>
  <c r="D251" i="23"/>
  <c r="B254" i="8"/>
  <c r="B255" i="8" s="1"/>
  <c r="I254" i="8"/>
  <c r="J254" i="8" s="1"/>
  <c r="K254" i="8" s="1"/>
  <c r="L254" i="8" s="1"/>
  <c r="M254" i="8" s="1"/>
  <c r="N254" i="8" s="1"/>
  <c r="O254" i="8" s="1"/>
  <c r="P254" i="8" s="1"/>
  <c r="Q254" i="8" s="1"/>
  <c r="R254" i="8" s="1"/>
  <c r="S254" i="8" s="1"/>
  <c r="T254" i="8" s="1"/>
  <c r="U254" i="8" s="1"/>
  <c r="V254" i="8" s="1"/>
  <c r="W254" i="8" s="1"/>
  <c r="X254" i="8" s="1"/>
  <c r="Y254" i="8" s="1"/>
  <c r="Z254" i="8" s="1"/>
  <c r="AA254" i="8" s="1"/>
  <c r="AB254" i="8" s="1"/>
  <c r="AC254" i="8" s="1"/>
  <c r="AD254" i="8" s="1"/>
  <c r="AE254" i="8" s="1"/>
  <c r="AF254" i="8" s="1"/>
  <c r="AG254" i="8" s="1"/>
  <c r="AH254" i="8" s="1"/>
  <c r="AI254" i="8" s="1"/>
  <c r="AJ254" i="8" s="1"/>
  <c r="AK254" i="8" s="1"/>
  <c r="AL254" i="8" s="1"/>
  <c r="AM254" i="8" s="1"/>
  <c r="F253" i="23" s="1"/>
  <c r="G253" i="8"/>
  <c r="D253" i="8" s="1"/>
  <c r="C253" i="8"/>
  <c r="H253" i="8"/>
  <c r="I248" i="25"/>
  <c r="J248" i="25" s="1"/>
  <c r="K248" i="25" s="1"/>
  <c r="L248" i="25" s="1"/>
  <c r="M248" i="25" s="1"/>
  <c r="N248" i="25" s="1"/>
  <c r="O248" i="25" s="1"/>
  <c r="P248" i="25" s="1"/>
  <c r="Q248" i="25" s="1"/>
  <c r="R248" i="25" s="1"/>
  <c r="S248" i="25" s="1"/>
  <c r="T248" i="25" s="1"/>
  <c r="U248" i="25" s="1"/>
  <c r="V248" i="25" s="1"/>
  <c r="W248" i="25" s="1"/>
  <c r="X248" i="25" s="1"/>
  <c r="Y248" i="25" s="1"/>
  <c r="Z248" i="25" s="1"/>
  <c r="AA248" i="25" s="1"/>
  <c r="AB248" i="25" s="1"/>
  <c r="AC248" i="25" s="1"/>
  <c r="AD248" i="25" s="1"/>
  <c r="AE248" i="25" s="1"/>
  <c r="AF248" i="25" s="1"/>
  <c r="AG248" i="25" s="1"/>
  <c r="AH248" i="25" s="1"/>
  <c r="AI248" i="25" s="1"/>
  <c r="AJ248" i="25" s="1"/>
  <c r="AK248" i="25" s="1"/>
  <c r="AL248" i="25" s="1"/>
  <c r="F247" i="26" s="1"/>
  <c r="D247" i="25"/>
  <c r="D231" i="33"/>
  <c r="I232" i="33"/>
  <c r="J232" i="33" s="1"/>
  <c r="K232" i="33" s="1"/>
  <c r="L232" i="33" s="1"/>
  <c r="M232" i="33" s="1"/>
  <c r="N232" i="33" s="1"/>
  <c r="O232" i="33" s="1"/>
  <c r="P232" i="33" s="1"/>
  <c r="Q232" i="33" s="1"/>
  <c r="R232" i="33" s="1"/>
  <c r="S232" i="33" s="1"/>
  <c r="T232" i="33" s="1"/>
  <c r="U232" i="33" s="1"/>
  <c r="V232" i="33" s="1"/>
  <c r="W232" i="33" s="1"/>
  <c r="X232" i="33" s="1"/>
  <c r="Y232" i="33" s="1"/>
  <c r="Z232" i="33" s="1"/>
  <c r="AA232" i="33" s="1"/>
  <c r="AB232" i="33" s="1"/>
  <c r="AC232" i="33" s="1"/>
  <c r="AD232" i="33" s="1"/>
  <c r="AE232" i="33" s="1"/>
  <c r="AF232" i="33" s="1"/>
  <c r="AG232" i="33" s="1"/>
  <c r="AH232" i="33" s="1"/>
  <c r="AI232" i="33" s="1"/>
  <c r="AJ232" i="33" s="1"/>
  <c r="AK232" i="33" s="1"/>
  <c r="AL232" i="33" s="1"/>
  <c r="AM232" i="33" s="1"/>
  <c r="I244" i="27"/>
  <c r="J244" i="27" s="1"/>
  <c r="K244" i="27" s="1"/>
  <c r="L244" i="27" s="1"/>
  <c r="M244" i="27" s="1"/>
  <c r="N244" i="27" s="1"/>
  <c r="O244" i="27" s="1"/>
  <c r="P244" i="27" s="1"/>
  <c r="Q244" i="27" s="1"/>
  <c r="R244" i="27" s="1"/>
  <c r="S244" i="27" s="1"/>
  <c r="T244" i="27" s="1"/>
  <c r="U244" i="27" s="1"/>
  <c r="V244" i="27" s="1"/>
  <c r="W244" i="27" s="1"/>
  <c r="X244" i="27" s="1"/>
  <c r="Y244" i="27" s="1"/>
  <c r="Z244" i="27" s="1"/>
  <c r="AA244" i="27" s="1"/>
  <c r="AB244" i="27" s="1"/>
  <c r="AC244" i="27" s="1"/>
  <c r="AD244" i="27" s="1"/>
  <c r="AE244" i="27" s="1"/>
  <c r="AF244" i="27" s="1"/>
  <c r="AG244" i="27" s="1"/>
  <c r="AH244" i="27" s="1"/>
  <c r="AI244" i="27" s="1"/>
  <c r="AJ244" i="27" s="1"/>
  <c r="AK244" i="27" s="1"/>
  <c r="AL244" i="27" s="1"/>
  <c r="F243" i="28" s="1"/>
  <c r="D243" i="27"/>
  <c r="G255" i="33"/>
  <c r="B256" i="33"/>
  <c r="B257" i="33" s="1"/>
  <c r="C255" i="33"/>
  <c r="H255" i="33"/>
  <c r="I240" i="29"/>
  <c r="J240" i="29" s="1"/>
  <c r="K240" i="29" s="1"/>
  <c r="L240" i="29" s="1"/>
  <c r="M240" i="29" s="1"/>
  <c r="N240" i="29" s="1"/>
  <c r="O240" i="29" s="1"/>
  <c r="P240" i="29" s="1"/>
  <c r="Q240" i="29" s="1"/>
  <c r="R240" i="29" s="1"/>
  <c r="S240" i="29" s="1"/>
  <c r="T240" i="29" s="1"/>
  <c r="U240" i="29" s="1"/>
  <c r="V240" i="29" s="1"/>
  <c r="W240" i="29" s="1"/>
  <c r="X240" i="29" s="1"/>
  <c r="Y240" i="29" s="1"/>
  <c r="Z240" i="29" s="1"/>
  <c r="AA240" i="29" s="1"/>
  <c r="AB240" i="29" s="1"/>
  <c r="AC240" i="29" s="1"/>
  <c r="AD240" i="29" s="1"/>
  <c r="AE240" i="29" s="1"/>
  <c r="AF240" i="29" s="1"/>
  <c r="AG240" i="29" s="1"/>
  <c r="AH240" i="29" s="1"/>
  <c r="AI240" i="29" s="1"/>
  <c r="AJ240" i="29" s="1"/>
  <c r="AK240" i="29" s="1"/>
  <c r="AL240" i="29" s="1"/>
  <c r="AM240" i="29" s="1"/>
  <c r="F239" i="30" s="1"/>
  <c r="D239" i="29"/>
  <c r="B254" i="32"/>
  <c r="B255" i="32" s="1"/>
  <c r="G253" i="32"/>
  <c r="C253" i="32"/>
  <c r="H253" i="32"/>
  <c r="I246" i="26"/>
  <c r="J246" i="26" s="1"/>
  <c r="K246" i="26" s="1"/>
  <c r="L246" i="26" s="1"/>
  <c r="M246" i="26" s="1"/>
  <c r="N246" i="26" s="1"/>
  <c r="O246" i="26" s="1"/>
  <c r="P246" i="26" s="1"/>
  <c r="Q246" i="26" s="1"/>
  <c r="R246" i="26" s="1"/>
  <c r="S246" i="26" s="1"/>
  <c r="T246" i="26" s="1"/>
  <c r="U246" i="26" s="1"/>
  <c r="V246" i="26" s="1"/>
  <c r="W246" i="26" s="1"/>
  <c r="X246" i="26" s="1"/>
  <c r="Y246" i="26" s="1"/>
  <c r="Z246" i="26" s="1"/>
  <c r="AA246" i="26" s="1"/>
  <c r="AB246" i="26" s="1"/>
  <c r="AC246" i="26" s="1"/>
  <c r="AD246" i="26" s="1"/>
  <c r="AE246" i="26" s="1"/>
  <c r="AF246" i="26" s="1"/>
  <c r="AG246" i="26" s="1"/>
  <c r="AH246" i="26" s="1"/>
  <c r="AI246" i="26" s="1"/>
  <c r="AJ246" i="26" s="1"/>
  <c r="AK246" i="26" s="1"/>
  <c r="AL246" i="26" s="1"/>
  <c r="AM246" i="26" s="1"/>
  <c r="F245" i="27" s="1"/>
  <c r="D245" i="26"/>
  <c r="I250" i="24"/>
  <c r="J250" i="24" s="1"/>
  <c r="K250" i="24" s="1"/>
  <c r="L250" i="24" s="1"/>
  <c r="M250" i="24" s="1"/>
  <c r="N250" i="24" s="1"/>
  <c r="O250" i="24" s="1"/>
  <c r="P250" i="24" s="1"/>
  <c r="Q250" i="24" s="1"/>
  <c r="R250" i="24" s="1"/>
  <c r="S250" i="24" s="1"/>
  <c r="T250" i="24" s="1"/>
  <c r="U250" i="24" s="1"/>
  <c r="V250" i="24" s="1"/>
  <c r="W250" i="24" s="1"/>
  <c r="X250" i="24" s="1"/>
  <c r="Y250" i="24" s="1"/>
  <c r="Z250" i="24" s="1"/>
  <c r="AA250" i="24" s="1"/>
  <c r="AB250" i="24" s="1"/>
  <c r="AC250" i="24" s="1"/>
  <c r="AD250" i="24" s="1"/>
  <c r="AE250" i="24" s="1"/>
  <c r="AF250" i="24" s="1"/>
  <c r="AG250" i="24" s="1"/>
  <c r="AH250" i="24" s="1"/>
  <c r="AI250" i="24" s="1"/>
  <c r="AJ250" i="24" s="1"/>
  <c r="AK250" i="24" s="1"/>
  <c r="AL250" i="24" s="1"/>
  <c r="AM250" i="24" s="1"/>
  <c r="F249" i="25" s="1"/>
  <c r="D249" i="24"/>
  <c r="G261" i="29" l="1"/>
  <c r="H261" i="29"/>
  <c r="C261" i="29"/>
  <c r="B262" i="29"/>
  <c r="B263" i="29" s="1"/>
  <c r="B264" i="25"/>
  <c r="B265" i="25" s="1"/>
  <c r="G263" i="25"/>
  <c r="C263" i="25"/>
  <c r="H263" i="25"/>
  <c r="B258" i="27"/>
  <c r="B259" i="27" s="1"/>
  <c r="G257" i="27"/>
  <c r="C257" i="27"/>
  <c r="H257" i="27"/>
  <c r="B256" i="26"/>
  <c r="B257" i="26" s="1"/>
  <c r="G255" i="26"/>
  <c r="C255" i="26"/>
  <c r="H255" i="26"/>
  <c r="I248" i="26"/>
  <c r="J248" i="26" s="1"/>
  <c r="K248" i="26" s="1"/>
  <c r="L248" i="26" s="1"/>
  <c r="M248" i="26" s="1"/>
  <c r="N248" i="26" s="1"/>
  <c r="O248" i="26" s="1"/>
  <c r="P248" i="26" s="1"/>
  <c r="Q248" i="26" s="1"/>
  <c r="R248" i="26" s="1"/>
  <c r="S248" i="26" s="1"/>
  <c r="T248" i="26" s="1"/>
  <c r="U248" i="26" s="1"/>
  <c r="V248" i="26" s="1"/>
  <c r="W248" i="26" s="1"/>
  <c r="X248" i="26" s="1"/>
  <c r="Y248" i="26" s="1"/>
  <c r="Z248" i="26" s="1"/>
  <c r="AA248" i="26" s="1"/>
  <c r="AB248" i="26" s="1"/>
  <c r="AC248" i="26" s="1"/>
  <c r="AD248" i="26" s="1"/>
  <c r="AE248" i="26" s="1"/>
  <c r="AF248" i="26" s="1"/>
  <c r="AG248" i="26" s="1"/>
  <c r="AH248" i="26" s="1"/>
  <c r="AI248" i="26" s="1"/>
  <c r="AJ248" i="26" s="1"/>
  <c r="AK248" i="26" s="1"/>
  <c r="AL248" i="26" s="1"/>
  <c r="AM248" i="26" s="1"/>
  <c r="F247" i="27" s="1"/>
  <c r="D247" i="26"/>
  <c r="I246" i="27"/>
  <c r="J246" i="27" s="1"/>
  <c r="K246" i="27" s="1"/>
  <c r="L246" i="27" s="1"/>
  <c r="M246" i="27" s="1"/>
  <c r="N246" i="27" s="1"/>
  <c r="O246" i="27" s="1"/>
  <c r="P246" i="27" s="1"/>
  <c r="Q246" i="27" s="1"/>
  <c r="R246" i="27" s="1"/>
  <c r="S246" i="27" s="1"/>
  <c r="T246" i="27" s="1"/>
  <c r="U246" i="27" s="1"/>
  <c r="V246" i="27" s="1"/>
  <c r="W246" i="27" s="1"/>
  <c r="X246" i="27" s="1"/>
  <c r="Y246" i="27" s="1"/>
  <c r="Z246" i="27" s="1"/>
  <c r="AA246" i="27" s="1"/>
  <c r="AB246" i="27" s="1"/>
  <c r="AC246" i="27" s="1"/>
  <c r="AD246" i="27" s="1"/>
  <c r="AE246" i="27" s="1"/>
  <c r="AF246" i="27" s="1"/>
  <c r="AG246" i="27" s="1"/>
  <c r="AH246" i="27" s="1"/>
  <c r="AI246" i="27" s="1"/>
  <c r="AJ246" i="27" s="1"/>
  <c r="AK246" i="27" s="1"/>
  <c r="AL246" i="27" s="1"/>
  <c r="F245" i="28" s="1"/>
  <c r="D245" i="27"/>
  <c r="I254" i="23"/>
  <c r="J254" i="23" s="1"/>
  <c r="K254" i="23" s="1"/>
  <c r="L254" i="23" s="1"/>
  <c r="M254" i="23" s="1"/>
  <c r="N254" i="23" s="1"/>
  <c r="O254" i="23" s="1"/>
  <c r="P254" i="23" s="1"/>
  <c r="Q254" i="23" s="1"/>
  <c r="R254" i="23" s="1"/>
  <c r="S254" i="23" s="1"/>
  <c r="T254" i="23" s="1"/>
  <c r="U254" i="23" s="1"/>
  <c r="V254" i="23" s="1"/>
  <c r="W254" i="23" s="1"/>
  <c r="X254" i="23" s="1"/>
  <c r="Y254" i="23" s="1"/>
  <c r="Z254" i="23" s="1"/>
  <c r="AA254" i="23" s="1"/>
  <c r="AB254" i="23" s="1"/>
  <c r="AC254" i="23" s="1"/>
  <c r="AD254" i="23" s="1"/>
  <c r="AE254" i="23" s="1"/>
  <c r="AF254" i="23" s="1"/>
  <c r="AG254" i="23" s="1"/>
  <c r="AH254" i="23" s="1"/>
  <c r="AI254" i="23" s="1"/>
  <c r="AJ254" i="23" s="1"/>
  <c r="AK254" i="23" s="1"/>
  <c r="F253" i="24" s="1"/>
  <c r="D253" i="23"/>
  <c r="B256" i="32"/>
  <c r="B257" i="32" s="1"/>
  <c r="G255" i="32"/>
  <c r="C255" i="32"/>
  <c r="H255" i="32"/>
  <c r="I256" i="8"/>
  <c r="J256" i="8" s="1"/>
  <c r="K256" i="8" s="1"/>
  <c r="L256" i="8" s="1"/>
  <c r="M256" i="8" s="1"/>
  <c r="N256" i="8" s="1"/>
  <c r="O256" i="8" s="1"/>
  <c r="P256" i="8" s="1"/>
  <c r="Q256" i="8" s="1"/>
  <c r="R256" i="8" s="1"/>
  <c r="S256" i="8" s="1"/>
  <c r="T256" i="8" s="1"/>
  <c r="U256" i="8" s="1"/>
  <c r="V256" i="8" s="1"/>
  <c r="W256" i="8" s="1"/>
  <c r="X256" i="8" s="1"/>
  <c r="Y256" i="8" s="1"/>
  <c r="Z256" i="8" s="1"/>
  <c r="AA256" i="8" s="1"/>
  <c r="AB256" i="8" s="1"/>
  <c r="AC256" i="8" s="1"/>
  <c r="AD256" i="8" s="1"/>
  <c r="AE256" i="8" s="1"/>
  <c r="AF256" i="8" s="1"/>
  <c r="AG256" i="8" s="1"/>
  <c r="AH256" i="8" s="1"/>
  <c r="AI256" i="8" s="1"/>
  <c r="AJ256" i="8" s="1"/>
  <c r="AK256" i="8" s="1"/>
  <c r="AL256" i="8" s="1"/>
  <c r="AM256" i="8" s="1"/>
  <c r="F255" i="23" s="1"/>
  <c r="B256" i="8"/>
  <c r="B257" i="8" s="1"/>
  <c r="G255" i="8"/>
  <c r="D255" i="8" s="1"/>
  <c r="H255" i="8"/>
  <c r="C255" i="8"/>
  <c r="I240" i="30"/>
  <c r="J240" i="30" s="1"/>
  <c r="K240" i="30" s="1"/>
  <c r="L240" i="30" s="1"/>
  <c r="M240" i="30" s="1"/>
  <c r="N240" i="30" s="1"/>
  <c r="O240" i="30" s="1"/>
  <c r="P240" i="30" s="1"/>
  <c r="Q240" i="30" s="1"/>
  <c r="R240" i="30" s="1"/>
  <c r="S240" i="30" s="1"/>
  <c r="T240" i="30" s="1"/>
  <c r="U240" i="30" s="1"/>
  <c r="V240" i="30" s="1"/>
  <c r="W240" i="30" s="1"/>
  <c r="X240" i="30" s="1"/>
  <c r="Y240" i="30" s="1"/>
  <c r="Z240" i="30" s="1"/>
  <c r="AA240" i="30" s="1"/>
  <c r="AB240" i="30" s="1"/>
  <c r="AC240" i="30" s="1"/>
  <c r="AD240" i="30" s="1"/>
  <c r="AE240" i="30" s="1"/>
  <c r="AF240" i="30" s="1"/>
  <c r="AG240" i="30" s="1"/>
  <c r="AH240" i="30" s="1"/>
  <c r="AI240" i="30" s="1"/>
  <c r="AJ240" i="30" s="1"/>
  <c r="AK240" i="30" s="1"/>
  <c r="AL240" i="30" s="1"/>
  <c r="F239" i="31" s="1"/>
  <c r="D239" i="30"/>
  <c r="I252" i="24"/>
  <c r="J252" i="24" s="1"/>
  <c r="K252" i="24" s="1"/>
  <c r="L252" i="24" s="1"/>
  <c r="M252" i="24" s="1"/>
  <c r="N252" i="24" s="1"/>
  <c r="O252" i="24" s="1"/>
  <c r="P252" i="24" s="1"/>
  <c r="Q252" i="24" s="1"/>
  <c r="R252" i="24" s="1"/>
  <c r="S252" i="24" s="1"/>
  <c r="T252" i="24" s="1"/>
  <c r="U252" i="24" s="1"/>
  <c r="V252" i="24" s="1"/>
  <c r="W252" i="24" s="1"/>
  <c r="X252" i="24" s="1"/>
  <c r="Y252" i="24" s="1"/>
  <c r="Z252" i="24" s="1"/>
  <c r="AA252" i="24" s="1"/>
  <c r="AB252" i="24" s="1"/>
  <c r="AC252" i="24" s="1"/>
  <c r="AD252" i="24" s="1"/>
  <c r="AE252" i="24" s="1"/>
  <c r="AF252" i="24" s="1"/>
  <c r="AG252" i="24" s="1"/>
  <c r="AH252" i="24" s="1"/>
  <c r="AI252" i="24" s="1"/>
  <c r="AJ252" i="24" s="1"/>
  <c r="AK252" i="24" s="1"/>
  <c r="AL252" i="24" s="1"/>
  <c r="AM252" i="24" s="1"/>
  <c r="F251" i="25" s="1"/>
  <c r="D251" i="24"/>
  <c r="I238" i="31"/>
  <c r="J238" i="31" s="1"/>
  <c r="K238" i="31" s="1"/>
  <c r="L238" i="31" s="1"/>
  <c r="M238" i="31" s="1"/>
  <c r="N238" i="31" s="1"/>
  <c r="O238" i="31" s="1"/>
  <c r="P238" i="31" s="1"/>
  <c r="Q238" i="31" s="1"/>
  <c r="R238" i="31" s="1"/>
  <c r="S238" i="31" s="1"/>
  <c r="T238" i="31" s="1"/>
  <c r="U238" i="31" s="1"/>
  <c r="V238" i="31" s="1"/>
  <c r="W238" i="31" s="1"/>
  <c r="X238" i="31" s="1"/>
  <c r="Y238" i="31" s="1"/>
  <c r="Z238" i="31" s="1"/>
  <c r="AA238" i="31" s="1"/>
  <c r="AB238" i="31" s="1"/>
  <c r="AC238" i="31" s="1"/>
  <c r="AD238" i="31" s="1"/>
  <c r="AE238" i="31" s="1"/>
  <c r="AF238" i="31" s="1"/>
  <c r="AG238" i="31" s="1"/>
  <c r="AH238" i="31" s="1"/>
  <c r="AI238" i="31" s="1"/>
  <c r="AJ238" i="31" s="1"/>
  <c r="AK238" i="31" s="1"/>
  <c r="AL238" i="31" s="1"/>
  <c r="AM238" i="31" s="1"/>
  <c r="F237" i="32" s="1"/>
  <c r="D237" i="31"/>
  <c r="I244" i="28"/>
  <c r="J244" i="28" s="1"/>
  <c r="K244" i="28" s="1"/>
  <c r="L244" i="28" s="1"/>
  <c r="M244" i="28" s="1"/>
  <c r="N244" i="28" s="1"/>
  <c r="O244" i="28" s="1"/>
  <c r="P244" i="28" s="1"/>
  <c r="Q244" i="28" s="1"/>
  <c r="R244" i="28" s="1"/>
  <c r="S244" i="28" s="1"/>
  <c r="T244" i="28" s="1"/>
  <c r="U244" i="28" s="1"/>
  <c r="V244" i="28" s="1"/>
  <c r="W244" i="28" s="1"/>
  <c r="X244" i="28" s="1"/>
  <c r="Y244" i="28" s="1"/>
  <c r="Z244" i="28" s="1"/>
  <c r="AA244" i="28" s="1"/>
  <c r="AB244" i="28" s="1"/>
  <c r="AC244" i="28" s="1"/>
  <c r="AD244" i="28" s="1"/>
  <c r="AE244" i="28" s="1"/>
  <c r="AF244" i="28" s="1"/>
  <c r="AG244" i="28" s="1"/>
  <c r="AH244" i="28" s="1"/>
  <c r="AI244" i="28" s="1"/>
  <c r="AJ244" i="28" s="1"/>
  <c r="AK244" i="28" s="1"/>
  <c r="AL244" i="28" s="1"/>
  <c r="AM244" i="28" s="1"/>
  <c r="F243" i="29" s="1"/>
  <c r="D243" i="28"/>
  <c r="G257" i="33"/>
  <c r="B258" i="33"/>
  <c r="B259" i="33" s="1"/>
  <c r="C257" i="33"/>
  <c r="H257" i="33"/>
  <c r="D235" i="32"/>
  <c r="I236" i="32"/>
  <c r="J236" i="32" s="1"/>
  <c r="K236" i="32" s="1"/>
  <c r="L236" i="32" s="1"/>
  <c r="M236" i="32" s="1"/>
  <c r="N236" i="32" s="1"/>
  <c r="O236" i="32" s="1"/>
  <c r="P236" i="32" s="1"/>
  <c r="Q236" i="32" s="1"/>
  <c r="R236" i="32" s="1"/>
  <c r="S236" i="32" s="1"/>
  <c r="T236" i="32" s="1"/>
  <c r="U236" i="32" s="1"/>
  <c r="V236" i="32" s="1"/>
  <c r="W236" i="32" s="1"/>
  <c r="X236" i="32" s="1"/>
  <c r="Y236" i="32" s="1"/>
  <c r="Z236" i="32" s="1"/>
  <c r="AA236" i="32" s="1"/>
  <c r="AB236" i="32" s="1"/>
  <c r="AC236" i="32" s="1"/>
  <c r="AD236" i="32" s="1"/>
  <c r="AE236" i="32" s="1"/>
  <c r="AF236" i="32" s="1"/>
  <c r="AG236" i="32" s="1"/>
  <c r="AH236" i="32" s="1"/>
  <c r="AI236" i="32" s="1"/>
  <c r="AJ236" i="32" s="1"/>
  <c r="AK236" i="32" s="1"/>
  <c r="AL236" i="32" s="1"/>
  <c r="F235" i="33" s="1"/>
  <c r="D233" i="33"/>
  <c r="I234" i="33"/>
  <c r="J234" i="33" s="1"/>
  <c r="K234" i="33" s="1"/>
  <c r="L234" i="33" s="1"/>
  <c r="M234" i="33" s="1"/>
  <c r="N234" i="33" s="1"/>
  <c r="O234" i="33" s="1"/>
  <c r="P234" i="33" s="1"/>
  <c r="Q234" i="33" s="1"/>
  <c r="R234" i="33" s="1"/>
  <c r="S234" i="33" s="1"/>
  <c r="T234" i="33" s="1"/>
  <c r="U234" i="33" s="1"/>
  <c r="V234" i="33" s="1"/>
  <c r="W234" i="33" s="1"/>
  <c r="X234" i="33" s="1"/>
  <c r="Y234" i="33" s="1"/>
  <c r="Z234" i="33" s="1"/>
  <c r="AA234" i="33" s="1"/>
  <c r="AB234" i="33" s="1"/>
  <c r="AC234" i="33" s="1"/>
  <c r="AD234" i="33" s="1"/>
  <c r="AE234" i="33" s="1"/>
  <c r="AF234" i="33" s="1"/>
  <c r="AG234" i="33" s="1"/>
  <c r="AH234" i="33" s="1"/>
  <c r="AI234" i="33" s="1"/>
  <c r="AJ234" i="33" s="1"/>
  <c r="AK234" i="33" s="1"/>
  <c r="AL234" i="33" s="1"/>
  <c r="AM234" i="33" s="1"/>
  <c r="I250" i="25"/>
  <c r="J250" i="25" s="1"/>
  <c r="K250" i="25" s="1"/>
  <c r="L250" i="25" s="1"/>
  <c r="M250" i="25" s="1"/>
  <c r="N250" i="25" s="1"/>
  <c r="O250" i="25" s="1"/>
  <c r="P250" i="25" s="1"/>
  <c r="Q250" i="25" s="1"/>
  <c r="R250" i="25" s="1"/>
  <c r="S250" i="25" s="1"/>
  <c r="T250" i="25" s="1"/>
  <c r="U250" i="25" s="1"/>
  <c r="V250" i="25" s="1"/>
  <c r="W250" i="25" s="1"/>
  <c r="X250" i="25" s="1"/>
  <c r="Y250" i="25" s="1"/>
  <c r="Z250" i="25" s="1"/>
  <c r="AA250" i="25" s="1"/>
  <c r="AB250" i="25" s="1"/>
  <c r="AC250" i="25" s="1"/>
  <c r="AD250" i="25" s="1"/>
  <c r="AE250" i="25" s="1"/>
  <c r="AF250" i="25" s="1"/>
  <c r="AG250" i="25" s="1"/>
  <c r="AH250" i="25" s="1"/>
  <c r="AI250" i="25" s="1"/>
  <c r="AJ250" i="25" s="1"/>
  <c r="AK250" i="25" s="1"/>
  <c r="AL250" i="25" s="1"/>
  <c r="F249" i="26" s="1"/>
  <c r="D249" i="25"/>
  <c r="I242" i="29"/>
  <c r="J242" i="29" s="1"/>
  <c r="K242" i="29" s="1"/>
  <c r="L242" i="29" s="1"/>
  <c r="M242" i="29" s="1"/>
  <c r="N242" i="29" s="1"/>
  <c r="O242" i="29" s="1"/>
  <c r="P242" i="29" s="1"/>
  <c r="Q242" i="29" s="1"/>
  <c r="R242" i="29" s="1"/>
  <c r="S242" i="29" s="1"/>
  <c r="T242" i="29" s="1"/>
  <c r="U242" i="29" s="1"/>
  <c r="V242" i="29" s="1"/>
  <c r="W242" i="29" s="1"/>
  <c r="X242" i="29" s="1"/>
  <c r="Y242" i="29" s="1"/>
  <c r="Z242" i="29" s="1"/>
  <c r="AA242" i="29" s="1"/>
  <c r="AB242" i="29" s="1"/>
  <c r="AC242" i="29" s="1"/>
  <c r="AD242" i="29" s="1"/>
  <c r="AE242" i="29" s="1"/>
  <c r="AF242" i="29" s="1"/>
  <c r="AG242" i="29" s="1"/>
  <c r="AH242" i="29" s="1"/>
  <c r="AI242" i="29" s="1"/>
  <c r="AJ242" i="29" s="1"/>
  <c r="AK242" i="29" s="1"/>
  <c r="AL242" i="29" s="1"/>
  <c r="AM242" i="29" s="1"/>
  <c r="F241" i="30" s="1"/>
  <c r="D241" i="29"/>
  <c r="B258" i="26" l="1"/>
  <c r="B259" i="26" s="1"/>
  <c r="H257" i="26"/>
  <c r="C257" i="26"/>
  <c r="G257" i="26"/>
  <c r="G259" i="27"/>
  <c r="B260" i="27"/>
  <c r="B261" i="27" s="1"/>
  <c r="C259" i="27"/>
  <c r="H259" i="27"/>
  <c r="B266" i="25"/>
  <c r="B267" i="25" s="1"/>
  <c r="G265" i="25"/>
  <c r="H265" i="25"/>
  <c r="C265" i="25"/>
  <c r="G263" i="29"/>
  <c r="B264" i="29"/>
  <c r="B265" i="29" s="1"/>
  <c r="C263" i="29"/>
  <c r="H263" i="29"/>
  <c r="I240" i="31"/>
  <c r="J240" i="31" s="1"/>
  <c r="K240" i="31" s="1"/>
  <c r="L240" i="31" s="1"/>
  <c r="M240" i="31" s="1"/>
  <c r="N240" i="31" s="1"/>
  <c r="O240" i="31" s="1"/>
  <c r="P240" i="31" s="1"/>
  <c r="Q240" i="31" s="1"/>
  <c r="R240" i="31" s="1"/>
  <c r="S240" i="31" s="1"/>
  <c r="T240" i="31" s="1"/>
  <c r="U240" i="31" s="1"/>
  <c r="V240" i="31" s="1"/>
  <c r="W240" i="31" s="1"/>
  <c r="X240" i="31" s="1"/>
  <c r="Y240" i="31" s="1"/>
  <c r="Z240" i="31" s="1"/>
  <c r="AA240" i="31" s="1"/>
  <c r="AB240" i="31" s="1"/>
  <c r="AC240" i="31" s="1"/>
  <c r="AD240" i="31" s="1"/>
  <c r="AE240" i="31" s="1"/>
  <c r="AF240" i="31" s="1"/>
  <c r="AG240" i="31" s="1"/>
  <c r="AH240" i="31" s="1"/>
  <c r="AI240" i="31" s="1"/>
  <c r="AJ240" i="31" s="1"/>
  <c r="AK240" i="31" s="1"/>
  <c r="AL240" i="31" s="1"/>
  <c r="AM240" i="31" s="1"/>
  <c r="F239" i="32" s="1"/>
  <c r="D239" i="31"/>
  <c r="I250" i="26"/>
  <c r="J250" i="26" s="1"/>
  <c r="K250" i="26" s="1"/>
  <c r="L250" i="26" s="1"/>
  <c r="M250" i="26" s="1"/>
  <c r="N250" i="26" s="1"/>
  <c r="O250" i="26" s="1"/>
  <c r="P250" i="26" s="1"/>
  <c r="Q250" i="26" s="1"/>
  <c r="R250" i="26" s="1"/>
  <c r="S250" i="26" s="1"/>
  <c r="T250" i="26" s="1"/>
  <c r="U250" i="26" s="1"/>
  <c r="V250" i="26" s="1"/>
  <c r="W250" i="26" s="1"/>
  <c r="X250" i="26" s="1"/>
  <c r="Y250" i="26" s="1"/>
  <c r="Z250" i="26" s="1"/>
  <c r="AA250" i="26" s="1"/>
  <c r="AB250" i="26" s="1"/>
  <c r="AC250" i="26" s="1"/>
  <c r="AD250" i="26" s="1"/>
  <c r="AE250" i="26" s="1"/>
  <c r="AF250" i="26" s="1"/>
  <c r="AG250" i="26" s="1"/>
  <c r="AH250" i="26" s="1"/>
  <c r="AI250" i="26" s="1"/>
  <c r="AJ250" i="26" s="1"/>
  <c r="AK250" i="26" s="1"/>
  <c r="AL250" i="26" s="1"/>
  <c r="AM250" i="26" s="1"/>
  <c r="F249" i="27" s="1"/>
  <c r="D249" i="26"/>
  <c r="I258" i="8"/>
  <c r="J258" i="8" s="1"/>
  <c r="K258" i="8" s="1"/>
  <c r="L258" i="8" s="1"/>
  <c r="M258" i="8" s="1"/>
  <c r="N258" i="8" s="1"/>
  <c r="O258" i="8" s="1"/>
  <c r="P258" i="8" s="1"/>
  <c r="Q258" i="8" s="1"/>
  <c r="R258" i="8" s="1"/>
  <c r="S258" i="8" s="1"/>
  <c r="T258" i="8" s="1"/>
  <c r="U258" i="8" s="1"/>
  <c r="V258" i="8" s="1"/>
  <c r="W258" i="8" s="1"/>
  <c r="X258" i="8" s="1"/>
  <c r="Y258" i="8" s="1"/>
  <c r="Z258" i="8" s="1"/>
  <c r="AA258" i="8" s="1"/>
  <c r="AB258" i="8" s="1"/>
  <c r="AC258" i="8" s="1"/>
  <c r="AD258" i="8" s="1"/>
  <c r="AE258" i="8" s="1"/>
  <c r="AF258" i="8" s="1"/>
  <c r="AG258" i="8" s="1"/>
  <c r="AH258" i="8" s="1"/>
  <c r="AI258" i="8" s="1"/>
  <c r="AJ258" i="8" s="1"/>
  <c r="AK258" i="8" s="1"/>
  <c r="AL258" i="8" s="1"/>
  <c r="AM258" i="8" s="1"/>
  <c r="F257" i="23" s="1"/>
  <c r="B258" i="8"/>
  <c r="B259" i="8" s="1"/>
  <c r="G257" i="8"/>
  <c r="D257" i="8" s="1"/>
  <c r="H257" i="8"/>
  <c r="C257" i="8"/>
  <c r="I256" i="23"/>
  <c r="J256" i="23" s="1"/>
  <c r="K256" i="23" s="1"/>
  <c r="L256" i="23" s="1"/>
  <c r="M256" i="23" s="1"/>
  <c r="N256" i="23" s="1"/>
  <c r="O256" i="23" s="1"/>
  <c r="P256" i="23" s="1"/>
  <c r="Q256" i="23" s="1"/>
  <c r="R256" i="23" s="1"/>
  <c r="S256" i="23" s="1"/>
  <c r="T256" i="23" s="1"/>
  <c r="U256" i="23" s="1"/>
  <c r="V256" i="23" s="1"/>
  <c r="W256" i="23" s="1"/>
  <c r="X256" i="23" s="1"/>
  <c r="Y256" i="23" s="1"/>
  <c r="Z256" i="23" s="1"/>
  <c r="AA256" i="23" s="1"/>
  <c r="AB256" i="23" s="1"/>
  <c r="AC256" i="23" s="1"/>
  <c r="AD256" i="23" s="1"/>
  <c r="AE256" i="23" s="1"/>
  <c r="AF256" i="23" s="1"/>
  <c r="AG256" i="23" s="1"/>
  <c r="AH256" i="23" s="1"/>
  <c r="AI256" i="23" s="1"/>
  <c r="AJ256" i="23" s="1"/>
  <c r="AK256" i="23" s="1"/>
  <c r="F255" i="24" s="1"/>
  <c r="D255" i="23"/>
  <c r="D235" i="33"/>
  <c r="I236" i="33"/>
  <c r="J236" i="33" s="1"/>
  <c r="K236" i="33" s="1"/>
  <c r="L236" i="33" s="1"/>
  <c r="M236" i="33" s="1"/>
  <c r="N236" i="33" s="1"/>
  <c r="O236" i="33" s="1"/>
  <c r="P236" i="33" s="1"/>
  <c r="Q236" i="33" s="1"/>
  <c r="R236" i="33" s="1"/>
  <c r="S236" i="33" s="1"/>
  <c r="T236" i="33" s="1"/>
  <c r="U236" i="33" s="1"/>
  <c r="V236" i="33" s="1"/>
  <c r="W236" i="33" s="1"/>
  <c r="X236" i="33" s="1"/>
  <c r="Y236" i="33" s="1"/>
  <c r="Z236" i="33" s="1"/>
  <c r="AA236" i="33" s="1"/>
  <c r="AB236" i="33" s="1"/>
  <c r="AC236" i="33" s="1"/>
  <c r="AD236" i="33" s="1"/>
  <c r="AE236" i="33" s="1"/>
  <c r="AF236" i="33" s="1"/>
  <c r="AG236" i="33" s="1"/>
  <c r="AH236" i="33" s="1"/>
  <c r="AI236" i="33" s="1"/>
  <c r="AJ236" i="33" s="1"/>
  <c r="AK236" i="33" s="1"/>
  <c r="AL236" i="33" s="1"/>
  <c r="AM236" i="33" s="1"/>
  <c r="G259" i="33"/>
  <c r="B260" i="33"/>
  <c r="B261" i="33" s="1"/>
  <c r="C259" i="33"/>
  <c r="H259" i="33"/>
  <c r="I242" i="30"/>
  <c r="J242" i="30" s="1"/>
  <c r="K242" i="30" s="1"/>
  <c r="L242" i="30" s="1"/>
  <c r="M242" i="30" s="1"/>
  <c r="N242" i="30" s="1"/>
  <c r="O242" i="30" s="1"/>
  <c r="P242" i="30" s="1"/>
  <c r="Q242" i="30" s="1"/>
  <c r="R242" i="30" s="1"/>
  <c r="S242" i="30" s="1"/>
  <c r="T242" i="30" s="1"/>
  <c r="U242" i="30" s="1"/>
  <c r="V242" i="30" s="1"/>
  <c r="W242" i="30" s="1"/>
  <c r="X242" i="30" s="1"/>
  <c r="Y242" i="30" s="1"/>
  <c r="Z242" i="30" s="1"/>
  <c r="AA242" i="30" s="1"/>
  <c r="AB242" i="30" s="1"/>
  <c r="AC242" i="30" s="1"/>
  <c r="AD242" i="30" s="1"/>
  <c r="AE242" i="30" s="1"/>
  <c r="AF242" i="30" s="1"/>
  <c r="AG242" i="30" s="1"/>
  <c r="AH242" i="30" s="1"/>
  <c r="AI242" i="30" s="1"/>
  <c r="AJ242" i="30" s="1"/>
  <c r="AK242" i="30" s="1"/>
  <c r="AL242" i="30" s="1"/>
  <c r="F241" i="31" s="1"/>
  <c r="D241" i="30"/>
  <c r="G257" i="32"/>
  <c r="B258" i="32"/>
  <c r="B259" i="32" s="1"/>
  <c r="C257" i="32"/>
  <c r="H257" i="32"/>
  <c r="I244" i="29"/>
  <c r="J244" i="29" s="1"/>
  <c r="K244" i="29" s="1"/>
  <c r="L244" i="29" s="1"/>
  <c r="M244" i="29" s="1"/>
  <c r="N244" i="29" s="1"/>
  <c r="O244" i="29" s="1"/>
  <c r="P244" i="29" s="1"/>
  <c r="Q244" i="29" s="1"/>
  <c r="R244" i="29" s="1"/>
  <c r="S244" i="29" s="1"/>
  <c r="T244" i="29" s="1"/>
  <c r="U244" i="29" s="1"/>
  <c r="V244" i="29" s="1"/>
  <c r="W244" i="29" s="1"/>
  <c r="X244" i="29" s="1"/>
  <c r="Y244" i="29" s="1"/>
  <c r="Z244" i="29" s="1"/>
  <c r="AA244" i="29" s="1"/>
  <c r="AB244" i="29" s="1"/>
  <c r="AC244" i="29" s="1"/>
  <c r="AD244" i="29" s="1"/>
  <c r="AE244" i="29" s="1"/>
  <c r="AF244" i="29" s="1"/>
  <c r="AG244" i="29" s="1"/>
  <c r="AH244" i="29" s="1"/>
  <c r="AI244" i="29" s="1"/>
  <c r="AJ244" i="29" s="1"/>
  <c r="AK244" i="29" s="1"/>
  <c r="AL244" i="29" s="1"/>
  <c r="AM244" i="29" s="1"/>
  <c r="F243" i="30" s="1"/>
  <c r="D243" i="29"/>
  <c r="I254" i="24"/>
  <c r="J254" i="24" s="1"/>
  <c r="K254" i="24" s="1"/>
  <c r="L254" i="24" s="1"/>
  <c r="M254" i="24" s="1"/>
  <c r="N254" i="24" s="1"/>
  <c r="O254" i="24" s="1"/>
  <c r="P254" i="24" s="1"/>
  <c r="Q254" i="24" s="1"/>
  <c r="R254" i="24" s="1"/>
  <c r="S254" i="24" s="1"/>
  <c r="T254" i="24" s="1"/>
  <c r="U254" i="24" s="1"/>
  <c r="V254" i="24" s="1"/>
  <c r="W254" i="24" s="1"/>
  <c r="X254" i="24" s="1"/>
  <c r="Y254" i="24" s="1"/>
  <c r="Z254" i="24" s="1"/>
  <c r="AA254" i="24" s="1"/>
  <c r="AB254" i="24" s="1"/>
  <c r="AC254" i="24" s="1"/>
  <c r="AD254" i="24" s="1"/>
  <c r="AE254" i="24" s="1"/>
  <c r="AF254" i="24" s="1"/>
  <c r="AG254" i="24" s="1"/>
  <c r="AH254" i="24" s="1"/>
  <c r="AI254" i="24" s="1"/>
  <c r="AJ254" i="24" s="1"/>
  <c r="AK254" i="24" s="1"/>
  <c r="AL254" i="24" s="1"/>
  <c r="AM254" i="24" s="1"/>
  <c r="F253" i="25" s="1"/>
  <c r="D253" i="24"/>
  <c r="D237" i="32"/>
  <c r="I238" i="32"/>
  <c r="J238" i="32" s="1"/>
  <c r="K238" i="32" s="1"/>
  <c r="L238" i="32" s="1"/>
  <c r="M238" i="32" s="1"/>
  <c r="N238" i="32" s="1"/>
  <c r="O238" i="32" s="1"/>
  <c r="P238" i="32" s="1"/>
  <c r="Q238" i="32" s="1"/>
  <c r="R238" i="32" s="1"/>
  <c r="S238" i="32" s="1"/>
  <c r="T238" i="32" s="1"/>
  <c r="U238" i="32" s="1"/>
  <c r="V238" i="32" s="1"/>
  <c r="W238" i="32" s="1"/>
  <c r="X238" i="32" s="1"/>
  <c r="Y238" i="32" s="1"/>
  <c r="Z238" i="32" s="1"/>
  <c r="AA238" i="32" s="1"/>
  <c r="AB238" i="32" s="1"/>
  <c r="AC238" i="32" s="1"/>
  <c r="AD238" i="32" s="1"/>
  <c r="AE238" i="32" s="1"/>
  <c r="AF238" i="32" s="1"/>
  <c r="AG238" i="32" s="1"/>
  <c r="AH238" i="32" s="1"/>
  <c r="AI238" i="32" s="1"/>
  <c r="AJ238" i="32" s="1"/>
  <c r="AK238" i="32" s="1"/>
  <c r="AL238" i="32" s="1"/>
  <c r="F237" i="33" s="1"/>
  <c r="I246" i="28"/>
  <c r="J246" i="28" s="1"/>
  <c r="K246" i="28" s="1"/>
  <c r="L246" i="28" s="1"/>
  <c r="M246" i="28" s="1"/>
  <c r="N246" i="28" s="1"/>
  <c r="O246" i="28" s="1"/>
  <c r="P246" i="28" s="1"/>
  <c r="Q246" i="28" s="1"/>
  <c r="R246" i="28" s="1"/>
  <c r="S246" i="28" s="1"/>
  <c r="T246" i="28" s="1"/>
  <c r="U246" i="28" s="1"/>
  <c r="V246" i="28" s="1"/>
  <c r="W246" i="28" s="1"/>
  <c r="X246" i="28" s="1"/>
  <c r="Y246" i="28" s="1"/>
  <c r="Z246" i="28" s="1"/>
  <c r="AA246" i="28" s="1"/>
  <c r="AB246" i="28" s="1"/>
  <c r="AC246" i="28" s="1"/>
  <c r="AD246" i="28" s="1"/>
  <c r="AE246" i="28" s="1"/>
  <c r="AF246" i="28" s="1"/>
  <c r="AG246" i="28" s="1"/>
  <c r="AH246" i="28" s="1"/>
  <c r="AI246" i="28" s="1"/>
  <c r="AJ246" i="28" s="1"/>
  <c r="AK246" i="28" s="1"/>
  <c r="AL246" i="28" s="1"/>
  <c r="AM246" i="28" s="1"/>
  <c r="F245" i="29" s="1"/>
  <c r="D245" i="28"/>
  <c r="I252" i="25"/>
  <c r="J252" i="25" s="1"/>
  <c r="K252" i="25" s="1"/>
  <c r="L252" i="25" s="1"/>
  <c r="M252" i="25" s="1"/>
  <c r="N252" i="25" s="1"/>
  <c r="O252" i="25" s="1"/>
  <c r="P252" i="25" s="1"/>
  <c r="Q252" i="25" s="1"/>
  <c r="R252" i="25" s="1"/>
  <c r="S252" i="25" s="1"/>
  <c r="T252" i="25" s="1"/>
  <c r="U252" i="25" s="1"/>
  <c r="V252" i="25" s="1"/>
  <c r="W252" i="25" s="1"/>
  <c r="X252" i="25" s="1"/>
  <c r="Y252" i="25" s="1"/>
  <c r="Z252" i="25" s="1"/>
  <c r="AA252" i="25" s="1"/>
  <c r="AB252" i="25" s="1"/>
  <c r="AC252" i="25" s="1"/>
  <c r="AD252" i="25" s="1"/>
  <c r="AE252" i="25" s="1"/>
  <c r="AF252" i="25" s="1"/>
  <c r="AG252" i="25" s="1"/>
  <c r="AH252" i="25" s="1"/>
  <c r="AI252" i="25" s="1"/>
  <c r="AJ252" i="25" s="1"/>
  <c r="AK252" i="25" s="1"/>
  <c r="AL252" i="25" s="1"/>
  <c r="F251" i="26" s="1"/>
  <c r="D251" i="25"/>
  <c r="I248" i="27"/>
  <c r="J248" i="27" s="1"/>
  <c r="K248" i="27" s="1"/>
  <c r="L248" i="27" s="1"/>
  <c r="M248" i="27" s="1"/>
  <c r="N248" i="27" s="1"/>
  <c r="O248" i="27" s="1"/>
  <c r="P248" i="27" s="1"/>
  <c r="Q248" i="27" s="1"/>
  <c r="R248" i="27" s="1"/>
  <c r="S248" i="27" s="1"/>
  <c r="T248" i="27" s="1"/>
  <c r="U248" i="27" s="1"/>
  <c r="V248" i="27" s="1"/>
  <c r="W248" i="27" s="1"/>
  <c r="X248" i="27" s="1"/>
  <c r="Y248" i="27" s="1"/>
  <c r="Z248" i="27" s="1"/>
  <c r="AA248" i="27" s="1"/>
  <c r="AB248" i="27" s="1"/>
  <c r="AC248" i="27" s="1"/>
  <c r="AD248" i="27" s="1"/>
  <c r="AE248" i="27" s="1"/>
  <c r="AF248" i="27" s="1"/>
  <c r="AG248" i="27" s="1"/>
  <c r="AH248" i="27" s="1"/>
  <c r="AI248" i="27" s="1"/>
  <c r="AJ248" i="27" s="1"/>
  <c r="AK248" i="27" s="1"/>
  <c r="AL248" i="27" s="1"/>
  <c r="F247" i="28" s="1"/>
  <c r="D247" i="27"/>
  <c r="B266" i="29" l="1"/>
  <c r="B267" i="29" s="1"/>
  <c r="G265" i="29"/>
  <c r="C265" i="29"/>
  <c r="H265" i="29"/>
  <c r="B268" i="25"/>
  <c r="B269" i="25" s="1"/>
  <c r="G267" i="25"/>
  <c r="H267" i="25"/>
  <c r="C267" i="25"/>
  <c r="C261" i="27"/>
  <c r="H261" i="27"/>
  <c r="G261" i="27"/>
  <c r="B262" i="27"/>
  <c r="B263" i="27" s="1"/>
  <c r="B260" i="26"/>
  <c r="B261" i="26" s="1"/>
  <c r="G259" i="26"/>
  <c r="C259" i="26"/>
  <c r="H259" i="26"/>
  <c r="I252" i="26"/>
  <c r="J252" i="26" s="1"/>
  <c r="K252" i="26" s="1"/>
  <c r="L252" i="26" s="1"/>
  <c r="M252" i="26" s="1"/>
  <c r="N252" i="26" s="1"/>
  <c r="O252" i="26" s="1"/>
  <c r="P252" i="26" s="1"/>
  <c r="Q252" i="26" s="1"/>
  <c r="R252" i="26" s="1"/>
  <c r="S252" i="26" s="1"/>
  <c r="T252" i="26" s="1"/>
  <c r="U252" i="26" s="1"/>
  <c r="V252" i="26" s="1"/>
  <c r="W252" i="26" s="1"/>
  <c r="X252" i="26" s="1"/>
  <c r="Y252" i="26" s="1"/>
  <c r="Z252" i="26" s="1"/>
  <c r="AA252" i="26" s="1"/>
  <c r="AB252" i="26" s="1"/>
  <c r="AC252" i="26" s="1"/>
  <c r="AD252" i="26" s="1"/>
  <c r="AE252" i="26" s="1"/>
  <c r="AF252" i="26" s="1"/>
  <c r="AG252" i="26" s="1"/>
  <c r="AH252" i="26" s="1"/>
  <c r="AI252" i="26" s="1"/>
  <c r="AJ252" i="26" s="1"/>
  <c r="AK252" i="26" s="1"/>
  <c r="AL252" i="26" s="1"/>
  <c r="AM252" i="26" s="1"/>
  <c r="F251" i="27" s="1"/>
  <c r="D251" i="26"/>
  <c r="G261" i="33"/>
  <c r="B262" i="33"/>
  <c r="B263" i="33" s="1"/>
  <c r="C261" i="33"/>
  <c r="H261" i="33"/>
  <c r="I246" i="29"/>
  <c r="J246" i="29" s="1"/>
  <c r="K246" i="29" s="1"/>
  <c r="L246" i="29" s="1"/>
  <c r="M246" i="29" s="1"/>
  <c r="N246" i="29" s="1"/>
  <c r="O246" i="29" s="1"/>
  <c r="P246" i="29" s="1"/>
  <c r="Q246" i="29" s="1"/>
  <c r="R246" i="29" s="1"/>
  <c r="S246" i="29" s="1"/>
  <c r="T246" i="29" s="1"/>
  <c r="U246" i="29" s="1"/>
  <c r="V246" i="29" s="1"/>
  <c r="W246" i="29" s="1"/>
  <c r="X246" i="29" s="1"/>
  <c r="Y246" i="29" s="1"/>
  <c r="Z246" i="29" s="1"/>
  <c r="AA246" i="29" s="1"/>
  <c r="AB246" i="29" s="1"/>
  <c r="AC246" i="29" s="1"/>
  <c r="AD246" i="29" s="1"/>
  <c r="AE246" i="29" s="1"/>
  <c r="AF246" i="29" s="1"/>
  <c r="AG246" i="29" s="1"/>
  <c r="AH246" i="29" s="1"/>
  <c r="AI246" i="29" s="1"/>
  <c r="AJ246" i="29" s="1"/>
  <c r="AK246" i="29" s="1"/>
  <c r="AL246" i="29" s="1"/>
  <c r="AM246" i="29" s="1"/>
  <c r="F245" i="30" s="1"/>
  <c r="D245" i="29"/>
  <c r="I256" i="24"/>
  <c r="J256" i="24" s="1"/>
  <c r="K256" i="24" s="1"/>
  <c r="L256" i="24" s="1"/>
  <c r="M256" i="24" s="1"/>
  <c r="N256" i="24" s="1"/>
  <c r="O256" i="24" s="1"/>
  <c r="P256" i="24" s="1"/>
  <c r="Q256" i="24" s="1"/>
  <c r="R256" i="24" s="1"/>
  <c r="S256" i="24" s="1"/>
  <c r="T256" i="24" s="1"/>
  <c r="U256" i="24" s="1"/>
  <c r="V256" i="24" s="1"/>
  <c r="W256" i="24" s="1"/>
  <c r="X256" i="24" s="1"/>
  <c r="Y256" i="24" s="1"/>
  <c r="Z256" i="24" s="1"/>
  <c r="AA256" i="24" s="1"/>
  <c r="AB256" i="24" s="1"/>
  <c r="AC256" i="24" s="1"/>
  <c r="AD256" i="24" s="1"/>
  <c r="AE256" i="24" s="1"/>
  <c r="AF256" i="24" s="1"/>
  <c r="AG256" i="24" s="1"/>
  <c r="AH256" i="24" s="1"/>
  <c r="AI256" i="24" s="1"/>
  <c r="AJ256" i="24" s="1"/>
  <c r="AK256" i="24" s="1"/>
  <c r="AL256" i="24" s="1"/>
  <c r="AM256" i="24" s="1"/>
  <c r="F255" i="25" s="1"/>
  <c r="D255" i="24"/>
  <c r="I254" i="25"/>
  <c r="J254" i="25" s="1"/>
  <c r="K254" i="25" s="1"/>
  <c r="L254" i="25" s="1"/>
  <c r="M254" i="25" s="1"/>
  <c r="N254" i="25" s="1"/>
  <c r="O254" i="25" s="1"/>
  <c r="P254" i="25" s="1"/>
  <c r="Q254" i="25" s="1"/>
  <c r="R254" i="25" s="1"/>
  <c r="S254" i="25" s="1"/>
  <c r="T254" i="25" s="1"/>
  <c r="U254" i="25" s="1"/>
  <c r="V254" i="25" s="1"/>
  <c r="W254" i="25" s="1"/>
  <c r="X254" i="25" s="1"/>
  <c r="Y254" i="25" s="1"/>
  <c r="Z254" i="25" s="1"/>
  <c r="AA254" i="25" s="1"/>
  <c r="AB254" i="25" s="1"/>
  <c r="AC254" i="25" s="1"/>
  <c r="AD254" i="25" s="1"/>
  <c r="AE254" i="25" s="1"/>
  <c r="AF254" i="25" s="1"/>
  <c r="AG254" i="25" s="1"/>
  <c r="AH254" i="25" s="1"/>
  <c r="AI254" i="25" s="1"/>
  <c r="AJ254" i="25" s="1"/>
  <c r="AK254" i="25" s="1"/>
  <c r="AL254" i="25" s="1"/>
  <c r="F253" i="26" s="1"/>
  <c r="D253" i="25"/>
  <c r="D237" i="33"/>
  <c r="I238" i="33"/>
  <c r="J238" i="33" s="1"/>
  <c r="K238" i="33" s="1"/>
  <c r="L238" i="33" s="1"/>
  <c r="M238" i="33" s="1"/>
  <c r="N238" i="33" s="1"/>
  <c r="O238" i="33" s="1"/>
  <c r="P238" i="33" s="1"/>
  <c r="Q238" i="33" s="1"/>
  <c r="R238" i="33" s="1"/>
  <c r="S238" i="33" s="1"/>
  <c r="T238" i="33" s="1"/>
  <c r="U238" i="33" s="1"/>
  <c r="V238" i="33" s="1"/>
  <c r="W238" i="33" s="1"/>
  <c r="X238" i="33" s="1"/>
  <c r="Y238" i="33" s="1"/>
  <c r="Z238" i="33" s="1"/>
  <c r="AA238" i="33" s="1"/>
  <c r="AB238" i="33" s="1"/>
  <c r="AC238" i="33" s="1"/>
  <c r="AD238" i="33" s="1"/>
  <c r="AE238" i="33" s="1"/>
  <c r="AF238" i="33" s="1"/>
  <c r="AG238" i="33" s="1"/>
  <c r="AH238" i="33" s="1"/>
  <c r="AI238" i="33" s="1"/>
  <c r="AJ238" i="33" s="1"/>
  <c r="AK238" i="33" s="1"/>
  <c r="AL238" i="33" s="1"/>
  <c r="AM238" i="33" s="1"/>
  <c r="I244" i="30"/>
  <c r="J244" i="30" s="1"/>
  <c r="K244" i="30" s="1"/>
  <c r="L244" i="30" s="1"/>
  <c r="M244" i="30" s="1"/>
  <c r="N244" i="30" s="1"/>
  <c r="O244" i="30" s="1"/>
  <c r="P244" i="30" s="1"/>
  <c r="Q244" i="30" s="1"/>
  <c r="R244" i="30" s="1"/>
  <c r="S244" i="30" s="1"/>
  <c r="T244" i="30" s="1"/>
  <c r="U244" i="30" s="1"/>
  <c r="V244" i="30" s="1"/>
  <c r="W244" i="30" s="1"/>
  <c r="X244" i="30" s="1"/>
  <c r="Y244" i="30" s="1"/>
  <c r="Z244" i="30" s="1"/>
  <c r="AA244" i="30" s="1"/>
  <c r="AB244" i="30" s="1"/>
  <c r="AC244" i="30" s="1"/>
  <c r="AD244" i="30" s="1"/>
  <c r="AE244" i="30" s="1"/>
  <c r="AF244" i="30" s="1"/>
  <c r="AG244" i="30" s="1"/>
  <c r="AH244" i="30" s="1"/>
  <c r="AI244" i="30" s="1"/>
  <c r="AJ244" i="30" s="1"/>
  <c r="AK244" i="30" s="1"/>
  <c r="AL244" i="30" s="1"/>
  <c r="F243" i="31" s="1"/>
  <c r="D243" i="30"/>
  <c r="B260" i="8"/>
  <c r="B261" i="8" s="1"/>
  <c r="I260" i="8"/>
  <c r="J260" i="8" s="1"/>
  <c r="K260" i="8" s="1"/>
  <c r="L260" i="8" s="1"/>
  <c r="M260" i="8" s="1"/>
  <c r="N260" i="8" s="1"/>
  <c r="O260" i="8" s="1"/>
  <c r="P260" i="8" s="1"/>
  <c r="Q260" i="8" s="1"/>
  <c r="R260" i="8" s="1"/>
  <c r="S260" i="8" s="1"/>
  <c r="T260" i="8" s="1"/>
  <c r="U260" i="8" s="1"/>
  <c r="V260" i="8" s="1"/>
  <c r="W260" i="8" s="1"/>
  <c r="X260" i="8" s="1"/>
  <c r="Y260" i="8" s="1"/>
  <c r="Z260" i="8" s="1"/>
  <c r="AA260" i="8" s="1"/>
  <c r="AB260" i="8" s="1"/>
  <c r="AC260" i="8" s="1"/>
  <c r="AD260" i="8" s="1"/>
  <c r="AE260" i="8" s="1"/>
  <c r="AF260" i="8" s="1"/>
  <c r="AG260" i="8" s="1"/>
  <c r="AH260" i="8" s="1"/>
  <c r="AI260" i="8" s="1"/>
  <c r="AJ260" i="8" s="1"/>
  <c r="AK260" i="8" s="1"/>
  <c r="AL260" i="8" s="1"/>
  <c r="AM260" i="8" s="1"/>
  <c r="F259" i="23" s="1"/>
  <c r="G259" i="8"/>
  <c r="D259" i="8" s="1"/>
  <c r="H259" i="8"/>
  <c r="C259" i="8"/>
  <c r="I258" i="23"/>
  <c r="J258" i="23" s="1"/>
  <c r="K258" i="23" s="1"/>
  <c r="L258" i="23" s="1"/>
  <c r="M258" i="23" s="1"/>
  <c r="N258" i="23" s="1"/>
  <c r="O258" i="23" s="1"/>
  <c r="P258" i="23" s="1"/>
  <c r="Q258" i="23" s="1"/>
  <c r="R258" i="23" s="1"/>
  <c r="S258" i="23" s="1"/>
  <c r="T258" i="23" s="1"/>
  <c r="U258" i="23" s="1"/>
  <c r="V258" i="23" s="1"/>
  <c r="W258" i="23" s="1"/>
  <c r="X258" i="23" s="1"/>
  <c r="Y258" i="23" s="1"/>
  <c r="Z258" i="23" s="1"/>
  <c r="AA258" i="23" s="1"/>
  <c r="AB258" i="23" s="1"/>
  <c r="AC258" i="23" s="1"/>
  <c r="AD258" i="23" s="1"/>
  <c r="AE258" i="23" s="1"/>
  <c r="AF258" i="23" s="1"/>
  <c r="AG258" i="23" s="1"/>
  <c r="AH258" i="23" s="1"/>
  <c r="AI258" i="23" s="1"/>
  <c r="AJ258" i="23" s="1"/>
  <c r="AK258" i="23" s="1"/>
  <c r="F257" i="24" s="1"/>
  <c r="D257" i="23"/>
  <c r="I248" i="28"/>
  <c r="J248" i="28" s="1"/>
  <c r="K248" i="28" s="1"/>
  <c r="L248" i="28" s="1"/>
  <c r="M248" i="28" s="1"/>
  <c r="N248" i="28" s="1"/>
  <c r="O248" i="28" s="1"/>
  <c r="P248" i="28" s="1"/>
  <c r="Q248" i="28" s="1"/>
  <c r="R248" i="28" s="1"/>
  <c r="S248" i="28" s="1"/>
  <c r="T248" i="28" s="1"/>
  <c r="U248" i="28" s="1"/>
  <c r="V248" i="28" s="1"/>
  <c r="W248" i="28" s="1"/>
  <c r="X248" i="28" s="1"/>
  <c r="Y248" i="28" s="1"/>
  <c r="Z248" i="28" s="1"/>
  <c r="AA248" i="28" s="1"/>
  <c r="AB248" i="28" s="1"/>
  <c r="AC248" i="28" s="1"/>
  <c r="AD248" i="28" s="1"/>
  <c r="AE248" i="28" s="1"/>
  <c r="AF248" i="28" s="1"/>
  <c r="AG248" i="28" s="1"/>
  <c r="AH248" i="28" s="1"/>
  <c r="AI248" i="28" s="1"/>
  <c r="AJ248" i="28" s="1"/>
  <c r="AK248" i="28" s="1"/>
  <c r="AL248" i="28" s="1"/>
  <c r="AM248" i="28" s="1"/>
  <c r="F247" i="29" s="1"/>
  <c r="D247" i="28"/>
  <c r="B260" i="32"/>
  <c r="B261" i="32" s="1"/>
  <c r="G259" i="32"/>
  <c r="C259" i="32"/>
  <c r="H259" i="32"/>
  <c r="I250" i="27"/>
  <c r="J250" i="27" s="1"/>
  <c r="K250" i="27" s="1"/>
  <c r="L250" i="27" s="1"/>
  <c r="M250" i="27" s="1"/>
  <c r="N250" i="27" s="1"/>
  <c r="O250" i="27" s="1"/>
  <c r="P250" i="27" s="1"/>
  <c r="Q250" i="27" s="1"/>
  <c r="R250" i="27" s="1"/>
  <c r="S250" i="27" s="1"/>
  <c r="T250" i="27" s="1"/>
  <c r="U250" i="27" s="1"/>
  <c r="V250" i="27" s="1"/>
  <c r="W250" i="27" s="1"/>
  <c r="X250" i="27" s="1"/>
  <c r="Y250" i="27" s="1"/>
  <c r="Z250" i="27" s="1"/>
  <c r="AA250" i="27" s="1"/>
  <c r="AB250" i="27" s="1"/>
  <c r="AC250" i="27" s="1"/>
  <c r="AD250" i="27" s="1"/>
  <c r="AE250" i="27" s="1"/>
  <c r="AF250" i="27" s="1"/>
  <c r="AG250" i="27" s="1"/>
  <c r="AH250" i="27" s="1"/>
  <c r="AI250" i="27" s="1"/>
  <c r="AJ250" i="27" s="1"/>
  <c r="AK250" i="27" s="1"/>
  <c r="AL250" i="27" s="1"/>
  <c r="F249" i="28" s="1"/>
  <c r="D249" i="27"/>
  <c r="I242" i="31"/>
  <c r="J242" i="31" s="1"/>
  <c r="K242" i="31" s="1"/>
  <c r="L242" i="31" s="1"/>
  <c r="M242" i="31" s="1"/>
  <c r="N242" i="31" s="1"/>
  <c r="O242" i="31" s="1"/>
  <c r="P242" i="31" s="1"/>
  <c r="Q242" i="31" s="1"/>
  <c r="R242" i="31" s="1"/>
  <c r="S242" i="31" s="1"/>
  <c r="T242" i="31" s="1"/>
  <c r="U242" i="31" s="1"/>
  <c r="V242" i="31" s="1"/>
  <c r="W242" i="31" s="1"/>
  <c r="X242" i="31" s="1"/>
  <c r="Y242" i="31" s="1"/>
  <c r="Z242" i="31" s="1"/>
  <c r="AA242" i="31" s="1"/>
  <c r="AB242" i="31" s="1"/>
  <c r="AC242" i="31" s="1"/>
  <c r="AD242" i="31" s="1"/>
  <c r="AE242" i="31" s="1"/>
  <c r="AF242" i="31" s="1"/>
  <c r="AG242" i="31" s="1"/>
  <c r="AH242" i="31" s="1"/>
  <c r="AI242" i="31" s="1"/>
  <c r="AJ242" i="31" s="1"/>
  <c r="AK242" i="31" s="1"/>
  <c r="AL242" i="31" s="1"/>
  <c r="AM242" i="31" s="1"/>
  <c r="F241" i="32" s="1"/>
  <c r="D241" i="31"/>
  <c r="D239" i="32"/>
  <c r="I240" i="32"/>
  <c r="J240" i="32" s="1"/>
  <c r="K240" i="32" s="1"/>
  <c r="L240" i="32" s="1"/>
  <c r="M240" i="32" s="1"/>
  <c r="N240" i="32" s="1"/>
  <c r="O240" i="32" s="1"/>
  <c r="P240" i="32" s="1"/>
  <c r="Q240" i="32" s="1"/>
  <c r="R240" i="32" s="1"/>
  <c r="S240" i="32" s="1"/>
  <c r="T240" i="32" s="1"/>
  <c r="U240" i="32" s="1"/>
  <c r="V240" i="32" s="1"/>
  <c r="W240" i="32" s="1"/>
  <c r="X240" i="32" s="1"/>
  <c r="Y240" i="32" s="1"/>
  <c r="Z240" i="32" s="1"/>
  <c r="AA240" i="32" s="1"/>
  <c r="AB240" i="32" s="1"/>
  <c r="AC240" i="32" s="1"/>
  <c r="AD240" i="32" s="1"/>
  <c r="AE240" i="32" s="1"/>
  <c r="AF240" i="32" s="1"/>
  <c r="AG240" i="32" s="1"/>
  <c r="AH240" i="32" s="1"/>
  <c r="AI240" i="32" s="1"/>
  <c r="AJ240" i="32" s="1"/>
  <c r="AK240" i="32" s="1"/>
  <c r="AL240" i="32" s="1"/>
  <c r="F239" i="33" s="1"/>
  <c r="B262" i="26" l="1"/>
  <c r="B263" i="26" s="1"/>
  <c r="H261" i="26"/>
  <c r="C261" i="26"/>
  <c r="G261" i="26"/>
  <c r="G263" i="27"/>
  <c r="B264" i="27"/>
  <c r="B265" i="27" s="1"/>
  <c r="C263" i="27"/>
  <c r="H263" i="27"/>
  <c r="G269" i="25"/>
  <c r="H269" i="25"/>
  <c r="B270" i="25"/>
  <c r="C269" i="25"/>
  <c r="G267" i="29"/>
  <c r="B268" i="29"/>
  <c r="B269" i="29" s="1"/>
  <c r="H267" i="29"/>
  <c r="C267" i="29"/>
  <c r="I244" i="31"/>
  <c r="J244" i="31" s="1"/>
  <c r="K244" i="31" s="1"/>
  <c r="L244" i="31" s="1"/>
  <c r="M244" i="31" s="1"/>
  <c r="N244" i="31" s="1"/>
  <c r="O244" i="31" s="1"/>
  <c r="P244" i="31" s="1"/>
  <c r="Q244" i="31" s="1"/>
  <c r="R244" i="31" s="1"/>
  <c r="S244" i="31" s="1"/>
  <c r="T244" i="31" s="1"/>
  <c r="U244" i="31" s="1"/>
  <c r="V244" i="31" s="1"/>
  <c r="W244" i="31" s="1"/>
  <c r="X244" i="31" s="1"/>
  <c r="Y244" i="31" s="1"/>
  <c r="Z244" i="31" s="1"/>
  <c r="AA244" i="31" s="1"/>
  <c r="AB244" i="31" s="1"/>
  <c r="AC244" i="31" s="1"/>
  <c r="AD244" i="31" s="1"/>
  <c r="AE244" i="31" s="1"/>
  <c r="AF244" i="31" s="1"/>
  <c r="AG244" i="31" s="1"/>
  <c r="AH244" i="31" s="1"/>
  <c r="AI244" i="31" s="1"/>
  <c r="AJ244" i="31" s="1"/>
  <c r="AK244" i="31" s="1"/>
  <c r="AL244" i="31" s="1"/>
  <c r="AM244" i="31" s="1"/>
  <c r="F243" i="32" s="1"/>
  <c r="D243" i="31"/>
  <c r="I250" i="28"/>
  <c r="J250" i="28" s="1"/>
  <c r="K250" i="28" s="1"/>
  <c r="L250" i="28" s="1"/>
  <c r="M250" i="28" s="1"/>
  <c r="N250" i="28" s="1"/>
  <c r="O250" i="28" s="1"/>
  <c r="P250" i="28" s="1"/>
  <c r="Q250" i="28" s="1"/>
  <c r="R250" i="28" s="1"/>
  <c r="S250" i="28" s="1"/>
  <c r="T250" i="28" s="1"/>
  <c r="U250" i="28" s="1"/>
  <c r="V250" i="28" s="1"/>
  <c r="W250" i="28" s="1"/>
  <c r="X250" i="28" s="1"/>
  <c r="Y250" i="28" s="1"/>
  <c r="Z250" i="28" s="1"/>
  <c r="AA250" i="28" s="1"/>
  <c r="AB250" i="28" s="1"/>
  <c r="AC250" i="28" s="1"/>
  <c r="AD250" i="28" s="1"/>
  <c r="AE250" i="28" s="1"/>
  <c r="AF250" i="28" s="1"/>
  <c r="AG250" i="28" s="1"/>
  <c r="AH250" i="28" s="1"/>
  <c r="AI250" i="28" s="1"/>
  <c r="AJ250" i="28" s="1"/>
  <c r="AK250" i="28" s="1"/>
  <c r="AL250" i="28" s="1"/>
  <c r="AM250" i="28" s="1"/>
  <c r="F249" i="29" s="1"/>
  <c r="D249" i="28"/>
  <c r="D241" i="32"/>
  <c r="I242" i="32"/>
  <c r="J242" i="32" s="1"/>
  <c r="K242" i="32" s="1"/>
  <c r="L242" i="32" s="1"/>
  <c r="M242" i="32" s="1"/>
  <c r="N242" i="32" s="1"/>
  <c r="O242" i="32" s="1"/>
  <c r="P242" i="32" s="1"/>
  <c r="Q242" i="32" s="1"/>
  <c r="R242" i="32" s="1"/>
  <c r="S242" i="32" s="1"/>
  <c r="T242" i="32" s="1"/>
  <c r="U242" i="32" s="1"/>
  <c r="V242" i="32" s="1"/>
  <c r="W242" i="32" s="1"/>
  <c r="X242" i="32" s="1"/>
  <c r="Y242" i="32" s="1"/>
  <c r="Z242" i="32" s="1"/>
  <c r="AA242" i="32" s="1"/>
  <c r="AB242" i="32" s="1"/>
  <c r="AC242" i="32" s="1"/>
  <c r="AD242" i="32" s="1"/>
  <c r="AE242" i="32" s="1"/>
  <c r="AF242" i="32" s="1"/>
  <c r="AG242" i="32" s="1"/>
  <c r="AH242" i="32" s="1"/>
  <c r="AI242" i="32" s="1"/>
  <c r="AJ242" i="32" s="1"/>
  <c r="AK242" i="32" s="1"/>
  <c r="AL242" i="32" s="1"/>
  <c r="F241" i="33" s="1"/>
  <c r="I254" i="26"/>
  <c r="J254" i="26" s="1"/>
  <c r="K254" i="26" s="1"/>
  <c r="L254" i="26" s="1"/>
  <c r="M254" i="26" s="1"/>
  <c r="N254" i="26" s="1"/>
  <c r="O254" i="26" s="1"/>
  <c r="P254" i="26" s="1"/>
  <c r="Q254" i="26" s="1"/>
  <c r="R254" i="26" s="1"/>
  <c r="S254" i="26" s="1"/>
  <c r="T254" i="26" s="1"/>
  <c r="U254" i="26" s="1"/>
  <c r="V254" i="26" s="1"/>
  <c r="W254" i="26" s="1"/>
  <c r="X254" i="26" s="1"/>
  <c r="Y254" i="26" s="1"/>
  <c r="Z254" i="26" s="1"/>
  <c r="AA254" i="26" s="1"/>
  <c r="AB254" i="26" s="1"/>
  <c r="AC254" i="26" s="1"/>
  <c r="AD254" i="26" s="1"/>
  <c r="AE254" i="26" s="1"/>
  <c r="AF254" i="26" s="1"/>
  <c r="AG254" i="26" s="1"/>
  <c r="AH254" i="26" s="1"/>
  <c r="AI254" i="26" s="1"/>
  <c r="AJ254" i="26" s="1"/>
  <c r="AK254" i="26" s="1"/>
  <c r="AL254" i="26" s="1"/>
  <c r="AM254" i="26" s="1"/>
  <c r="F253" i="27" s="1"/>
  <c r="D253" i="26"/>
  <c r="I262" i="8"/>
  <c r="J262" i="8" s="1"/>
  <c r="K262" i="8" s="1"/>
  <c r="L262" i="8" s="1"/>
  <c r="M262" i="8" s="1"/>
  <c r="N262" i="8" s="1"/>
  <c r="O262" i="8" s="1"/>
  <c r="P262" i="8" s="1"/>
  <c r="Q262" i="8" s="1"/>
  <c r="R262" i="8" s="1"/>
  <c r="S262" i="8" s="1"/>
  <c r="T262" i="8" s="1"/>
  <c r="U262" i="8" s="1"/>
  <c r="V262" i="8" s="1"/>
  <c r="W262" i="8" s="1"/>
  <c r="X262" i="8" s="1"/>
  <c r="Y262" i="8" s="1"/>
  <c r="Z262" i="8" s="1"/>
  <c r="AA262" i="8" s="1"/>
  <c r="AB262" i="8" s="1"/>
  <c r="AC262" i="8" s="1"/>
  <c r="AD262" i="8" s="1"/>
  <c r="AE262" i="8" s="1"/>
  <c r="AF262" i="8" s="1"/>
  <c r="AG262" i="8" s="1"/>
  <c r="AH262" i="8" s="1"/>
  <c r="AI262" i="8" s="1"/>
  <c r="AJ262" i="8" s="1"/>
  <c r="AK262" i="8" s="1"/>
  <c r="AL262" i="8" s="1"/>
  <c r="AM262" i="8" s="1"/>
  <c r="F261" i="23" s="1"/>
  <c r="B262" i="8"/>
  <c r="B263" i="8" s="1"/>
  <c r="G261" i="8"/>
  <c r="D261" i="8" s="1"/>
  <c r="H261" i="8"/>
  <c r="C261" i="8"/>
  <c r="I256" i="25"/>
  <c r="J256" i="25" s="1"/>
  <c r="K256" i="25" s="1"/>
  <c r="L256" i="25" s="1"/>
  <c r="M256" i="25" s="1"/>
  <c r="N256" i="25" s="1"/>
  <c r="O256" i="25" s="1"/>
  <c r="P256" i="25" s="1"/>
  <c r="Q256" i="25" s="1"/>
  <c r="R256" i="25" s="1"/>
  <c r="S256" i="25" s="1"/>
  <c r="T256" i="25" s="1"/>
  <c r="U256" i="25" s="1"/>
  <c r="V256" i="25" s="1"/>
  <c r="W256" i="25" s="1"/>
  <c r="X256" i="25" s="1"/>
  <c r="Y256" i="25" s="1"/>
  <c r="Z256" i="25" s="1"/>
  <c r="AA256" i="25" s="1"/>
  <c r="AB256" i="25" s="1"/>
  <c r="AC256" i="25" s="1"/>
  <c r="AD256" i="25" s="1"/>
  <c r="AE256" i="25" s="1"/>
  <c r="AF256" i="25" s="1"/>
  <c r="AG256" i="25" s="1"/>
  <c r="AH256" i="25" s="1"/>
  <c r="AI256" i="25" s="1"/>
  <c r="AJ256" i="25" s="1"/>
  <c r="AK256" i="25" s="1"/>
  <c r="AL256" i="25" s="1"/>
  <c r="F255" i="26" s="1"/>
  <c r="D255" i="25"/>
  <c r="I248" i="29"/>
  <c r="J248" i="29" s="1"/>
  <c r="K248" i="29" s="1"/>
  <c r="L248" i="29" s="1"/>
  <c r="M248" i="29" s="1"/>
  <c r="N248" i="29" s="1"/>
  <c r="O248" i="29" s="1"/>
  <c r="P248" i="29" s="1"/>
  <c r="Q248" i="29" s="1"/>
  <c r="R248" i="29" s="1"/>
  <c r="S248" i="29" s="1"/>
  <c r="T248" i="29" s="1"/>
  <c r="U248" i="29" s="1"/>
  <c r="V248" i="29" s="1"/>
  <c r="W248" i="29" s="1"/>
  <c r="X248" i="29" s="1"/>
  <c r="Y248" i="29" s="1"/>
  <c r="Z248" i="29" s="1"/>
  <c r="AA248" i="29" s="1"/>
  <c r="AB248" i="29" s="1"/>
  <c r="AC248" i="29" s="1"/>
  <c r="AD248" i="29" s="1"/>
  <c r="AE248" i="29" s="1"/>
  <c r="AF248" i="29" s="1"/>
  <c r="AG248" i="29" s="1"/>
  <c r="AH248" i="29" s="1"/>
  <c r="AI248" i="29" s="1"/>
  <c r="AJ248" i="29" s="1"/>
  <c r="AK248" i="29" s="1"/>
  <c r="AL248" i="29" s="1"/>
  <c r="AM248" i="29" s="1"/>
  <c r="F247" i="30" s="1"/>
  <c r="D247" i="29"/>
  <c r="I246" i="30"/>
  <c r="J246" i="30" s="1"/>
  <c r="K246" i="30" s="1"/>
  <c r="L246" i="30" s="1"/>
  <c r="M246" i="30" s="1"/>
  <c r="N246" i="30" s="1"/>
  <c r="O246" i="30" s="1"/>
  <c r="P246" i="30" s="1"/>
  <c r="Q246" i="30" s="1"/>
  <c r="R246" i="30" s="1"/>
  <c r="S246" i="30" s="1"/>
  <c r="T246" i="30" s="1"/>
  <c r="U246" i="30" s="1"/>
  <c r="V246" i="30" s="1"/>
  <c r="W246" i="30" s="1"/>
  <c r="X246" i="30" s="1"/>
  <c r="Y246" i="30" s="1"/>
  <c r="Z246" i="30" s="1"/>
  <c r="AA246" i="30" s="1"/>
  <c r="AB246" i="30" s="1"/>
  <c r="AC246" i="30" s="1"/>
  <c r="AD246" i="30" s="1"/>
  <c r="AE246" i="30" s="1"/>
  <c r="AF246" i="30" s="1"/>
  <c r="AG246" i="30" s="1"/>
  <c r="AH246" i="30" s="1"/>
  <c r="AI246" i="30" s="1"/>
  <c r="AJ246" i="30" s="1"/>
  <c r="AK246" i="30" s="1"/>
  <c r="AL246" i="30" s="1"/>
  <c r="F245" i="31" s="1"/>
  <c r="D245" i="30"/>
  <c r="B262" i="32"/>
  <c r="B263" i="32" s="1"/>
  <c r="G261" i="32"/>
  <c r="C261" i="32"/>
  <c r="H261" i="32"/>
  <c r="I258" i="24"/>
  <c r="J258" i="24" s="1"/>
  <c r="K258" i="24" s="1"/>
  <c r="L258" i="24" s="1"/>
  <c r="M258" i="24" s="1"/>
  <c r="N258" i="24" s="1"/>
  <c r="O258" i="24" s="1"/>
  <c r="P258" i="24" s="1"/>
  <c r="Q258" i="24" s="1"/>
  <c r="R258" i="24" s="1"/>
  <c r="S258" i="24" s="1"/>
  <c r="T258" i="24" s="1"/>
  <c r="U258" i="24" s="1"/>
  <c r="V258" i="24" s="1"/>
  <c r="W258" i="24" s="1"/>
  <c r="X258" i="24" s="1"/>
  <c r="Y258" i="24" s="1"/>
  <c r="Z258" i="24" s="1"/>
  <c r="AA258" i="24" s="1"/>
  <c r="AB258" i="24" s="1"/>
  <c r="AC258" i="24" s="1"/>
  <c r="AD258" i="24" s="1"/>
  <c r="AE258" i="24" s="1"/>
  <c r="AF258" i="24" s="1"/>
  <c r="AG258" i="24" s="1"/>
  <c r="AH258" i="24" s="1"/>
  <c r="AI258" i="24" s="1"/>
  <c r="AJ258" i="24" s="1"/>
  <c r="AK258" i="24" s="1"/>
  <c r="AL258" i="24" s="1"/>
  <c r="AM258" i="24" s="1"/>
  <c r="F257" i="25" s="1"/>
  <c r="D257" i="24"/>
  <c r="G263" i="33"/>
  <c r="B264" i="33"/>
  <c r="B265" i="33" s="1"/>
  <c r="C263" i="33"/>
  <c r="H263" i="33"/>
  <c r="D239" i="33"/>
  <c r="I240" i="33"/>
  <c r="J240" i="33" s="1"/>
  <c r="K240" i="33" s="1"/>
  <c r="L240" i="33" s="1"/>
  <c r="M240" i="33" s="1"/>
  <c r="N240" i="33" s="1"/>
  <c r="O240" i="33" s="1"/>
  <c r="P240" i="33" s="1"/>
  <c r="Q240" i="33" s="1"/>
  <c r="R240" i="33" s="1"/>
  <c r="S240" i="33" s="1"/>
  <c r="T240" i="33" s="1"/>
  <c r="U240" i="33" s="1"/>
  <c r="V240" i="33" s="1"/>
  <c r="W240" i="33" s="1"/>
  <c r="X240" i="33" s="1"/>
  <c r="Y240" i="33" s="1"/>
  <c r="Z240" i="33" s="1"/>
  <c r="AA240" i="33" s="1"/>
  <c r="AB240" i="33" s="1"/>
  <c r="AC240" i="33" s="1"/>
  <c r="AD240" i="33" s="1"/>
  <c r="AE240" i="33" s="1"/>
  <c r="AF240" i="33" s="1"/>
  <c r="AG240" i="33" s="1"/>
  <c r="AH240" i="33" s="1"/>
  <c r="AI240" i="33" s="1"/>
  <c r="AJ240" i="33" s="1"/>
  <c r="AK240" i="33" s="1"/>
  <c r="AL240" i="33" s="1"/>
  <c r="AM240" i="33" s="1"/>
  <c r="I260" i="23"/>
  <c r="J260" i="23" s="1"/>
  <c r="K260" i="23" s="1"/>
  <c r="L260" i="23" s="1"/>
  <c r="M260" i="23" s="1"/>
  <c r="N260" i="23" s="1"/>
  <c r="O260" i="23" s="1"/>
  <c r="P260" i="23" s="1"/>
  <c r="Q260" i="23" s="1"/>
  <c r="R260" i="23" s="1"/>
  <c r="S260" i="23" s="1"/>
  <c r="T260" i="23" s="1"/>
  <c r="U260" i="23" s="1"/>
  <c r="V260" i="23" s="1"/>
  <c r="W260" i="23" s="1"/>
  <c r="X260" i="23" s="1"/>
  <c r="Y260" i="23" s="1"/>
  <c r="Z260" i="23" s="1"/>
  <c r="AA260" i="23" s="1"/>
  <c r="AB260" i="23" s="1"/>
  <c r="AC260" i="23" s="1"/>
  <c r="AD260" i="23" s="1"/>
  <c r="AE260" i="23" s="1"/>
  <c r="AF260" i="23" s="1"/>
  <c r="AG260" i="23" s="1"/>
  <c r="AH260" i="23" s="1"/>
  <c r="AI260" i="23" s="1"/>
  <c r="AJ260" i="23" s="1"/>
  <c r="AK260" i="23" s="1"/>
  <c r="F259" i="24" s="1"/>
  <c r="D259" i="23"/>
  <c r="I252" i="27"/>
  <c r="J252" i="27" s="1"/>
  <c r="K252" i="27" s="1"/>
  <c r="L252" i="27" s="1"/>
  <c r="M252" i="27" s="1"/>
  <c r="N252" i="27" s="1"/>
  <c r="O252" i="27" s="1"/>
  <c r="P252" i="27" s="1"/>
  <c r="Q252" i="27" s="1"/>
  <c r="R252" i="27" s="1"/>
  <c r="S252" i="27" s="1"/>
  <c r="T252" i="27" s="1"/>
  <c r="U252" i="27" s="1"/>
  <c r="V252" i="27" s="1"/>
  <c r="W252" i="27" s="1"/>
  <c r="X252" i="27" s="1"/>
  <c r="Y252" i="27" s="1"/>
  <c r="Z252" i="27" s="1"/>
  <c r="AA252" i="27" s="1"/>
  <c r="AB252" i="27" s="1"/>
  <c r="AC252" i="27" s="1"/>
  <c r="AD252" i="27" s="1"/>
  <c r="AE252" i="27" s="1"/>
  <c r="AF252" i="27" s="1"/>
  <c r="AG252" i="27" s="1"/>
  <c r="AH252" i="27" s="1"/>
  <c r="AI252" i="27" s="1"/>
  <c r="AJ252" i="27" s="1"/>
  <c r="AK252" i="27" s="1"/>
  <c r="AL252" i="27" s="1"/>
  <c r="F251" i="28" s="1"/>
  <c r="D251" i="27"/>
  <c r="G269" i="29" l="1"/>
  <c r="B270" i="29"/>
  <c r="C269" i="29"/>
  <c r="H269" i="29"/>
  <c r="H265" i="27"/>
  <c r="B266" i="27"/>
  <c r="B267" i="27" s="1"/>
  <c r="G265" i="27"/>
  <c r="C265" i="27"/>
  <c r="B264" i="26"/>
  <c r="B265" i="26" s="1"/>
  <c r="C263" i="26"/>
  <c r="H263" i="26"/>
  <c r="G263" i="26"/>
  <c r="I248" i="30"/>
  <c r="J248" i="30" s="1"/>
  <c r="K248" i="30" s="1"/>
  <c r="L248" i="30" s="1"/>
  <c r="M248" i="30" s="1"/>
  <c r="N248" i="30" s="1"/>
  <c r="O248" i="30" s="1"/>
  <c r="P248" i="30" s="1"/>
  <c r="Q248" i="30" s="1"/>
  <c r="R248" i="30" s="1"/>
  <c r="S248" i="30" s="1"/>
  <c r="T248" i="30" s="1"/>
  <c r="U248" i="30" s="1"/>
  <c r="V248" i="30" s="1"/>
  <c r="W248" i="30" s="1"/>
  <c r="X248" i="30" s="1"/>
  <c r="Y248" i="30" s="1"/>
  <c r="Z248" i="30" s="1"/>
  <c r="AA248" i="30" s="1"/>
  <c r="AB248" i="30" s="1"/>
  <c r="AC248" i="30" s="1"/>
  <c r="AD248" i="30" s="1"/>
  <c r="AE248" i="30" s="1"/>
  <c r="AF248" i="30" s="1"/>
  <c r="AG248" i="30" s="1"/>
  <c r="AH248" i="30" s="1"/>
  <c r="AI248" i="30" s="1"/>
  <c r="AJ248" i="30" s="1"/>
  <c r="AK248" i="30" s="1"/>
  <c r="AL248" i="30" s="1"/>
  <c r="F247" i="31" s="1"/>
  <c r="D247" i="30"/>
  <c r="I256" i="26"/>
  <c r="J256" i="26" s="1"/>
  <c r="K256" i="26" s="1"/>
  <c r="L256" i="26" s="1"/>
  <c r="M256" i="26" s="1"/>
  <c r="N256" i="26" s="1"/>
  <c r="O256" i="26" s="1"/>
  <c r="P256" i="26" s="1"/>
  <c r="Q256" i="26" s="1"/>
  <c r="R256" i="26" s="1"/>
  <c r="S256" i="26" s="1"/>
  <c r="T256" i="26" s="1"/>
  <c r="U256" i="26" s="1"/>
  <c r="V256" i="26" s="1"/>
  <c r="W256" i="26" s="1"/>
  <c r="X256" i="26" s="1"/>
  <c r="Y256" i="26" s="1"/>
  <c r="Z256" i="26" s="1"/>
  <c r="AA256" i="26" s="1"/>
  <c r="AB256" i="26" s="1"/>
  <c r="AC256" i="26" s="1"/>
  <c r="AD256" i="26" s="1"/>
  <c r="AE256" i="26" s="1"/>
  <c r="AF256" i="26" s="1"/>
  <c r="AG256" i="26" s="1"/>
  <c r="AH256" i="26" s="1"/>
  <c r="AI256" i="26" s="1"/>
  <c r="AJ256" i="26" s="1"/>
  <c r="AK256" i="26" s="1"/>
  <c r="AL256" i="26" s="1"/>
  <c r="AM256" i="26" s="1"/>
  <c r="F255" i="27" s="1"/>
  <c r="D255" i="26"/>
  <c r="I260" i="24"/>
  <c r="J260" i="24" s="1"/>
  <c r="K260" i="24" s="1"/>
  <c r="L260" i="24" s="1"/>
  <c r="M260" i="24" s="1"/>
  <c r="N260" i="24" s="1"/>
  <c r="O260" i="24" s="1"/>
  <c r="P260" i="24" s="1"/>
  <c r="Q260" i="24" s="1"/>
  <c r="R260" i="24" s="1"/>
  <c r="S260" i="24" s="1"/>
  <c r="T260" i="24" s="1"/>
  <c r="U260" i="24" s="1"/>
  <c r="V260" i="24" s="1"/>
  <c r="W260" i="24" s="1"/>
  <c r="X260" i="24" s="1"/>
  <c r="Y260" i="24" s="1"/>
  <c r="Z260" i="24" s="1"/>
  <c r="AA260" i="24" s="1"/>
  <c r="AB260" i="24" s="1"/>
  <c r="AC260" i="24" s="1"/>
  <c r="AD260" i="24" s="1"/>
  <c r="AE260" i="24" s="1"/>
  <c r="AF260" i="24" s="1"/>
  <c r="AG260" i="24" s="1"/>
  <c r="AH260" i="24" s="1"/>
  <c r="AI260" i="24" s="1"/>
  <c r="AJ260" i="24" s="1"/>
  <c r="AK260" i="24" s="1"/>
  <c r="AL260" i="24" s="1"/>
  <c r="AM260" i="24" s="1"/>
  <c r="F259" i="25" s="1"/>
  <c r="D259" i="24"/>
  <c r="G265" i="33"/>
  <c r="B266" i="33"/>
  <c r="B267" i="33" s="1"/>
  <c r="C265" i="33"/>
  <c r="H265" i="33"/>
  <c r="I264" i="8"/>
  <c r="J264" i="8" s="1"/>
  <c r="K264" i="8" s="1"/>
  <c r="L264" i="8" s="1"/>
  <c r="M264" i="8" s="1"/>
  <c r="N264" i="8" s="1"/>
  <c r="O264" i="8" s="1"/>
  <c r="P264" i="8" s="1"/>
  <c r="Q264" i="8" s="1"/>
  <c r="R264" i="8" s="1"/>
  <c r="S264" i="8" s="1"/>
  <c r="T264" i="8" s="1"/>
  <c r="U264" i="8" s="1"/>
  <c r="V264" i="8" s="1"/>
  <c r="W264" i="8" s="1"/>
  <c r="X264" i="8" s="1"/>
  <c r="Y264" i="8" s="1"/>
  <c r="Z264" i="8" s="1"/>
  <c r="AA264" i="8" s="1"/>
  <c r="AB264" i="8" s="1"/>
  <c r="AC264" i="8" s="1"/>
  <c r="AD264" i="8" s="1"/>
  <c r="AE264" i="8" s="1"/>
  <c r="AF264" i="8" s="1"/>
  <c r="AG264" i="8" s="1"/>
  <c r="AH264" i="8" s="1"/>
  <c r="AI264" i="8" s="1"/>
  <c r="AJ264" i="8" s="1"/>
  <c r="AK264" i="8" s="1"/>
  <c r="AL264" i="8" s="1"/>
  <c r="AM264" i="8" s="1"/>
  <c r="F263" i="23" s="1"/>
  <c r="B264" i="8"/>
  <c r="B265" i="8" s="1"/>
  <c r="G263" i="8"/>
  <c r="D263" i="8" s="1"/>
  <c r="H263" i="8"/>
  <c r="C263" i="8"/>
  <c r="I262" i="23"/>
  <c r="J262" i="23" s="1"/>
  <c r="K262" i="23" s="1"/>
  <c r="L262" i="23" s="1"/>
  <c r="M262" i="23" s="1"/>
  <c r="N262" i="23" s="1"/>
  <c r="O262" i="23" s="1"/>
  <c r="P262" i="23" s="1"/>
  <c r="Q262" i="23" s="1"/>
  <c r="R262" i="23" s="1"/>
  <c r="S262" i="23" s="1"/>
  <c r="T262" i="23" s="1"/>
  <c r="U262" i="23" s="1"/>
  <c r="V262" i="23" s="1"/>
  <c r="W262" i="23" s="1"/>
  <c r="X262" i="23" s="1"/>
  <c r="Y262" i="23" s="1"/>
  <c r="Z262" i="23" s="1"/>
  <c r="AA262" i="23" s="1"/>
  <c r="AB262" i="23" s="1"/>
  <c r="AC262" i="23" s="1"/>
  <c r="AD262" i="23" s="1"/>
  <c r="AE262" i="23" s="1"/>
  <c r="AF262" i="23" s="1"/>
  <c r="AG262" i="23" s="1"/>
  <c r="AH262" i="23" s="1"/>
  <c r="AI262" i="23" s="1"/>
  <c r="AJ262" i="23" s="1"/>
  <c r="AK262" i="23" s="1"/>
  <c r="F261" i="24" s="1"/>
  <c r="D261" i="23"/>
  <c r="I254" i="27"/>
  <c r="J254" i="27" s="1"/>
  <c r="K254" i="27" s="1"/>
  <c r="L254" i="27" s="1"/>
  <c r="M254" i="27" s="1"/>
  <c r="N254" i="27" s="1"/>
  <c r="O254" i="27" s="1"/>
  <c r="P254" i="27" s="1"/>
  <c r="Q254" i="27" s="1"/>
  <c r="R254" i="27" s="1"/>
  <c r="S254" i="27" s="1"/>
  <c r="T254" i="27" s="1"/>
  <c r="U254" i="27" s="1"/>
  <c r="V254" i="27" s="1"/>
  <c r="W254" i="27" s="1"/>
  <c r="X254" i="27" s="1"/>
  <c r="Y254" i="27" s="1"/>
  <c r="Z254" i="27" s="1"/>
  <c r="AA254" i="27" s="1"/>
  <c r="AB254" i="27" s="1"/>
  <c r="AC254" i="27" s="1"/>
  <c r="AD254" i="27" s="1"/>
  <c r="AE254" i="27" s="1"/>
  <c r="AF254" i="27" s="1"/>
  <c r="AG254" i="27" s="1"/>
  <c r="AH254" i="27" s="1"/>
  <c r="AI254" i="27" s="1"/>
  <c r="AJ254" i="27" s="1"/>
  <c r="AK254" i="27" s="1"/>
  <c r="AL254" i="27" s="1"/>
  <c r="F253" i="28" s="1"/>
  <c r="D253" i="27"/>
  <c r="D241" i="33"/>
  <c r="I242" i="33"/>
  <c r="J242" i="33" s="1"/>
  <c r="K242" i="33" s="1"/>
  <c r="L242" i="33" s="1"/>
  <c r="M242" i="33" s="1"/>
  <c r="N242" i="33" s="1"/>
  <c r="O242" i="33" s="1"/>
  <c r="P242" i="33" s="1"/>
  <c r="Q242" i="33" s="1"/>
  <c r="R242" i="33" s="1"/>
  <c r="S242" i="33" s="1"/>
  <c r="T242" i="33" s="1"/>
  <c r="U242" i="33" s="1"/>
  <c r="V242" i="33" s="1"/>
  <c r="W242" i="33" s="1"/>
  <c r="X242" i="33" s="1"/>
  <c r="Y242" i="33" s="1"/>
  <c r="Z242" i="33" s="1"/>
  <c r="AA242" i="33" s="1"/>
  <c r="AB242" i="33" s="1"/>
  <c r="AC242" i="33" s="1"/>
  <c r="AD242" i="33" s="1"/>
  <c r="AE242" i="33" s="1"/>
  <c r="AF242" i="33" s="1"/>
  <c r="AG242" i="33" s="1"/>
  <c r="AH242" i="33" s="1"/>
  <c r="AI242" i="33" s="1"/>
  <c r="AJ242" i="33" s="1"/>
  <c r="AK242" i="33" s="1"/>
  <c r="AL242" i="33" s="1"/>
  <c r="AM242" i="33" s="1"/>
  <c r="I258" i="25"/>
  <c r="J258" i="25" s="1"/>
  <c r="K258" i="25" s="1"/>
  <c r="L258" i="25" s="1"/>
  <c r="M258" i="25" s="1"/>
  <c r="N258" i="25" s="1"/>
  <c r="O258" i="25" s="1"/>
  <c r="P258" i="25" s="1"/>
  <c r="Q258" i="25" s="1"/>
  <c r="R258" i="25" s="1"/>
  <c r="S258" i="25" s="1"/>
  <c r="T258" i="25" s="1"/>
  <c r="U258" i="25" s="1"/>
  <c r="V258" i="25" s="1"/>
  <c r="W258" i="25" s="1"/>
  <c r="X258" i="25" s="1"/>
  <c r="Y258" i="25" s="1"/>
  <c r="Z258" i="25" s="1"/>
  <c r="AA258" i="25" s="1"/>
  <c r="AB258" i="25" s="1"/>
  <c r="AC258" i="25" s="1"/>
  <c r="AD258" i="25" s="1"/>
  <c r="AE258" i="25" s="1"/>
  <c r="AF258" i="25" s="1"/>
  <c r="AG258" i="25" s="1"/>
  <c r="AH258" i="25" s="1"/>
  <c r="AI258" i="25" s="1"/>
  <c r="AJ258" i="25" s="1"/>
  <c r="AK258" i="25" s="1"/>
  <c r="AL258" i="25" s="1"/>
  <c r="F257" i="26" s="1"/>
  <c r="D257" i="25"/>
  <c r="I252" i="28"/>
  <c r="J252" i="28" s="1"/>
  <c r="K252" i="28" s="1"/>
  <c r="L252" i="28" s="1"/>
  <c r="M252" i="28" s="1"/>
  <c r="N252" i="28" s="1"/>
  <c r="O252" i="28" s="1"/>
  <c r="P252" i="28" s="1"/>
  <c r="Q252" i="28" s="1"/>
  <c r="R252" i="28" s="1"/>
  <c r="S252" i="28" s="1"/>
  <c r="T252" i="28" s="1"/>
  <c r="U252" i="28" s="1"/>
  <c r="V252" i="28" s="1"/>
  <c r="W252" i="28" s="1"/>
  <c r="X252" i="28" s="1"/>
  <c r="Y252" i="28" s="1"/>
  <c r="Z252" i="28" s="1"/>
  <c r="AA252" i="28" s="1"/>
  <c r="AB252" i="28" s="1"/>
  <c r="AC252" i="28" s="1"/>
  <c r="AD252" i="28" s="1"/>
  <c r="AE252" i="28" s="1"/>
  <c r="AF252" i="28" s="1"/>
  <c r="AG252" i="28" s="1"/>
  <c r="AH252" i="28" s="1"/>
  <c r="AI252" i="28" s="1"/>
  <c r="AJ252" i="28" s="1"/>
  <c r="AK252" i="28" s="1"/>
  <c r="AL252" i="28" s="1"/>
  <c r="AM252" i="28" s="1"/>
  <c r="F251" i="29" s="1"/>
  <c r="D251" i="28"/>
  <c r="B264" i="32"/>
  <c r="B265" i="32" s="1"/>
  <c r="G263" i="32"/>
  <c r="C263" i="32"/>
  <c r="H263" i="32"/>
  <c r="I250" i="29"/>
  <c r="J250" i="29" s="1"/>
  <c r="K250" i="29" s="1"/>
  <c r="L250" i="29" s="1"/>
  <c r="M250" i="29" s="1"/>
  <c r="N250" i="29" s="1"/>
  <c r="O250" i="29" s="1"/>
  <c r="P250" i="29" s="1"/>
  <c r="Q250" i="29" s="1"/>
  <c r="R250" i="29" s="1"/>
  <c r="S250" i="29" s="1"/>
  <c r="T250" i="29" s="1"/>
  <c r="U250" i="29" s="1"/>
  <c r="V250" i="29" s="1"/>
  <c r="W250" i="29" s="1"/>
  <c r="X250" i="29" s="1"/>
  <c r="Y250" i="29" s="1"/>
  <c r="Z250" i="29" s="1"/>
  <c r="AA250" i="29" s="1"/>
  <c r="AB250" i="29" s="1"/>
  <c r="AC250" i="29" s="1"/>
  <c r="AD250" i="29" s="1"/>
  <c r="AE250" i="29" s="1"/>
  <c r="AF250" i="29" s="1"/>
  <c r="AG250" i="29" s="1"/>
  <c r="AH250" i="29" s="1"/>
  <c r="AI250" i="29" s="1"/>
  <c r="AJ250" i="29" s="1"/>
  <c r="AK250" i="29" s="1"/>
  <c r="AL250" i="29" s="1"/>
  <c r="AM250" i="29" s="1"/>
  <c r="F249" i="30" s="1"/>
  <c r="D249" i="29"/>
  <c r="I246" i="31"/>
  <c r="J246" i="31" s="1"/>
  <c r="K246" i="31" s="1"/>
  <c r="L246" i="31" s="1"/>
  <c r="M246" i="31" s="1"/>
  <c r="N246" i="31" s="1"/>
  <c r="O246" i="31" s="1"/>
  <c r="P246" i="31" s="1"/>
  <c r="Q246" i="31" s="1"/>
  <c r="R246" i="31" s="1"/>
  <c r="S246" i="31" s="1"/>
  <c r="T246" i="31" s="1"/>
  <c r="U246" i="31" s="1"/>
  <c r="V246" i="31" s="1"/>
  <c r="W246" i="31" s="1"/>
  <c r="X246" i="31" s="1"/>
  <c r="Y246" i="31" s="1"/>
  <c r="Z246" i="31" s="1"/>
  <c r="AA246" i="31" s="1"/>
  <c r="AB246" i="31" s="1"/>
  <c r="AC246" i="31" s="1"/>
  <c r="AD246" i="31" s="1"/>
  <c r="AE246" i="31" s="1"/>
  <c r="AF246" i="31" s="1"/>
  <c r="AG246" i="31" s="1"/>
  <c r="AH246" i="31" s="1"/>
  <c r="AI246" i="31" s="1"/>
  <c r="AJ246" i="31" s="1"/>
  <c r="AK246" i="31" s="1"/>
  <c r="AL246" i="31" s="1"/>
  <c r="AM246" i="31" s="1"/>
  <c r="F245" i="32" s="1"/>
  <c r="D245" i="31"/>
  <c r="D243" i="32"/>
  <c r="I244" i="32"/>
  <c r="J244" i="32" s="1"/>
  <c r="K244" i="32" s="1"/>
  <c r="L244" i="32" s="1"/>
  <c r="M244" i="32" s="1"/>
  <c r="N244" i="32" s="1"/>
  <c r="O244" i="32" s="1"/>
  <c r="P244" i="32" s="1"/>
  <c r="Q244" i="32" s="1"/>
  <c r="R244" i="32" s="1"/>
  <c r="S244" i="32" s="1"/>
  <c r="T244" i="32" s="1"/>
  <c r="U244" i="32" s="1"/>
  <c r="V244" i="32" s="1"/>
  <c r="W244" i="32" s="1"/>
  <c r="X244" i="32" s="1"/>
  <c r="Y244" i="32" s="1"/>
  <c r="Z244" i="32" s="1"/>
  <c r="AA244" i="32" s="1"/>
  <c r="AB244" i="32" s="1"/>
  <c r="AC244" i="32" s="1"/>
  <c r="AD244" i="32" s="1"/>
  <c r="AE244" i="32" s="1"/>
  <c r="AF244" i="32" s="1"/>
  <c r="AG244" i="32" s="1"/>
  <c r="AH244" i="32" s="1"/>
  <c r="AI244" i="32" s="1"/>
  <c r="AJ244" i="32" s="1"/>
  <c r="AK244" i="32" s="1"/>
  <c r="AL244" i="32" s="1"/>
  <c r="F243" i="33" s="1"/>
  <c r="B266" i="26" l="1"/>
  <c r="B267" i="26" s="1"/>
  <c r="C265" i="26"/>
  <c r="H265" i="26"/>
  <c r="G265" i="26"/>
  <c r="C267" i="27"/>
  <c r="H267" i="27"/>
  <c r="B268" i="27"/>
  <c r="B269" i="27" s="1"/>
  <c r="G267" i="27"/>
  <c r="I262" i="24"/>
  <c r="J262" i="24" s="1"/>
  <c r="K262" i="24" s="1"/>
  <c r="L262" i="24" s="1"/>
  <c r="M262" i="24" s="1"/>
  <c r="N262" i="24" s="1"/>
  <c r="O262" i="24" s="1"/>
  <c r="P262" i="24" s="1"/>
  <c r="Q262" i="24" s="1"/>
  <c r="R262" i="24" s="1"/>
  <c r="S262" i="24" s="1"/>
  <c r="T262" i="24" s="1"/>
  <c r="U262" i="24" s="1"/>
  <c r="V262" i="24" s="1"/>
  <c r="W262" i="24" s="1"/>
  <c r="X262" i="24" s="1"/>
  <c r="Y262" i="24" s="1"/>
  <c r="Z262" i="24" s="1"/>
  <c r="AA262" i="24" s="1"/>
  <c r="AB262" i="24" s="1"/>
  <c r="AC262" i="24" s="1"/>
  <c r="AD262" i="24" s="1"/>
  <c r="AE262" i="24" s="1"/>
  <c r="AF262" i="24" s="1"/>
  <c r="AG262" i="24" s="1"/>
  <c r="AH262" i="24" s="1"/>
  <c r="AI262" i="24" s="1"/>
  <c r="AJ262" i="24" s="1"/>
  <c r="AK262" i="24" s="1"/>
  <c r="AL262" i="24" s="1"/>
  <c r="AM262" i="24" s="1"/>
  <c r="F261" i="25" s="1"/>
  <c r="D261" i="24"/>
  <c r="D245" i="32"/>
  <c r="I246" i="32"/>
  <c r="J246" i="32" s="1"/>
  <c r="K246" i="32" s="1"/>
  <c r="L246" i="32" s="1"/>
  <c r="M246" i="32" s="1"/>
  <c r="N246" i="32" s="1"/>
  <c r="O246" i="32" s="1"/>
  <c r="P246" i="32" s="1"/>
  <c r="Q246" i="32" s="1"/>
  <c r="R246" i="32" s="1"/>
  <c r="S246" i="32" s="1"/>
  <c r="T246" i="32" s="1"/>
  <c r="U246" i="32" s="1"/>
  <c r="V246" i="32" s="1"/>
  <c r="W246" i="32" s="1"/>
  <c r="X246" i="32" s="1"/>
  <c r="Y246" i="32" s="1"/>
  <c r="Z246" i="32" s="1"/>
  <c r="AA246" i="32" s="1"/>
  <c r="AB246" i="32" s="1"/>
  <c r="AC246" i="32" s="1"/>
  <c r="AD246" i="32" s="1"/>
  <c r="AE246" i="32" s="1"/>
  <c r="AF246" i="32" s="1"/>
  <c r="AG246" i="32" s="1"/>
  <c r="AH246" i="32" s="1"/>
  <c r="AI246" i="32" s="1"/>
  <c r="AJ246" i="32" s="1"/>
  <c r="AK246" i="32" s="1"/>
  <c r="AL246" i="32" s="1"/>
  <c r="F245" i="33" s="1"/>
  <c r="B266" i="8"/>
  <c r="B267" i="8" s="1"/>
  <c r="I266" i="8"/>
  <c r="J266" i="8" s="1"/>
  <c r="K266" i="8" s="1"/>
  <c r="L266" i="8" s="1"/>
  <c r="M266" i="8" s="1"/>
  <c r="N266" i="8" s="1"/>
  <c r="O266" i="8" s="1"/>
  <c r="P266" i="8" s="1"/>
  <c r="Q266" i="8" s="1"/>
  <c r="R266" i="8" s="1"/>
  <c r="S266" i="8" s="1"/>
  <c r="T266" i="8" s="1"/>
  <c r="U266" i="8" s="1"/>
  <c r="V266" i="8" s="1"/>
  <c r="W266" i="8" s="1"/>
  <c r="X266" i="8" s="1"/>
  <c r="Y266" i="8" s="1"/>
  <c r="Z266" i="8" s="1"/>
  <c r="AA266" i="8" s="1"/>
  <c r="AB266" i="8" s="1"/>
  <c r="AC266" i="8" s="1"/>
  <c r="AD266" i="8" s="1"/>
  <c r="AE266" i="8" s="1"/>
  <c r="AF266" i="8" s="1"/>
  <c r="AG266" i="8" s="1"/>
  <c r="AH266" i="8" s="1"/>
  <c r="AI266" i="8" s="1"/>
  <c r="AJ266" i="8" s="1"/>
  <c r="AK266" i="8" s="1"/>
  <c r="AL266" i="8" s="1"/>
  <c r="AM266" i="8" s="1"/>
  <c r="F265" i="23" s="1"/>
  <c r="G265" i="8"/>
  <c r="D265" i="8" s="1"/>
  <c r="H265" i="8"/>
  <c r="C265" i="8"/>
  <c r="I264" i="23"/>
  <c r="J264" i="23" s="1"/>
  <c r="K264" i="23" s="1"/>
  <c r="L264" i="23" s="1"/>
  <c r="M264" i="23" s="1"/>
  <c r="N264" i="23" s="1"/>
  <c r="O264" i="23" s="1"/>
  <c r="P264" i="23" s="1"/>
  <c r="Q264" i="23" s="1"/>
  <c r="R264" i="23" s="1"/>
  <c r="S264" i="23" s="1"/>
  <c r="T264" i="23" s="1"/>
  <c r="U264" i="23" s="1"/>
  <c r="V264" i="23" s="1"/>
  <c r="W264" i="23" s="1"/>
  <c r="X264" i="23" s="1"/>
  <c r="Y264" i="23" s="1"/>
  <c r="Z264" i="23" s="1"/>
  <c r="AA264" i="23" s="1"/>
  <c r="AB264" i="23" s="1"/>
  <c r="AC264" i="23" s="1"/>
  <c r="AD264" i="23" s="1"/>
  <c r="AE264" i="23" s="1"/>
  <c r="AF264" i="23" s="1"/>
  <c r="AG264" i="23" s="1"/>
  <c r="AH264" i="23" s="1"/>
  <c r="AI264" i="23" s="1"/>
  <c r="AJ264" i="23" s="1"/>
  <c r="AK264" i="23" s="1"/>
  <c r="F263" i="24" s="1"/>
  <c r="D263" i="23"/>
  <c r="I250" i="30"/>
  <c r="J250" i="30" s="1"/>
  <c r="K250" i="30" s="1"/>
  <c r="L250" i="30" s="1"/>
  <c r="M250" i="30" s="1"/>
  <c r="N250" i="30" s="1"/>
  <c r="O250" i="30" s="1"/>
  <c r="P250" i="30" s="1"/>
  <c r="Q250" i="30" s="1"/>
  <c r="R250" i="30" s="1"/>
  <c r="S250" i="30" s="1"/>
  <c r="T250" i="30" s="1"/>
  <c r="U250" i="30" s="1"/>
  <c r="V250" i="30" s="1"/>
  <c r="W250" i="30" s="1"/>
  <c r="X250" i="30" s="1"/>
  <c r="Y250" i="30" s="1"/>
  <c r="Z250" i="30" s="1"/>
  <c r="AA250" i="30" s="1"/>
  <c r="AB250" i="30" s="1"/>
  <c r="AC250" i="30" s="1"/>
  <c r="AD250" i="30" s="1"/>
  <c r="AE250" i="30" s="1"/>
  <c r="AF250" i="30" s="1"/>
  <c r="AG250" i="30" s="1"/>
  <c r="AH250" i="30" s="1"/>
  <c r="AI250" i="30" s="1"/>
  <c r="AJ250" i="30" s="1"/>
  <c r="AK250" i="30" s="1"/>
  <c r="AL250" i="30" s="1"/>
  <c r="F249" i="31" s="1"/>
  <c r="D249" i="30"/>
  <c r="G265" i="32"/>
  <c r="B266" i="32"/>
  <c r="B267" i="32" s="1"/>
  <c r="C265" i="32"/>
  <c r="H265" i="32"/>
  <c r="D243" i="33"/>
  <c r="I244" i="33"/>
  <c r="J244" i="33" s="1"/>
  <c r="K244" i="33" s="1"/>
  <c r="L244" i="33" s="1"/>
  <c r="M244" i="33" s="1"/>
  <c r="N244" i="33" s="1"/>
  <c r="O244" i="33" s="1"/>
  <c r="P244" i="33" s="1"/>
  <c r="Q244" i="33" s="1"/>
  <c r="R244" i="33" s="1"/>
  <c r="S244" i="33" s="1"/>
  <c r="T244" i="33" s="1"/>
  <c r="U244" i="33" s="1"/>
  <c r="V244" i="33" s="1"/>
  <c r="W244" i="33" s="1"/>
  <c r="X244" i="33" s="1"/>
  <c r="Y244" i="33" s="1"/>
  <c r="Z244" i="33" s="1"/>
  <c r="AA244" i="33" s="1"/>
  <c r="AB244" i="33" s="1"/>
  <c r="AC244" i="33" s="1"/>
  <c r="AD244" i="33" s="1"/>
  <c r="AE244" i="33" s="1"/>
  <c r="AF244" i="33" s="1"/>
  <c r="AG244" i="33" s="1"/>
  <c r="AH244" i="33" s="1"/>
  <c r="AI244" i="33" s="1"/>
  <c r="AJ244" i="33" s="1"/>
  <c r="AK244" i="33" s="1"/>
  <c r="AL244" i="33" s="1"/>
  <c r="AM244" i="33" s="1"/>
  <c r="I252" i="29"/>
  <c r="J252" i="29" s="1"/>
  <c r="K252" i="29" s="1"/>
  <c r="L252" i="29" s="1"/>
  <c r="M252" i="29" s="1"/>
  <c r="N252" i="29" s="1"/>
  <c r="O252" i="29" s="1"/>
  <c r="P252" i="29" s="1"/>
  <c r="Q252" i="29" s="1"/>
  <c r="R252" i="29" s="1"/>
  <c r="S252" i="29" s="1"/>
  <c r="T252" i="29" s="1"/>
  <c r="U252" i="29" s="1"/>
  <c r="V252" i="29" s="1"/>
  <c r="W252" i="29" s="1"/>
  <c r="X252" i="29" s="1"/>
  <c r="Y252" i="29" s="1"/>
  <c r="Z252" i="29" s="1"/>
  <c r="AA252" i="29" s="1"/>
  <c r="AB252" i="29" s="1"/>
  <c r="AC252" i="29" s="1"/>
  <c r="AD252" i="29" s="1"/>
  <c r="AE252" i="29" s="1"/>
  <c r="AF252" i="29" s="1"/>
  <c r="AG252" i="29" s="1"/>
  <c r="AH252" i="29" s="1"/>
  <c r="AI252" i="29" s="1"/>
  <c r="AJ252" i="29" s="1"/>
  <c r="AK252" i="29" s="1"/>
  <c r="AL252" i="29" s="1"/>
  <c r="AM252" i="29" s="1"/>
  <c r="F251" i="30" s="1"/>
  <c r="D251" i="29"/>
  <c r="G267" i="33"/>
  <c r="B268" i="33"/>
  <c r="B269" i="33" s="1"/>
  <c r="C267" i="33"/>
  <c r="H267" i="33"/>
  <c r="I258" i="26"/>
  <c r="J258" i="26" s="1"/>
  <c r="K258" i="26" s="1"/>
  <c r="L258" i="26" s="1"/>
  <c r="M258" i="26" s="1"/>
  <c r="N258" i="26" s="1"/>
  <c r="O258" i="26" s="1"/>
  <c r="P258" i="26" s="1"/>
  <c r="Q258" i="26" s="1"/>
  <c r="R258" i="26" s="1"/>
  <c r="S258" i="26" s="1"/>
  <c r="T258" i="26" s="1"/>
  <c r="U258" i="26" s="1"/>
  <c r="V258" i="26" s="1"/>
  <c r="W258" i="26" s="1"/>
  <c r="X258" i="26" s="1"/>
  <c r="Y258" i="26" s="1"/>
  <c r="Z258" i="26" s="1"/>
  <c r="AA258" i="26" s="1"/>
  <c r="AB258" i="26" s="1"/>
  <c r="AC258" i="26" s="1"/>
  <c r="AD258" i="26" s="1"/>
  <c r="AE258" i="26" s="1"/>
  <c r="AF258" i="26" s="1"/>
  <c r="AG258" i="26" s="1"/>
  <c r="AH258" i="26" s="1"/>
  <c r="AI258" i="26" s="1"/>
  <c r="AJ258" i="26" s="1"/>
  <c r="AK258" i="26" s="1"/>
  <c r="AL258" i="26" s="1"/>
  <c r="AM258" i="26" s="1"/>
  <c r="F257" i="27" s="1"/>
  <c r="D257" i="26"/>
  <c r="I260" i="25"/>
  <c r="J260" i="25" s="1"/>
  <c r="K260" i="25" s="1"/>
  <c r="L260" i="25" s="1"/>
  <c r="M260" i="25" s="1"/>
  <c r="N260" i="25" s="1"/>
  <c r="O260" i="25" s="1"/>
  <c r="P260" i="25" s="1"/>
  <c r="Q260" i="25" s="1"/>
  <c r="R260" i="25" s="1"/>
  <c r="S260" i="25" s="1"/>
  <c r="T260" i="25" s="1"/>
  <c r="U260" i="25" s="1"/>
  <c r="V260" i="25" s="1"/>
  <c r="W260" i="25" s="1"/>
  <c r="X260" i="25" s="1"/>
  <c r="Y260" i="25" s="1"/>
  <c r="Z260" i="25" s="1"/>
  <c r="AA260" i="25" s="1"/>
  <c r="AB260" i="25" s="1"/>
  <c r="AC260" i="25" s="1"/>
  <c r="AD260" i="25" s="1"/>
  <c r="AE260" i="25" s="1"/>
  <c r="AF260" i="25" s="1"/>
  <c r="AG260" i="25" s="1"/>
  <c r="AH260" i="25" s="1"/>
  <c r="AI260" i="25" s="1"/>
  <c r="AJ260" i="25" s="1"/>
  <c r="AK260" i="25" s="1"/>
  <c r="AL260" i="25" s="1"/>
  <c r="F259" i="26" s="1"/>
  <c r="D259" i="25"/>
  <c r="I256" i="27"/>
  <c r="J256" i="27" s="1"/>
  <c r="K256" i="27" s="1"/>
  <c r="L256" i="27" s="1"/>
  <c r="M256" i="27" s="1"/>
  <c r="N256" i="27" s="1"/>
  <c r="O256" i="27" s="1"/>
  <c r="P256" i="27" s="1"/>
  <c r="Q256" i="27" s="1"/>
  <c r="R256" i="27" s="1"/>
  <c r="S256" i="27" s="1"/>
  <c r="T256" i="27" s="1"/>
  <c r="U256" i="27" s="1"/>
  <c r="V256" i="27" s="1"/>
  <c r="W256" i="27" s="1"/>
  <c r="X256" i="27" s="1"/>
  <c r="Y256" i="27" s="1"/>
  <c r="Z256" i="27" s="1"/>
  <c r="AA256" i="27" s="1"/>
  <c r="AB256" i="27" s="1"/>
  <c r="AC256" i="27" s="1"/>
  <c r="AD256" i="27" s="1"/>
  <c r="AE256" i="27" s="1"/>
  <c r="AF256" i="27" s="1"/>
  <c r="AG256" i="27" s="1"/>
  <c r="AH256" i="27" s="1"/>
  <c r="AI256" i="27" s="1"/>
  <c r="AJ256" i="27" s="1"/>
  <c r="AK256" i="27" s="1"/>
  <c r="AL256" i="27" s="1"/>
  <c r="F255" i="28" s="1"/>
  <c r="D255" i="27"/>
  <c r="I254" i="28"/>
  <c r="J254" i="28" s="1"/>
  <c r="K254" i="28" s="1"/>
  <c r="L254" i="28" s="1"/>
  <c r="M254" i="28" s="1"/>
  <c r="N254" i="28" s="1"/>
  <c r="O254" i="28" s="1"/>
  <c r="P254" i="28" s="1"/>
  <c r="Q254" i="28" s="1"/>
  <c r="R254" i="28" s="1"/>
  <c r="S254" i="28" s="1"/>
  <c r="T254" i="28" s="1"/>
  <c r="U254" i="28" s="1"/>
  <c r="V254" i="28" s="1"/>
  <c r="W254" i="28" s="1"/>
  <c r="X254" i="28" s="1"/>
  <c r="Y254" i="28" s="1"/>
  <c r="Z254" i="28" s="1"/>
  <c r="AA254" i="28" s="1"/>
  <c r="AB254" i="28" s="1"/>
  <c r="AC254" i="28" s="1"/>
  <c r="AD254" i="28" s="1"/>
  <c r="AE254" i="28" s="1"/>
  <c r="AF254" i="28" s="1"/>
  <c r="AG254" i="28" s="1"/>
  <c r="AH254" i="28" s="1"/>
  <c r="AI254" i="28" s="1"/>
  <c r="AJ254" i="28" s="1"/>
  <c r="AK254" i="28" s="1"/>
  <c r="AL254" i="28" s="1"/>
  <c r="AM254" i="28" s="1"/>
  <c r="F253" i="29" s="1"/>
  <c r="D253" i="28"/>
  <c r="I248" i="31"/>
  <c r="J248" i="31" s="1"/>
  <c r="K248" i="31" s="1"/>
  <c r="L248" i="31" s="1"/>
  <c r="M248" i="31" s="1"/>
  <c r="N248" i="31" s="1"/>
  <c r="O248" i="31" s="1"/>
  <c r="P248" i="31" s="1"/>
  <c r="Q248" i="31" s="1"/>
  <c r="R248" i="31" s="1"/>
  <c r="S248" i="31" s="1"/>
  <c r="T248" i="31" s="1"/>
  <c r="U248" i="31" s="1"/>
  <c r="V248" i="31" s="1"/>
  <c r="W248" i="31" s="1"/>
  <c r="X248" i="31" s="1"/>
  <c r="Y248" i="31" s="1"/>
  <c r="Z248" i="31" s="1"/>
  <c r="AA248" i="31" s="1"/>
  <c r="AB248" i="31" s="1"/>
  <c r="AC248" i="31" s="1"/>
  <c r="AD248" i="31" s="1"/>
  <c r="AE248" i="31" s="1"/>
  <c r="AF248" i="31" s="1"/>
  <c r="AG248" i="31" s="1"/>
  <c r="AH248" i="31" s="1"/>
  <c r="AI248" i="31" s="1"/>
  <c r="AJ248" i="31" s="1"/>
  <c r="AK248" i="31" s="1"/>
  <c r="AL248" i="31" s="1"/>
  <c r="AM248" i="31" s="1"/>
  <c r="F247" i="32" s="1"/>
  <c r="D247" i="31"/>
  <c r="G269" i="27" l="1"/>
  <c r="C269" i="27"/>
  <c r="H269" i="27"/>
  <c r="B270" i="27"/>
  <c r="B268" i="26"/>
  <c r="B269" i="26" s="1"/>
  <c r="G267" i="26"/>
  <c r="C267" i="26"/>
  <c r="H267" i="26"/>
  <c r="I254" i="29"/>
  <c r="J254" i="29" s="1"/>
  <c r="K254" i="29" s="1"/>
  <c r="L254" i="29" s="1"/>
  <c r="M254" i="29" s="1"/>
  <c r="N254" i="29" s="1"/>
  <c r="O254" i="29" s="1"/>
  <c r="P254" i="29" s="1"/>
  <c r="Q254" i="29" s="1"/>
  <c r="R254" i="29" s="1"/>
  <c r="S254" i="29" s="1"/>
  <c r="T254" i="29" s="1"/>
  <c r="U254" i="29" s="1"/>
  <c r="V254" i="29" s="1"/>
  <c r="W254" i="29" s="1"/>
  <c r="X254" i="29" s="1"/>
  <c r="Y254" i="29" s="1"/>
  <c r="Z254" i="29" s="1"/>
  <c r="AA254" i="29" s="1"/>
  <c r="AB254" i="29" s="1"/>
  <c r="AC254" i="29" s="1"/>
  <c r="AD254" i="29" s="1"/>
  <c r="AE254" i="29" s="1"/>
  <c r="AF254" i="29" s="1"/>
  <c r="AG254" i="29" s="1"/>
  <c r="AH254" i="29" s="1"/>
  <c r="AI254" i="29" s="1"/>
  <c r="AJ254" i="29" s="1"/>
  <c r="AK254" i="29" s="1"/>
  <c r="AL254" i="29" s="1"/>
  <c r="AM254" i="29" s="1"/>
  <c r="F253" i="30" s="1"/>
  <c r="D253" i="29"/>
  <c r="G267" i="32"/>
  <c r="B268" i="32"/>
  <c r="B269" i="32" s="1"/>
  <c r="C267" i="32"/>
  <c r="H267" i="32"/>
  <c r="I256" i="28"/>
  <c r="J256" i="28" s="1"/>
  <c r="K256" i="28" s="1"/>
  <c r="L256" i="28" s="1"/>
  <c r="M256" i="28" s="1"/>
  <c r="N256" i="28" s="1"/>
  <c r="O256" i="28" s="1"/>
  <c r="P256" i="28" s="1"/>
  <c r="Q256" i="28" s="1"/>
  <c r="R256" i="28" s="1"/>
  <c r="S256" i="28" s="1"/>
  <c r="T256" i="28" s="1"/>
  <c r="U256" i="28" s="1"/>
  <c r="V256" i="28" s="1"/>
  <c r="W256" i="28" s="1"/>
  <c r="X256" i="28" s="1"/>
  <c r="Y256" i="28" s="1"/>
  <c r="Z256" i="28" s="1"/>
  <c r="AA256" i="28" s="1"/>
  <c r="AB256" i="28" s="1"/>
  <c r="AC256" i="28" s="1"/>
  <c r="AD256" i="28" s="1"/>
  <c r="AE256" i="28" s="1"/>
  <c r="AF256" i="28" s="1"/>
  <c r="AG256" i="28" s="1"/>
  <c r="AH256" i="28" s="1"/>
  <c r="AI256" i="28" s="1"/>
  <c r="AJ256" i="28" s="1"/>
  <c r="AK256" i="28" s="1"/>
  <c r="AL256" i="28" s="1"/>
  <c r="AM256" i="28" s="1"/>
  <c r="F255" i="29" s="1"/>
  <c r="D255" i="28"/>
  <c r="I250" i="31"/>
  <c r="J250" i="31" s="1"/>
  <c r="K250" i="31" s="1"/>
  <c r="L250" i="31" s="1"/>
  <c r="M250" i="31" s="1"/>
  <c r="N250" i="31" s="1"/>
  <c r="O250" i="31" s="1"/>
  <c r="P250" i="31" s="1"/>
  <c r="Q250" i="31" s="1"/>
  <c r="R250" i="31" s="1"/>
  <c r="S250" i="31" s="1"/>
  <c r="T250" i="31" s="1"/>
  <c r="U250" i="31" s="1"/>
  <c r="V250" i="31" s="1"/>
  <c r="W250" i="31" s="1"/>
  <c r="X250" i="31" s="1"/>
  <c r="Y250" i="31" s="1"/>
  <c r="Z250" i="31" s="1"/>
  <c r="AA250" i="31" s="1"/>
  <c r="AB250" i="31" s="1"/>
  <c r="AC250" i="31" s="1"/>
  <c r="AD250" i="31" s="1"/>
  <c r="AE250" i="31" s="1"/>
  <c r="AF250" i="31" s="1"/>
  <c r="AG250" i="31" s="1"/>
  <c r="AH250" i="31" s="1"/>
  <c r="AI250" i="31" s="1"/>
  <c r="AJ250" i="31" s="1"/>
  <c r="AK250" i="31" s="1"/>
  <c r="AL250" i="31" s="1"/>
  <c r="AM250" i="31" s="1"/>
  <c r="F249" i="32" s="1"/>
  <c r="D249" i="31"/>
  <c r="I264" i="24"/>
  <c r="J264" i="24" s="1"/>
  <c r="K264" i="24" s="1"/>
  <c r="L264" i="24" s="1"/>
  <c r="M264" i="24" s="1"/>
  <c r="N264" i="24" s="1"/>
  <c r="O264" i="24" s="1"/>
  <c r="P264" i="24" s="1"/>
  <c r="Q264" i="24" s="1"/>
  <c r="R264" i="24" s="1"/>
  <c r="S264" i="24" s="1"/>
  <c r="T264" i="24" s="1"/>
  <c r="U264" i="24" s="1"/>
  <c r="V264" i="24" s="1"/>
  <c r="W264" i="24" s="1"/>
  <c r="X264" i="24" s="1"/>
  <c r="Y264" i="24" s="1"/>
  <c r="Z264" i="24" s="1"/>
  <c r="AA264" i="24" s="1"/>
  <c r="AB264" i="24" s="1"/>
  <c r="AC264" i="24" s="1"/>
  <c r="AD264" i="24" s="1"/>
  <c r="AE264" i="24" s="1"/>
  <c r="AF264" i="24" s="1"/>
  <c r="AG264" i="24" s="1"/>
  <c r="AH264" i="24" s="1"/>
  <c r="AI264" i="24" s="1"/>
  <c r="AJ264" i="24" s="1"/>
  <c r="AK264" i="24" s="1"/>
  <c r="AL264" i="24" s="1"/>
  <c r="AM264" i="24" s="1"/>
  <c r="F263" i="25" s="1"/>
  <c r="D263" i="24"/>
  <c r="I258" i="27"/>
  <c r="J258" i="27" s="1"/>
  <c r="K258" i="27" s="1"/>
  <c r="L258" i="27" s="1"/>
  <c r="M258" i="27" s="1"/>
  <c r="N258" i="27" s="1"/>
  <c r="O258" i="27" s="1"/>
  <c r="P258" i="27" s="1"/>
  <c r="Q258" i="27" s="1"/>
  <c r="R258" i="27" s="1"/>
  <c r="S258" i="27" s="1"/>
  <c r="T258" i="27" s="1"/>
  <c r="U258" i="27" s="1"/>
  <c r="V258" i="27" s="1"/>
  <c r="W258" i="27" s="1"/>
  <c r="X258" i="27" s="1"/>
  <c r="Y258" i="27" s="1"/>
  <c r="Z258" i="27" s="1"/>
  <c r="AA258" i="27" s="1"/>
  <c r="AB258" i="27" s="1"/>
  <c r="AC258" i="27" s="1"/>
  <c r="AD258" i="27" s="1"/>
  <c r="AE258" i="27" s="1"/>
  <c r="AF258" i="27" s="1"/>
  <c r="AG258" i="27" s="1"/>
  <c r="AH258" i="27" s="1"/>
  <c r="AI258" i="27" s="1"/>
  <c r="AJ258" i="27" s="1"/>
  <c r="AK258" i="27" s="1"/>
  <c r="AL258" i="27" s="1"/>
  <c r="F257" i="28" s="1"/>
  <c r="D257" i="27"/>
  <c r="I252" i="30"/>
  <c r="J252" i="30" s="1"/>
  <c r="K252" i="30" s="1"/>
  <c r="L252" i="30" s="1"/>
  <c r="M252" i="30" s="1"/>
  <c r="N252" i="30" s="1"/>
  <c r="O252" i="30" s="1"/>
  <c r="P252" i="30" s="1"/>
  <c r="Q252" i="30" s="1"/>
  <c r="R252" i="30" s="1"/>
  <c r="S252" i="30" s="1"/>
  <c r="T252" i="30" s="1"/>
  <c r="U252" i="30" s="1"/>
  <c r="V252" i="30" s="1"/>
  <c r="W252" i="30" s="1"/>
  <c r="X252" i="30" s="1"/>
  <c r="Y252" i="30" s="1"/>
  <c r="Z252" i="30" s="1"/>
  <c r="AA252" i="30" s="1"/>
  <c r="AB252" i="30" s="1"/>
  <c r="AC252" i="30" s="1"/>
  <c r="AD252" i="30" s="1"/>
  <c r="AE252" i="30" s="1"/>
  <c r="AF252" i="30" s="1"/>
  <c r="AG252" i="30" s="1"/>
  <c r="AH252" i="30" s="1"/>
  <c r="AI252" i="30" s="1"/>
  <c r="AJ252" i="30" s="1"/>
  <c r="AK252" i="30" s="1"/>
  <c r="AL252" i="30" s="1"/>
  <c r="F251" i="31" s="1"/>
  <c r="D251" i="30"/>
  <c r="I266" i="23"/>
  <c r="J266" i="23" s="1"/>
  <c r="K266" i="23" s="1"/>
  <c r="L266" i="23" s="1"/>
  <c r="M266" i="23" s="1"/>
  <c r="N266" i="23" s="1"/>
  <c r="O266" i="23" s="1"/>
  <c r="P266" i="23" s="1"/>
  <c r="Q266" i="23" s="1"/>
  <c r="R266" i="23" s="1"/>
  <c r="S266" i="23" s="1"/>
  <c r="T266" i="23" s="1"/>
  <c r="U266" i="23" s="1"/>
  <c r="V266" i="23" s="1"/>
  <c r="W266" i="23" s="1"/>
  <c r="X266" i="23" s="1"/>
  <c r="Y266" i="23" s="1"/>
  <c r="Z266" i="23" s="1"/>
  <c r="AA266" i="23" s="1"/>
  <c r="AB266" i="23" s="1"/>
  <c r="AC266" i="23" s="1"/>
  <c r="AD266" i="23" s="1"/>
  <c r="AE266" i="23" s="1"/>
  <c r="AF266" i="23" s="1"/>
  <c r="AG266" i="23" s="1"/>
  <c r="AH266" i="23" s="1"/>
  <c r="AI266" i="23" s="1"/>
  <c r="AJ266" i="23" s="1"/>
  <c r="AK266" i="23" s="1"/>
  <c r="F265" i="24" s="1"/>
  <c r="D265" i="23"/>
  <c r="I260" i="26"/>
  <c r="J260" i="26" s="1"/>
  <c r="K260" i="26" s="1"/>
  <c r="L260" i="26" s="1"/>
  <c r="M260" i="26" s="1"/>
  <c r="N260" i="26" s="1"/>
  <c r="O260" i="26" s="1"/>
  <c r="P260" i="26" s="1"/>
  <c r="Q260" i="26" s="1"/>
  <c r="R260" i="26" s="1"/>
  <c r="S260" i="26" s="1"/>
  <c r="T260" i="26" s="1"/>
  <c r="U260" i="26" s="1"/>
  <c r="V260" i="26" s="1"/>
  <c r="W260" i="26" s="1"/>
  <c r="X260" i="26" s="1"/>
  <c r="Y260" i="26" s="1"/>
  <c r="Z260" i="26" s="1"/>
  <c r="AA260" i="26" s="1"/>
  <c r="AB260" i="26" s="1"/>
  <c r="AC260" i="26" s="1"/>
  <c r="AD260" i="26" s="1"/>
  <c r="AE260" i="26" s="1"/>
  <c r="AF260" i="26" s="1"/>
  <c r="AG260" i="26" s="1"/>
  <c r="AH260" i="26" s="1"/>
  <c r="AI260" i="26" s="1"/>
  <c r="AJ260" i="26" s="1"/>
  <c r="AK260" i="26" s="1"/>
  <c r="AL260" i="26" s="1"/>
  <c r="AM260" i="26" s="1"/>
  <c r="F259" i="27" s="1"/>
  <c r="D259" i="26"/>
  <c r="G269" i="33"/>
  <c r="B270" i="33"/>
  <c r="C269" i="33"/>
  <c r="H269" i="33"/>
  <c r="B268" i="8"/>
  <c r="B269" i="8" s="1"/>
  <c r="I268" i="8"/>
  <c r="J268" i="8" s="1"/>
  <c r="K268" i="8" s="1"/>
  <c r="L268" i="8" s="1"/>
  <c r="M268" i="8" s="1"/>
  <c r="N268" i="8" s="1"/>
  <c r="O268" i="8" s="1"/>
  <c r="P268" i="8" s="1"/>
  <c r="Q268" i="8" s="1"/>
  <c r="R268" i="8" s="1"/>
  <c r="S268" i="8" s="1"/>
  <c r="T268" i="8" s="1"/>
  <c r="U268" i="8" s="1"/>
  <c r="V268" i="8" s="1"/>
  <c r="W268" i="8" s="1"/>
  <c r="X268" i="8" s="1"/>
  <c r="Y268" i="8" s="1"/>
  <c r="Z268" i="8" s="1"/>
  <c r="AA268" i="8" s="1"/>
  <c r="AB268" i="8" s="1"/>
  <c r="AC268" i="8" s="1"/>
  <c r="AD268" i="8" s="1"/>
  <c r="AE268" i="8" s="1"/>
  <c r="AF268" i="8" s="1"/>
  <c r="AG268" i="8" s="1"/>
  <c r="AH268" i="8" s="1"/>
  <c r="AI268" i="8" s="1"/>
  <c r="AJ268" i="8" s="1"/>
  <c r="AK268" i="8" s="1"/>
  <c r="AL268" i="8" s="1"/>
  <c r="AM268" i="8" s="1"/>
  <c r="F267" i="23" s="1"/>
  <c r="G267" i="8"/>
  <c r="D267" i="8" s="1"/>
  <c r="H267" i="8"/>
  <c r="C267" i="8"/>
  <c r="D245" i="33"/>
  <c r="I246" i="33"/>
  <c r="J246" i="33" s="1"/>
  <c r="K246" i="33" s="1"/>
  <c r="L246" i="33" s="1"/>
  <c r="M246" i="33" s="1"/>
  <c r="N246" i="33" s="1"/>
  <c r="O246" i="33" s="1"/>
  <c r="P246" i="33" s="1"/>
  <c r="Q246" i="33" s="1"/>
  <c r="R246" i="33" s="1"/>
  <c r="S246" i="33" s="1"/>
  <c r="T246" i="33" s="1"/>
  <c r="U246" i="33" s="1"/>
  <c r="V246" i="33" s="1"/>
  <c r="W246" i="33" s="1"/>
  <c r="X246" i="33" s="1"/>
  <c r="Y246" i="33" s="1"/>
  <c r="Z246" i="33" s="1"/>
  <c r="AA246" i="33" s="1"/>
  <c r="AB246" i="33" s="1"/>
  <c r="AC246" i="33" s="1"/>
  <c r="AD246" i="33" s="1"/>
  <c r="AE246" i="33" s="1"/>
  <c r="AF246" i="33" s="1"/>
  <c r="AG246" i="33" s="1"/>
  <c r="AH246" i="33" s="1"/>
  <c r="AI246" i="33" s="1"/>
  <c r="AJ246" i="33" s="1"/>
  <c r="AK246" i="33" s="1"/>
  <c r="AL246" i="33" s="1"/>
  <c r="AM246" i="33" s="1"/>
  <c r="D247" i="32"/>
  <c r="I248" i="32"/>
  <c r="J248" i="32" s="1"/>
  <c r="K248" i="32" s="1"/>
  <c r="L248" i="32" s="1"/>
  <c r="M248" i="32" s="1"/>
  <c r="N248" i="32" s="1"/>
  <c r="O248" i="32" s="1"/>
  <c r="P248" i="32" s="1"/>
  <c r="Q248" i="32" s="1"/>
  <c r="R248" i="32" s="1"/>
  <c r="S248" i="32" s="1"/>
  <c r="T248" i="32" s="1"/>
  <c r="U248" i="32" s="1"/>
  <c r="V248" i="32" s="1"/>
  <c r="W248" i="32" s="1"/>
  <c r="X248" i="32" s="1"/>
  <c r="Y248" i="32" s="1"/>
  <c r="Z248" i="32" s="1"/>
  <c r="AA248" i="32" s="1"/>
  <c r="AB248" i="32" s="1"/>
  <c r="AC248" i="32" s="1"/>
  <c r="AD248" i="32" s="1"/>
  <c r="AE248" i="32" s="1"/>
  <c r="AF248" i="32" s="1"/>
  <c r="AG248" i="32" s="1"/>
  <c r="AH248" i="32" s="1"/>
  <c r="AI248" i="32" s="1"/>
  <c r="AJ248" i="32" s="1"/>
  <c r="AK248" i="32" s="1"/>
  <c r="AL248" i="32" s="1"/>
  <c r="F247" i="33" s="1"/>
  <c r="I262" i="25"/>
  <c r="J262" i="25" s="1"/>
  <c r="K262" i="25" s="1"/>
  <c r="L262" i="25" s="1"/>
  <c r="M262" i="25" s="1"/>
  <c r="N262" i="25" s="1"/>
  <c r="O262" i="25" s="1"/>
  <c r="P262" i="25" s="1"/>
  <c r="Q262" i="25" s="1"/>
  <c r="R262" i="25" s="1"/>
  <c r="S262" i="25" s="1"/>
  <c r="T262" i="25" s="1"/>
  <c r="U262" i="25" s="1"/>
  <c r="V262" i="25" s="1"/>
  <c r="W262" i="25" s="1"/>
  <c r="X262" i="25" s="1"/>
  <c r="Y262" i="25" s="1"/>
  <c r="Z262" i="25" s="1"/>
  <c r="AA262" i="25" s="1"/>
  <c r="AB262" i="25" s="1"/>
  <c r="AC262" i="25" s="1"/>
  <c r="AD262" i="25" s="1"/>
  <c r="AE262" i="25" s="1"/>
  <c r="AF262" i="25" s="1"/>
  <c r="AG262" i="25" s="1"/>
  <c r="AH262" i="25" s="1"/>
  <c r="AI262" i="25" s="1"/>
  <c r="AJ262" i="25" s="1"/>
  <c r="AK262" i="25" s="1"/>
  <c r="AL262" i="25" s="1"/>
  <c r="F261" i="26" s="1"/>
  <c r="D261" i="25"/>
  <c r="G269" i="26" l="1"/>
  <c r="H269" i="26"/>
  <c r="C269" i="26"/>
  <c r="B270" i="26"/>
  <c r="I252" i="31"/>
  <c r="J252" i="31" s="1"/>
  <c r="K252" i="31" s="1"/>
  <c r="L252" i="31" s="1"/>
  <c r="M252" i="31" s="1"/>
  <c r="N252" i="31" s="1"/>
  <c r="O252" i="31" s="1"/>
  <c r="P252" i="31" s="1"/>
  <c r="Q252" i="31" s="1"/>
  <c r="R252" i="31" s="1"/>
  <c r="S252" i="31" s="1"/>
  <c r="T252" i="31" s="1"/>
  <c r="U252" i="31" s="1"/>
  <c r="V252" i="31" s="1"/>
  <c r="W252" i="31" s="1"/>
  <c r="X252" i="31" s="1"/>
  <c r="Y252" i="31" s="1"/>
  <c r="Z252" i="31" s="1"/>
  <c r="AA252" i="31" s="1"/>
  <c r="AB252" i="31" s="1"/>
  <c r="AC252" i="31" s="1"/>
  <c r="AD252" i="31" s="1"/>
  <c r="AE252" i="31" s="1"/>
  <c r="AF252" i="31" s="1"/>
  <c r="AG252" i="31" s="1"/>
  <c r="AH252" i="31" s="1"/>
  <c r="AI252" i="31" s="1"/>
  <c r="AJ252" i="31" s="1"/>
  <c r="AK252" i="31" s="1"/>
  <c r="AL252" i="31" s="1"/>
  <c r="AM252" i="31" s="1"/>
  <c r="F251" i="32" s="1"/>
  <c r="D251" i="31"/>
  <c r="I258" i="28"/>
  <c r="J258" i="28" s="1"/>
  <c r="K258" i="28" s="1"/>
  <c r="L258" i="28" s="1"/>
  <c r="M258" i="28" s="1"/>
  <c r="N258" i="28" s="1"/>
  <c r="O258" i="28" s="1"/>
  <c r="P258" i="28" s="1"/>
  <c r="Q258" i="28" s="1"/>
  <c r="R258" i="28" s="1"/>
  <c r="S258" i="28" s="1"/>
  <c r="T258" i="28" s="1"/>
  <c r="U258" i="28" s="1"/>
  <c r="V258" i="28" s="1"/>
  <c r="W258" i="28" s="1"/>
  <c r="X258" i="28" s="1"/>
  <c r="Y258" i="28" s="1"/>
  <c r="Z258" i="28" s="1"/>
  <c r="AA258" i="28" s="1"/>
  <c r="AB258" i="28" s="1"/>
  <c r="AC258" i="28" s="1"/>
  <c r="AD258" i="28" s="1"/>
  <c r="AE258" i="28" s="1"/>
  <c r="AF258" i="28" s="1"/>
  <c r="AG258" i="28" s="1"/>
  <c r="AH258" i="28" s="1"/>
  <c r="AI258" i="28" s="1"/>
  <c r="AJ258" i="28" s="1"/>
  <c r="AK258" i="28" s="1"/>
  <c r="AL258" i="28" s="1"/>
  <c r="AM258" i="28" s="1"/>
  <c r="F257" i="29" s="1"/>
  <c r="D257" i="28"/>
  <c r="D247" i="33"/>
  <c r="I248" i="33"/>
  <c r="J248" i="33" s="1"/>
  <c r="K248" i="33" s="1"/>
  <c r="L248" i="33" s="1"/>
  <c r="M248" i="33" s="1"/>
  <c r="N248" i="33" s="1"/>
  <c r="O248" i="33" s="1"/>
  <c r="P248" i="33" s="1"/>
  <c r="Q248" i="33" s="1"/>
  <c r="R248" i="33" s="1"/>
  <c r="S248" i="33" s="1"/>
  <c r="T248" i="33" s="1"/>
  <c r="U248" i="33" s="1"/>
  <c r="V248" i="33" s="1"/>
  <c r="W248" i="33" s="1"/>
  <c r="X248" i="33" s="1"/>
  <c r="Y248" i="33" s="1"/>
  <c r="Z248" i="33" s="1"/>
  <c r="AA248" i="33" s="1"/>
  <c r="AB248" i="33" s="1"/>
  <c r="AC248" i="33" s="1"/>
  <c r="AD248" i="33" s="1"/>
  <c r="AE248" i="33" s="1"/>
  <c r="AF248" i="33" s="1"/>
  <c r="AG248" i="33" s="1"/>
  <c r="AH248" i="33" s="1"/>
  <c r="AI248" i="33" s="1"/>
  <c r="AJ248" i="33" s="1"/>
  <c r="AK248" i="33" s="1"/>
  <c r="AL248" i="33" s="1"/>
  <c r="AM248" i="33" s="1"/>
  <c r="I264" i="25"/>
  <c r="J264" i="25" s="1"/>
  <c r="K264" i="25" s="1"/>
  <c r="L264" i="25" s="1"/>
  <c r="M264" i="25" s="1"/>
  <c r="N264" i="25" s="1"/>
  <c r="O264" i="25" s="1"/>
  <c r="P264" i="25" s="1"/>
  <c r="Q264" i="25" s="1"/>
  <c r="R264" i="25" s="1"/>
  <c r="S264" i="25" s="1"/>
  <c r="T264" i="25" s="1"/>
  <c r="U264" i="25" s="1"/>
  <c r="V264" i="25" s="1"/>
  <c r="W264" i="25" s="1"/>
  <c r="X264" i="25" s="1"/>
  <c r="Y264" i="25" s="1"/>
  <c r="Z264" i="25" s="1"/>
  <c r="AA264" i="25" s="1"/>
  <c r="AB264" i="25" s="1"/>
  <c r="AC264" i="25" s="1"/>
  <c r="AD264" i="25" s="1"/>
  <c r="AE264" i="25" s="1"/>
  <c r="AF264" i="25" s="1"/>
  <c r="AG264" i="25" s="1"/>
  <c r="AH264" i="25" s="1"/>
  <c r="AI264" i="25" s="1"/>
  <c r="AJ264" i="25" s="1"/>
  <c r="AK264" i="25" s="1"/>
  <c r="AL264" i="25" s="1"/>
  <c r="F263" i="26" s="1"/>
  <c r="D263" i="25"/>
  <c r="D249" i="32"/>
  <c r="I250" i="32"/>
  <c r="J250" i="32" s="1"/>
  <c r="K250" i="32" s="1"/>
  <c r="L250" i="32" s="1"/>
  <c r="M250" i="32" s="1"/>
  <c r="N250" i="32" s="1"/>
  <c r="O250" i="32" s="1"/>
  <c r="P250" i="32" s="1"/>
  <c r="Q250" i="32" s="1"/>
  <c r="R250" i="32" s="1"/>
  <c r="S250" i="32" s="1"/>
  <c r="T250" i="32" s="1"/>
  <c r="U250" i="32" s="1"/>
  <c r="V250" i="32" s="1"/>
  <c r="W250" i="32" s="1"/>
  <c r="X250" i="32" s="1"/>
  <c r="Y250" i="32" s="1"/>
  <c r="Z250" i="32" s="1"/>
  <c r="AA250" i="32" s="1"/>
  <c r="AB250" i="32" s="1"/>
  <c r="AC250" i="32" s="1"/>
  <c r="AD250" i="32" s="1"/>
  <c r="AE250" i="32" s="1"/>
  <c r="AF250" i="32" s="1"/>
  <c r="AG250" i="32" s="1"/>
  <c r="AH250" i="32" s="1"/>
  <c r="AI250" i="32" s="1"/>
  <c r="AJ250" i="32" s="1"/>
  <c r="AK250" i="32" s="1"/>
  <c r="AL250" i="32" s="1"/>
  <c r="F249" i="33" s="1"/>
  <c r="I256" i="29"/>
  <c r="J256" i="29" s="1"/>
  <c r="K256" i="29" s="1"/>
  <c r="L256" i="29" s="1"/>
  <c r="M256" i="29" s="1"/>
  <c r="N256" i="29" s="1"/>
  <c r="O256" i="29" s="1"/>
  <c r="P256" i="29" s="1"/>
  <c r="Q256" i="29" s="1"/>
  <c r="R256" i="29" s="1"/>
  <c r="S256" i="29" s="1"/>
  <c r="T256" i="29" s="1"/>
  <c r="U256" i="29" s="1"/>
  <c r="V256" i="29" s="1"/>
  <c r="W256" i="29" s="1"/>
  <c r="X256" i="29" s="1"/>
  <c r="Y256" i="29" s="1"/>
  <c r="Z256" i="29" s="1"/>
  <c r="AA256" i="29" s="1"/>
  <c r="AB256" i="29" s="1"/>
  <c r="AC256" i="29" s="1"/>
  <c r="AD256" i="29" s="1"/>
  <c r="AE256" i="29" s="1"/>
  <c r="AF256" i="29" s="1"/>
  <c r="AG256" i="29" s="1"/>
  <c r="AH256" i="29" s="1"/>
  <c r="AI256" i="29" s="1"/>
  <c r="AJ256" i="29" s="1"/>
  <c r="AK256" i="29" s="1"/>
  <c r="AL256" i="29" s="1"/>
  <c r="AM256" i="29" s="1"/>
  <c r="F255" i="30" s="1"/>
  <c r="D255" i="29"/>
  <c r="I268" i="23"/>
  <c r="J268" i="23" s="1"/>
  <c r="K268" i="23" s="1"/>
  <c r="L268" i="23" s="1"/>
  <c r="M268" i="23" s="1"/>
  <c r="N268" i="23" s="1"/>
  <c r="O268" i="23" s="1"/>
  <c r="P268" i="23" s="1"/>
  <c r="Q268" i="23" s="1"/>
  <c r="R268" i="23" s="1"/>
  <c r="S268" i="23" s="1"/>
  <c r="T268" i="23" s="1"/>
  <c r="U268" i="23" s="1"/>
  <c r="V268" i="23" s="1"/>
  <c r="W268" i="23" s="1"/>
  <c r="X268" i="23" s="1"/>
  <c r="Y268" i="23" s="1"/>
  <c r="Z268" i="23" s="1"/>
  <c r="AA268" i="23" s="1"/>
  <c r="AB268" i="23" s="1"/>
  <c r="AC268" i="23" s="1"/>
  <c r="AD268" i="23" s="1"/>
  <c r="AE268" i="23" s="1"/>
  <c r="AF268" i="23" s="1"/>
  <c r="AG268" i="23" s="1"/>
  <c r="AH268" i="23" s="1"/>
  <c r="AI268" i="23" s="1"/>
  <c r="AJ268" i="23" s="1"/>
  <c r="AK268" i="23" s="1"/>
  <c r="F267" i="24" s="1"/>
  <c r="D267" i="23"/>
  <c r="I270" i="8"/>
  <c r="J270" i="8" s="1"/>
  <c r="K270" i="8" s="1"/>
  <c r="L270" i="8" s="1"/>
  <c r="M270" i="8" s="1"/>
  <c r="N270" i="8" s="1"/>
  <c r="O270" i="8" s="1"/>
  <c r="P270" i="8" s="1"/>
  <c r="Q270" i="8" s="1"/>
  <c r="R270" i="8" s="1"/>
  <c r="S270" i="8" s="1"/>
  <c r="T270" i="8" s="1"/>
  <c r="U270" i="8" s="1"/>
  <c r="V270" i="8" s="1"/>
  <c r="W270" i="8" s="1"/>
  <c r="X270" i="8" s="1"/>
  <c r="Y270" i="8" s="1"/>
  <c r="Z270" i="8" s="1"/>
  <c r="AA270" i="8" s="1"/>
  <c r="AB270" i="8" s="1"/>
  <c r="AC270" i="8" s="1"/>
  <c r="AD270" i="8" s="1"/>
  <c r="AE270" i="8" s="1"/>
  <c r="AF270" i="8" s="1"/>
  <c r="AG270" i="8" s="1"/>
  <c r="AH270" i="8" s="1"/>
  <c r="AI270" i="8" s="1"/>
  <c r="AJ270" i="8" s="1"/>
  <c r="AK270" i="8" s="1"/>
  <c r="AL270" i="8" s="1"/>
  <c r="AM270" i="8" s="1"/>
  <c r="F269" i="23" s="1"/>
  <c r="G269" i="8"/>
  <c r="D269" i="8" s="1"/>
  <c r="H269" i="8"/>
  <c r="C269" i="8"/>
  <c r="B270" i="8"/>
  <c r="I266" i="24"/>
  <c r="J266" i="24" s="1"/>
  <c r="K266" i="24" s="1"/>
  <c r="L266" i="24" s="1"/>
  <c r="M266" i="24" s="1"/>
  <c r="N266" i="24" s="1"/>
  <c r="O266" i="24" s="1"/>
  <c r="P266" i="24" s="1"/>
  <c r="Q266" i="24" s="1"/>
  <c r="R266" i="24" s="1"/>
  <c r="S266" i="24" s="1"/>
  <c r="T266" i="24" s="1"/>
  <c r="U266" i="24" s="1"/>
  <c r="V266" i="24" s="1"/>
  <c r="W266" i="24" s="1"/>
  <c r="X266" i="24" s="1"/>
  <c r="Y266" i="24" s="1"/>
  <c r="Z266" i="24" s="1"/>
  <c r="AA266" i="24" s="1"/>
  <c r="AB266" i="24" s="1"/>
  <c r="AC266" i="24" s="1"/>
  <c r="AD266" i="24" s="1"/>
  <c r="AE266" i="24" s="1"/>
  <c r="AF266" i="24" s="1"/>
  <c r="AG266" i="24" s="1"/>
  <c r="AH266" i="24" s="1"/>
  <c r="AI266" i="24" s="1"/>
  <c r="AJ266" i="24" s="1"/>
  <c r="AK266" i="24" s="1"/>
  <c r="AL266" i="24" s="1"/>
  <c r="AM266" i="24" s="1"/>
  <c r="F265" i="25" s="1"/>
  <c r="D265" i="24"/>
  <c r="G269" i="32"/>
  <c r="H269" i="32"/>
  <c r="B270" i="32"/>
  <c r="C269" i="32"/>
  <c r="I260" i="27"/>
  <c r="J260" i="27" s="1"/>
  <c r="K260" i="27" s="1"/>
  <c r="L260" i="27" s="1"/>
  <c r="M260" i="27" s="1"/>
  <c r="N260" i="27" s="1"/>
  <c r="O260" i="27" s="1"/>
  <c r="P260" i="27" s="1"/>
  <c r="Q260" i="27" s="1"/>
  <c r="R260" i="27" s="1"/>
  <c r="S260" i="27" s="1"/>
  <c r="T260" i="27" s="1"/>
  <c r="U260" i="27" s="1"/>
  <c r="V260" i="27" s="1"/>
  <c r="W260" i="27" s="1"/>
  <c r="X260" i="27" s="1"/>
  <c r="Y260" i="27" s="1"/>
  <c r="Z260" i="27" s="1"/>
  <c r="AA260" i="27" s="1"/>
  <c r="AB260" i="27" s="1"/>
  <c r="AC260" i="27" s="1"/>
  <c r="AD260" i="27" s="1"/>
  <c r="AE260" i="27" s="1"/>
  <c r="AF260" i="27" s="1"/>
  <c r="AG260" i="27" s="1"/>
  <c r="AH260" i="27" s="1"/>
  <c r="AI260" i="27" s="1"/>
  <c r="AJ260" i="27" s="1"/>
  <c r="AK260" i="27" s="1"/>
  <c r="AL260" i="27" s="1"/>
  <c r="F259" i="28" s="1"/>
  <c r="D259" i="27"/>
  <c r="I262" i="26"/>
  <c r="J262" i="26" s="1"/>
  <c r="K262" i="26" s="1"/>
  <c r="L262" i="26" s="1"/>
  <c r="M262" i="26" s="1"/>
  <c r="N262" i="26" s="1"/>
  <c r="O262" i="26" s="1"/>
  <c r="P262" i="26" s="1"/>
  <c r="Q262" i="26" s="1"/>
  <c r="R262" i="26" s="1"/>
  <c r="S262" i="26" s="1"/>
  <c r="T262" i="26" s="1"/>
  <c r="U262" i="26" s="1"/>
  <c r="V262" i="26" s="1"/>
  <c r="W262" i="26" s="1"/>
  <c r="X262" i="26" s="1"/>
  <c r="Y262" i="26" s="1"/>
  <c r="Z262" i="26" s="1"/>
  <c r="AA262" i="26" s="1"/>
  <c r="AB262" i="26" s="1"/>
  <c r="AC262" i="26" s="1"/>
  <c r="AD262" i="26" s="1"/>
  <c r="AE262" i="26" s="1"/>
  <c r="AF262" i="26" s="1"/>
  <c r="AG262" i="26" s="1"/>
  <c r="AH262" i="26" s="1"/>
  <c r="AI262" i="26" s="1"/>
  <c r="AJ262" i="26" s="1"/>
  <c r="AK262" i="26" s="1"/>
  <c r="AL262" i="26" s="1"/>
  <c r="AM262" i="26" s="1"/>
  <c r="F261" i="27" s="1"/>
  <c r="D261" i="26"/>
  <c r="I254" i="30"/>
  <c r="J254" i="30" s="1"/>
  <c r="K254" i="30" s="1"/>
  <c r="L254" i="30" s="1"/>
  <c r="M254" i="30" s="1"/>
  <c r="N254" i="30" s="1"/>
  <c r="O254" i="30" s="1"/>
  <c r="P254" i="30" s="1"/>
  <c r="Q254" i="30" s="1"/>
  <c r="R254" i="30" s="1"/>
  <c r="S254" i="30" s="1"/>
  <c r="T254" i="30" s="1"/>
  <c r="U254" i="30" s="1"/>
  <c r="V254" i="30" s="1"/>
  <c r="W254" i="30" s="1"/>
  <c r="X254" i="30" s="1"/>
  <c r="Y254" i="30" s="1"/>
  <c r="Z254" i="30" s="1"/>
  <c r="AA254" i="30" s="1"/>
  <c r="AB254" i="30" s="1"/>
  <c r="AC254" i="30" s="1"/>
  <c r="AD254" i="30" s="1"/>
  <c r="AE254" i="30" s="1"/>
  <c r="AF254" i="30" s="1"/>
  <c r="AG254" i="30" s="1"/>
  <c r="AH254" i="30" s="1"/>
  <c r="AI254" i="30" s="1"/>
  <c r="AJ254" i="30" s="1"/>
  <c r="AK254" i="30" s="1"/>
  <c r="AL254" i="30" s="1"/>
  <c r="F253" i="31" s="1"/>
  <c r="D253" i="30"/>
  <c r="I270" i="23" l="1"/>
  <c r="J270" i="23" s="1"/>
  <c r="K270" i="23" s="1"/>
  <c r="L270" i="23" s="1"/>
  <c r="M270" i="23" s="1"/>
  <c r="N270" i="23" s="1"/>
  <c r="O270" i="23" s="1"/>
  <c r="P270" i="23" s="1"/>
  <c r="Q270" i="23" s="1"/>
  <c r="R270" i="23" s="1"/>
  <c r="S270" i="23" s="1"/>
  <c r="T270" i="23" s="1"/>
  <c r="U270" i="23" s="1"/>
  <c r="V270" i="23" s="1"/>
  <c r="W270" i="23" s="1"/>
  <c r="X270" i="23" s="1"/>
  <c r="Y270" i="23" s="1"/>
  <c r="Z270" i="23" s="1"/>
  <c r="AA270" i="23" s="1"/>
  <c r="AB270" i="23" s="1"/>
  <c r="AC270" i="23" s="1"/>
  <c r="AD270" i="23" s="1"/>
  <c r="AE270" i="23" s="1"/>
  <c r="AF270" i="23" s="1"/>
  <c r="AG270" i="23" s="1"/>
  <c r="AH270" i="23" s="1"/>
  <c r="AI270" i="23" s="1"/>
  <c r="AJ270" i="23" s="1"/>
  <c r="AK270" i="23" s="1"/>
  <c r="F269" i="24" s="1"/>
  <c r="D269" i="23"/>
  <c r="I254" i="31"/>
  <c r="J254" i="31" s="1"/>
  <c r="K254" i="31" s="1"/>
  <c r="L254" i="31" s="1"/>
  <c r="M254" i="31" s="1"/>
  <c r="N254" i="31" s="1"/>
  <c r="O254" i="31" s="1"/>
  <c r="P254" i="31" s="1"/>
  <c r="Q254" i="31" s="1"/>
  <c r="R254" i="31" s="1"/>
  <c r="S254" i="31" s="1"/>
  <c r="T254" i="31" s="1"/>
  <c r="U254" i="31" s="1"/>
  <c r="V254" i="31" s="1"/>
  <c r="W254" i="31" s="1"/>
  <c r="X254" i="31" s="1"/>
  <c r="Y254" i="31" s="1"/>
  <c r="Z254" i="31" s="1"/>
  <c r="AA254" i="31" s="1"/>
  <c r="AB254" i="31" s="1"/>
  <c r="AC254" i="31" s="1"/>
  <c r="AD254" i="31" s="1"/>
  <c r="AE254" i="31" s="1"/>
  <c r="AF254" i="31" s="1"/>
  <c r="AG254" i="31" s="1"/>
  <c r="AH254" i="31" s="1"/>
  <c r="AI254" i="31" s="1"/>
  <c r="AJ254" i="31" s="1"/>
  <c r="AK254" i="31" s="1"/>
  <c r="AL254" i="31" s="1"/>
  <c r="AM254" i="31" s="1"/>
  <c r="F253" i="32" s="1"/>
  <c r="D253" i="31"/>
  <c r="I268" i="24"/>
  <c r="J268" i="24" s="1"/>
  <c r="K268" i="24" s="1"/>
  <c r="L268" i="24" s="1"/>
  <c r="M268" i="24" s="1"/>
  <c r="N268" i="24" s="1"/>
  <c r="O268" i="24" s="1"/>
  <c r="P268" i="24" s="1"/>
  <c r="Q268" i="24" s="1"/>
  <c r="R268" i="24" s="1"/>
  <c r="S268" i="24" s="1"/>
  <c r="T268" i="24" s="1"/>
  <c r="U268" i="24" s="1"/>
  <c r="V268" i="24" s="1"/>
  <c r="W268" i="24" s="1"/>
  <c r="X268" i="24" s="1"/>
  <c r="Y268" i="24" s="1"/>
  <c r="Z268" i="24" s="1"/>
  <c r="AA268" i="24" s="1"/>
  <c r="AB268" i="24" s="1"/>
  <c r="AC268" i="24" s="1"/>
  <c r="AD268" i="24" s="1"/>
  <c r="AE268" i="24" s="1"/>
  <c r="AF268" i="24" s="1"/>
  <c r="AG268" i="24" s="1"/>
  <c r="AH268" i="24" s="1"/>
  <c r="AI268" i="24" s="1"/>
  <c r="AJ268" i="24" s="1"/>
  <c r="AK268" i="24" s="1"/>
  <c r="AL268" i="24" s="1"/>
  <c r="AM268" i="24" s="1"/>
  <c r="F267" i="25" s="1"/>
  <c r="D267" i="24"/>
  <c r="I256" i="30"/>
  <c r="J256" i="30" s="1"/>
  <c r="K256" i="30" s="1"/>
  <c r="L256" i="30" s="1"/>
  <c r="M256" i="30" s="1"/>
  <c r="N256" i="30" s="1"/>
  <c r="O256" i="30" s="1"/>
  <c r="P256" i="30" s="1"/>
  <c r="Q256" i="30" s="1"/>
  <c r="R256" i="30" s="1"/>
  <c r="S256" i="30" s="1"/>
  <c r="T256" i="30" s="1"/>
  <c r="U256" i="30" s="1"/>
  <c r="V256" i="30" s="1"/>
  <c r="W256" i="30" s="1"/>
  <c r="X256" i="30" s="1"/>
  <c r="Y256" i="30" s="1"/>
  <c r="Z256" i="30" s="1"/>
  <c r="AA256" i="30" s="1"/>
  <c r="AB256" i="30" s="1"/>
  <c r="AC256" i="30" s="1"/>
  <c r="AD256" i="30" s="1"/>
  <c r="AE256" i="30" s="1"/>
  <c r="AF256" i="30" s="1"/>
  <c r="AG256" i="30" s="1"/>
  <c r="AH256" i="30" s="1"/>
  <c r="AI256" i="30" s="1"/>
  <c r="AJ256" i="30" s="1"/>
  <c r="AK256" i="30" s="1"/>
  <c r="AL256" i="30" s="1"/>
  <c r="F255" i="31" s="1"/>
  <c r="D255" i="30"/>
  <c r="D249" i="33"/>
  <c r="I250" i="33"/>
  <c r="J250" i="33" s="1"/>
  <c r="K250" i="33" s="1"/>
  <c r="L250" i="33" s="1"/>
  <c r="M250" i="33" s="1"/>
  <c r="N250" i="33" s="1"/>
  <c r="O250" i="33" s="1"/>
  <c r="P250" i="33" s="1"/>
  <c r="Q250" i="33" s="1"/>
  <c r="R250" i="33" s="1"/>
  <c r="S250" i="33" s="1"/>
  <c r="T250" i="33" s="1"/>
  <c r="U250" i="33" s="1"/>
  <c r="V250" i="33" s="1"/>
  <c r="W250" i="33" s="1"/>
  <c r="X250" i="33" s="1"/>
  <c r="Y250" i="33" s="1"/>
  <c r="Z250" i="33" s="1"/>
  <c r="AA250" i="33" s="1"/>
  <c r="AB250" i="33" s="1"/>
  <c r="AC250" i="33" s="1"/>
  <c r="AD250" i="33" s="1"/>
  <c r="AE250" i="33" s="1"/>
  <c r="AF250" i="33" s="1"/>
  <c r="AG250" i="33" s="1"/>
  <c r="AH250" i="33" s="1"/>
  <c r="AI250" i="33" s="1"/>
  <c r="AJ250" i="33" s="1"/>
  <c r="AK250" i="33" s="1"/>
  <c r="AL250" i="33" s="1"/>
  <c r="AM250" i="33" s="1"/>
  <c r="D261" i="27"/>
  <c r="I262" i="27"/>
  <c r="J262" i="27" s="1"/>
  <c r="K262" i="27" s="1"/>
  <c r="L262" i="27" s="1"/>
  <c r="M262" i="27" s="1"/>
  <c r="N262" i="27" s="1"/>
  <c r="O262" i="27" s="1"/>
  <c r="P262" i="27" s="1"/>
  <c r="Q262" i="27" s="1"/>
  <c r="R262" i="27" s="1"/>
  <c r="S262" i="27" s="1"/>
  <c r="T262" i="27" s="1"/>
  <c r="U262" i="27" s="1"/>
  <c r="V262" i="27" s="1"/>
  <c r="W262" i="27" s="1"/>
  <c r="X262" i="27" s="1"/>
  <c r="Y262" i="27" s="1"/>
  <c r="Z262" i="27" s="1"/>
  <c r="AA262" i="27" s="1"/>
  <c r="AB262" i="27" s="1"/>
  <c r="AC262" i="27" s="1"/>
  <c r="AD262" i="27" s="1"/>
  <c r="AE262" i="27" s="1"/>
  <c r="AF262" i="27" s="1"/>
  <c r="AG262" i="27" s="1"/>
  <c r="AH262" i="27" s="1"/>
  <c r="AI262" i="27" s="1"/>
  <c r="AJ262" i="27" s="1"/>
  <c r="AK262" i="27" s="1"/>
  <c r="AL262" i="27" s="1"/>
  <c r="F261" i="28" s="1"/>
  <c r="I264" i="26"/>
  <c r="J264" i="26" s="1"/>
  <c r="K264" i="26" s="1"/>
  <c r="L264" i="26" s="1"/>
  <c r="M264" i="26" s="1"/>
  <c r="N264" i="26" s="1"/>
  <c r="O264" i="26" s="1"/>
  <c r="P264" i="26" s="1"/>
  <c r="Q264" i="26" s="1"/>
  <c r="R264" i="26" s="1"/>
  <c r="S264" i="26" s="1"/>
  <c r="T264" i="26" s="1"/>
  <c r="U264" i="26" s="1"/>
  <c r="V264" i="26" s="1"/>
  <c r="W264" i="26" s="1"/>
  <c r="X264" i="26" s="1"/>
  <c r="Y264" i="26" s="1"/>
  <c r="Z264" i="26" s="1"/>
  <c r="AA264" i="26" s="1"/>
  <c r="AB264" i="26" s="1"/>
  <c r="AC264" i="26" s="1"/>
  <c r="AD264" i="26" s="1"/>
  <c r="AE264" i="26" s="1"/>
  <c r="AF264" i="26" s="1"/>
  <c r="AG264" i="26" s="1"/>
  <c r="AH264" i="26" s="1"/>
  <c r="AI264" i="26" s="1"/>
  <c r="AJ264" i="26" s="1"/>
  <c r="AK264" i="26" s="1"/>
  <c r="AL264" i="26" s="1"/>
  <c r="AM264" i="26" s="1"/>
  <c r="F263" i="27" s="1"/>
  <c r="D263" i="26"/>
  <c r="I260" i="28"/>
  <c r="J260" i="28" s="1"/>
  <c r="K260" i="28" s="1"/>
  <c r="L260" i="28" s="1"/>
  <c r="M260" i="28" s="1"/>
  <c r="N260" i="28" s="1"/>
  <c r="O260" i="28" s="1"/>
  <c r="P260" i="28" s="1"/>
  <c r="Q260" i="28" s="1"/>
  <c r="R260" i="28" s="1"/>
  <c r="S260" i="28" s="1"/>
  <c r="T260" i="28" s="1"/>
  <c r="U260" i="28" s="1"/>
  <c r="V260" i="28" s="1"/>
  <c r="W260" i="28" s="1"/>
  <c r="X260" i="28" s="1"/>
  <c r="Y260" i="28" s="1"/>
  <c r="Z260" i="28" s="1"/>
  <c r="AA260" i="28" s="1"/>
  <c r="AB260" i="28" s="1"/>
  <c r="AC260" i="28" s="1"/>
  <c r="AD260" i="28" s="1"/>
  <c r="AE260" i="28" s="1"/>
  <c r="AF260" i="28" s="1"/>
  <c r="AG260" i="28" s="1"/>
  <c r="AH260" i="28" s="1"/>
  <c r="AI260" i="28" s="1"/>
  <c r="AJ260" i="28" s="1"/>
  <c r="AK260" i="28" s="1"/>
  <c r="AL260" i="28" s="1"/>
  <c r="AM260" i="28" s="1"/>
  <c r="F259" i="29" s="1"/>
  <c r="D259" i="28"/>
  <c r="I266" i="25"/>
  <c r="J266" i="25" s="1"/>
  <c r="K266" i="25" s="1"/>
  <c r="L266" i="25" s="1"/>
  <c r="M266" i="25" s="1"/>
  <c r="N266" i="25" s="1"/>
  <c r="O266" i="25" s="1"/>
  <c r="P266" i="25" s="1"/>
  <c r="Q266" i="25" s="1"/>
  <c r="R266" i="25" s="1"/>
  <c r="S266" i="25" s="1"/>
  <c r="T266" i="25" s="1"/>
  <c r="U266" i="25" s="1"/>
  <c r="V266" i="25" s="1"/>
  <c r="W266" i="25" s="1"/>
  <c r="X266" i="25" s="1"/>
  <c r="Y266" i="25" s="1"/>
  <c r="Z266" i="25" s="1"/>
  <c r="AA266" i="25" s="1"/>
  <c r="AB266" i="25" s="1"/>
  <c r="AC266" i="25" s="1"/>
  <c r="AD266" i="25" s="1"/>
  <c r="AE266" i="25" s="1"/>
  <c r="AF266" i="25" s="1"/>
  <c r="AG266" i="25" s="1"/>
  <c r="AH266" i="25" s="1"/>
  <c r="AI266" i="25" s="1"/>
  <c r="AJ266" i="25" s="1"/>
  <c r="AK266" i="25" s="1"/>
  <c r="AL266" i="25" s="1"/>
  <c r="F265" i="26" s="1"/>
  <c r="D265" i="25"/>
  <c r="I258" i="29"/>
  <c r="J258" i="29" s="1"/>
  <c r="K258" i="29" s="1"/>
  <c r="L258" i="29" s="1"/>
  <c r="M258" i="29" s="1"/>
  <c r="N258" i="29" s="1"/>
  <c r="O258" i="29" s="1"/>
  <c r="P258" i="29" s="1"/>
  <c r="Q258" i="29" s="1"/>
  <c r="R258" i="29" s="1"/>
  <c r="S258" i="29" s="1"/>
  <c r="T258" i="29" s="1"/>
  <c r="U258" i="29" s="1"/>
  <c r="V258" i="29" s="1"/>
  <c r="W258" i="29" s="1"/>
  <c r="X258" i="29" s="1"/>
  <c r="Y258" i="29" s="1"/>
  <c r="Z258" i="29" s="1"/>
  <c r="AA258" i="29" s="1"/>
  <c r="AB258" i="29" s="1"/>
  <c r="AC258" i="29" s="1"/>
  <c r="AD258" i="29" s="1"/>
  <c r="AE258" i="29" s="1"/>
  <c r="AF258" i="29" s="1"/>
  <c r="AG258" i="29" s="1"/>
  <c r="AH258" i="29" s="1"/>
  <c r="AI258" i="29" s="1"/>
  <c r="AJ258" i="29" s="1"/>
  <c r="AK258" i="29" s="1"/>
  <c r="AL258" i="29" s="1"/>
  <c r="AM258" i="29" s="1"/>
  <c r="F257" i="30" s="1"/>
  <c r="D257" i="29"/>
  <c r="D251" i="32"/>
  <c r="I252" i="32"/>
  <c r="J252" i="32" s="1"/>
  <c r="K252" i="32" s="1"/>
  <c r="L252" i="32" s="1"/>
  <c r="M252" i="32" s="1"/>
  <c r="N252" i="32" s="1"/>
  <c r="O252" i="32" s="1"/>
  <c r="P252" i="32" s="1"/>
  <c r="Q252" i="32" s="1"/>
  <c r="R252" i="32" s="1"/>
  <c r="S252" i="32" s="1"/>
  <c r="T252" i="32" s="1"/>
  <c r="U252" i="32" s="1"/>
  <c r="V252" i="32" s="1"/>
  <c r="W252" i="32" s="1"/>
  <c r="X252" i="32" s="1"/>
  <c r="Y252" i="32" s="1"/>
  <c r="Z252" i="32" s="1"/>
  <c r="AA252" i="32" s="1"/>
  <c r="AB252" i="32" s="1"/>
  <c r="AC252" i="32" s="1"/>
  <c r="AD252" i="32" s="1"/>
  <c r="AE252" i="32" s="1"/>
  <c r="AF252" i="32" s="1"/>
  <c r="AG252" i="32" s="1"/>
  <c r="AH252" i="32" s="1"/>
  <c r="AI252" i="32" s="1"/>
  <c r="AJ252" i="32" s="1"/>
  <c r="AK252" i="32" s="1"/>
  <c r="AL252" i="32" s="1"/>
  <c r="F251" i="33" s="1"/>
  <c r="I260" i="29" l="1"/>
  <c r="J260" i="29" s="1"/>
  <c r="K260" i="29" s="1"/>
  <c r="L260" i="29" s="1"/>
  <c r="M260" i="29" s="1"/>
  <c r="N260" i="29" s="1"/>
  <c r="O260" i="29" s="1"/>
  <c r="P260" i="29" s="1"/>
  <c r="Q260" i="29" s="1"/>
  <c r="R260" i="29" s="1"/>
  <c r="S260" i="29" s="1"/>
  <c r="T260" i="29" s="1"/>
  <c r="U260" i="29" s="1"/>
  <c r="V260" i="29" s="1"/>
  <c r="W260" i="29" s="1"/>
  <c r="X260" i="29" s="1"/>
  <c r="Y260" i="29" s="1"/>
  <c r="Z260" i="29" s="1"/>
  <c r="AA260" i="29" s="1"/>
  <c r="AB260" i="29" s="1"/>
  <c r="AC260" i="29" s="1"/>
  <c r="AD260" i="29" s="1"/>
  <c r="AE260" i="29" s="1"/>
  <c r="AF260" i="29" s="1"/>
  <c r="AG260" i="29" s="1"/>
  <c r="AH260" i="29" s="1"/>
  <c r="AI260" i="29" s="1"/>
  <c r="AJ260" i="29" s="1"/>
  <c r="AK260" i="29" s="1"/>
  <c r="AL260" i="29" s="1"/>
  <c r="AM260" i="29" s="1"/>
  <c r="F259" i="30" s="1"/>
  <c r="D259" i="29"/>
  <c r="D263" i="27"/>
  <c r="I264" i="27"/>
  <c r="J264" i="27" s="1"/>
  <c r="K264" i="27" s="1"/>
  <c r="L264" i="27" s="1"/>
  <c r="M264" i="27" s="1"/>
  <c r="N264" i="27" s="1"/>
  <c r="O264" i="27" s="1"/>
  <c r="P264" i="27" s="1"/>
  <c r="Q264" i="27" s="1"/>
  <c r="R264" i="27" s="1"/>
  <c r="S264" i="27" s="1"/>
  <c r="T264" i="27" s="1"/>
  <c r="U264" i="27" s="1"/>
  <c r="V264" i="27" s="1"/>
  <c r="W264" i="27" s="1"/>
  <c r="X264" i="27" s="1"/>
  <c r="Y264" i="27" s="1"/>
  <c r="Z264" i="27" s="1"/>
  <c r="AA264" i="27" s="1"/>
  <c r="AB264" i="27" s="1"/>
  <c r="AC264" i="27" s="1"/>
  <c r="AD264" i="27" s="1"/>
  <c r="AE264" i="27" s="1"/>
  <c r="AF264" i="27" s="1"/>
  <c r="AG264" i="27" s="1"/>
  <c r="AH264" i="27" s="1"/>
  <c r="AI264" i="27" s="1"/>
  <c r="AJ264" i="27" s="1"/>
  <c r="AK264" i="27" s="1"/>
  <c r="AL264" i="27" s="1"/>
  <c r="F263" i="28" s="1"/>
  <c r="I262" i="28"/>
  <c r="J262" i="28" s="1"/>
  <c r="K262" i="28" s="1"/>
  <c r="L262" i="28" s="1"/>
  <c r="M262" i="28" s="1"/>
  <c r="N262" i="28" s="1"/>
  <c r="O262" i="28" s="1"/>
  <c r="P262" i="28" s="1"/>
  <c r="Q262" i="28" s="1"/>
  <c r="R262" i="28" s="1"/>
  <c r="S262" i="28" s="1"/>
  <c r="T262" i="28" s="1"/>
  <c r="U262" i="28" s="1"/>
  <c r="V262" i="28" s="1"/>
  <c r="W262" i="28" s="1"/>
  <c r="X262" i="28" s="1"/>
  <c r="Y262" i="28" s="1"/>
  <c r="Z262" i="28" s="1"/>
  <c r="AA262" i="28" s="1"/>
  <c r="AB262" i="28" s="1"/>
  <c r="AC262" i="28" s="1"/>
  <c r="AD262" i="28" s="1"/>
  <c r="AE262" i="28" s="1"/>
  <c r="AF262" i="28" s="1"/>
  <c r="AG262" i="28" s="1"/>
  <c r="AH262" i="28" s="1"/>
  <c r="AI262" i="28" s="1"/>
  <c r="AJ262" i="28" s="1"/>
  <c r="AK262" i="28" s="1"/>
  <c r="AL262" i="28" s="1"/>
  <c r="AM262" i="28" s="1"/>
  <c r="F261" i="29" s="1"/>
  <c r="D261" i="28"/>
  <c r="I266" i="26"/>
  <c r="J266" i="26" s="1"/>
  <c r="K266" i="26" s="1"/>
  <c r="L266" i="26" s="1"/>
  <c r="M266" i="26" s="1"/>
  <c r="N266" i="26" s="1"/>
  <c r="O266" i="26" s="1"/>
  <c r="P266" i="26" s="1"/>
  <c r="Q266" i="26" s="1"/>
  <c r="R266" i="26" s="1"/>
  <c r="S266" i="26" s="1"/>
  <c r="T266" i="26" s="1"/>
  <c r="U266" i="26" s="1"/>
  <c r="V266" i="26" s="1"/>
  <c r="W266" i="26" s="1"/>
  <c r="X266" i="26" s="1"/>
  <c r="Y266" i="26" s="1"/>
  <c r="Z266" i="26" s="1"/>
  <c r="AA266" i="26" s="1"/>
  <c r="AB266" i="26" s="1"/>
  <c r="AC266" i="26" s="1"/>
  <c r="AD266" i="26" s="1"/>
  <c r="AE266" i="26" s="1"/>
  <c r="AF266" i="26" s="1"/>
  <c r="AG266" i="26" s="1"/>
  <c r="AH266" i="26" s="1"/>
  <c r="AI266" i="26" s="1"/>
  <c r="AJ266" i="26" s="1"/>
  <c r="AK266" i="26" s="1"/>
  <c r="AL266" i="26" s="1"/>
  <c r="AM266" i="26" s="1"/>
  <c r="F265" i="27" s="1"/>
  <c r="D265" i="26"/>
  <c r="I258" i="30"/>
  <c r="J258" i="30" s="1"/>
  <c r="K258" i="30" s="1"/>
  <c r="L258" i="30" s="1"/>
  <c r="M258" i="30" s="1"/>
  <c r="N258" i="30" s="1"/>
  <c r="O258" i="30" s="1"/>
  <c r="P258" i="30" s="1"/>
  <c r="Q258" i="30" s="1"/>
  <c r="R258" i="30" s="1"/>
  <c r="S258" i="30" s="1"/>
  <c r="T258" i="30" s="1"/>
  <c r="U258" i="30" s="1"/>
  <c r="V258" i="30" s="1"/>
  <c r="W258" i="30" s="1"/>
  <c r="X258" i="30" s="1"/>
  <c r="Y258" i="30" s="1"/>
  <c r="Z258" i="30" s="1"/>
  <c r="AA258" i="30" s="1"/>
  <c r="AB258" i="30" s="1"/>
  <c r="AC258" i="30" s="1"/>
  <c r="AD258" i="30" s="1"/>
  <c r="AE258" i="30" s="1"/>
  <c r="AF258" i="30" s="1"/>
  <c r="AG258" i="30" s="1"/>
  <c r="AH258" i="30" s="1"/>
  <c r="AI258" i="30" s="1"/>
  <c r="AJ258" i="30" s="1"/>
  <c r="AK258" i="30" s="1"/>
  <c r="AL258" i="30" s="1"/>
  <c r="F257" i="31" s="1"/>
  <c r="D257" i="30"/>
  <c r="I256" i="31"/>
  <c r="J256" i="31" s="1"/>
  <c r="K256" i="31" s="1"/>
  <c r="L256" i="31" s="1"/>
  <c r="M256" i="31" s="1"/>
  <c r="N256" i="31" s="1"/>
  <c r="O256" i="31" s="1"/>
  <c r="P256" i="31" s="1"/>
  <c r="Q256" i="31" s="1"/>
  <c r="R256" i="31" s="1"/>
  <c r="S256" i="31" s="1"/>
  <c r="T256" i="31" s="1"/>
  <c r="U256" i="31" s="1"/>
  <c r="V256" i="31" s="1"/>
  <c r="W256" i="31" s="1"/>
  <c r="X256" i="31" s="1"/>
  <c r="Y256" i="31" s="1"/>
  <c r="Z256" i="31" s="1"/>
  <c r="AA256" i="31" s="1"/>
  <c r="AB256" i="31" s="1"/>
  <c r="AC256" i="31" s="1"/>
  <c r="AD256" i="31" s="1"/>
  <c r="AE256" i="31" s="1"/>
  <c r="AF256" i="31" s="1"/>
  <c r="AG256" i="31" s="1"/>
  <c r="AH256" i="31" s="1"/>
  <c r="AI256" i="31" s="1"/>
  <c r="AJ256" i="31" s="1"/>
  <c r="AK256" i="31" s="1"/>
  <c r="AL256" i="31" s="1"/>
  <c r="AM256" i="31" s="1"/>
  <c r="F255" i="32" s="1"/>
  <c r="D255" i="31"/>
  <c r="D251" i="33"/>
  <c r="I252" i="33"/>
  <c r="J252" i="33" s="1"/>
  <c r="K252" i="33" s="1"/>
  <c r="L252" i="33" s="1"/>
  <c r="M252" i="33" s="1"/>
  <c r="N252" i="33" s="1"/>
  <c r="O252" i="33" s="1"/>
  <c r="P252" i="33" s="1"/>
  <c r="Q252" i="33" s="1"/>
  <c r="R252" i="33" s="1"/>
  <c r="S252" i="33" s="1"/>
  <c r="T252" i="33" s="1"/>
  <c r="U252" i="33" s="1"/>
  <c r="V252" i="33" s="1"/>
  <c r="W252" i="33" s="1"/>
  <c r="X252" i="33" s="1"/>
  <c r="Y252" i="33" s="1"/>
  <c r="Z252" i="33" s="1"/>
  <c r="AA252" i="33" s="1"/>
  <c r="AB252" i="33" s="1"/>
  <c r="AC252" i="33" s="1"/>
  <c r="AD252" i="33" s="1"/>
  <c r="AE252" i="33" s="1"/>
  <c r="AF252" i="33" s="1"/>
  <c r="AG252" i="33" s="1"/>
  <c r="AH252" i="33" s="1"/>
  <c r="AI252" i="33" s="1"/>
  <c r="AJ252" i="33" s="1"/>
  <c r="AK252" i="33" s="1"/>
  <c r="AL252" i="33" s="1"/>
  <c r="AM252" i="33" s="1"/>
  <c r="I268" i="25"/>
  <c r="J268" i="25" s="1"/>
  <c r="K268" i="25" s="1"/>
  <c r="L268" i="25" s="1"/>
  <c r="M268" i="25" s="1"/>
  <c r="N268" i="25" s="1"/>
  <c r="O268" i="25" s="1"/>
  <c r="P268" i="25" s="1"/>
  <c r="Q268" i="25" s="1"/>
  <c r="R268" i="25" s="1"/>
  <c r="S268" i="25" s="1"/>
  <c r="T268" i="25" s="1"/>
  <c r="U268" i="25" s="1"/>
  <c r="V268" i="25" s="1"/>
  <c r="W268" i="25" s="1"/>
  <c r="X268" i="25" s="1"/>
  <c r="Y268" i="25" s="1"/>
  <c r="Z268" i="25" s="1"/>
  <c r="AA268" i="25" s="1"/>
  <c r="AB268" i="25" s="1"/>
  <c r="AC268" i="25" s="1"/>
  <c r="AD268" i="25" s="1"/>
  <c r="AE268" i="25" s="1"/>
  <c r="AF268" i="25" s="1"/>
  <c r="AG268" i="25" s="1"/>
  <c r="AH268" i="25" s="1"/>
  <c r="AI268" i="25" s="1"/>
  <c r="AJ268" i="25" s="1"/>
  <c r="AK268" i="25" s="1"/>
  <c r="AL268" i="25" s="1"/>
  <c r="F267" i="26" s="1"/>
  <c r="D267" i="25"/>
  <c r="D253" i="32"/>
  <c r="I254" i="32"/>
  <c r="J254" i="32" s="1"/>
  <c r="K254" i="32" s="1"/>
  <c r="L254" i="32" s="1"/>
  <c r="M254" i="32" s="1"/>
  <c r="N254" i="32" s="1"/>
  <c r="O254" i="32" s="1"/>
  <c r="P254" i="32" s="1"/>
  <c r="Q254" i="32" s="1"/>
  <c r="R254" i="32" s="1"/>
  <c r="S254" i="32" s="1"/>
  <c r="T254" i="32" s="1"/>
  <c r="U254" i="32" s="1"/>
  <c r="V254" i="32" s="1"/>
  <c r="W254" i="32" s="1"/>
  <c r="X254" i="32" s="1"/>
  <c r="Y254" i="32" s="1"/>
  <c r="Z254" i="32" s="1"/>
  <c r="AA254" i="32" s="1"/>
  <c r="AB254" i="32" s="1"/>
  <c r="AC254" i="32" s="1"/>
  <c r="AD254" i="32" s="1"/>
  <c r="AE254" i="32" s="1"/>
  <c r="AF254" i="32" s="1"/>
  <c r="AG254" i="32" s="1"/>
  <c r="AH254" i="32" s="1"/>
  <c r="AI254" i="32" s="1"/>
  <c r="AJ254" i="32" s="1"/>
  <c r="AK254" i="32" s="1"/>
  <c r="AL254" i="32" s="1"/>
  <c r="F253" i="33" s="1"/>
  <c r="I270" i="24"/>
  <c r="J270" i="24" s="1"/>
  <c r="K270" i="24" s="1"/>
  <c r="L270" i="24" s="1"/>
  <c r="M270" i="24" s="1"/>
  <c r="N270" i="24" s="1"/>
  <c r="O270" i="24" s="1"/>
  <c r="P270" i="24" s="1"/>
  <c r="Q270" i="24" s="1"/>
  <c r="R270" i="24" s="1"/>
  <c r="S270" i="24" s="1"/>
  <c r="T270" i="24" s="1"/>
  <c r="U270" i="24" s="1"/>
  <c r="V270" i="24" s="1"/>
  <c r="W270" i="24" s="1"/>
  <c r="X270" i="24" s="1"/>
  <c r="Y270" i="24" s="1"/>
  <c r="Z270" i="24" s="1"/>
  <c r="AA270" i="24" s="1"/>
  <c r="AB270" i="24" s="1"/>
  <c r="AC270" i="24" s="1"/>
  <c r="AD270" i="24" s="1"/>
  <c r="AE270" i="24" s="1"/>
  <c r="AF270" i="24" s="1"/>
  <c r="AG270" i="24" s="1"/>
  <c r="AH270" i="24" s="1"/>
  <c r="AI270" i="24" s="1"/>
  <c r="AJ270" i="24" s="1"/>
  <c r="AK270" i="24" s="1"/>
  <c r="AL270" i="24" s="1"/>
  <c r="AM270" i="24" s="1"/>
  <c r="F269" i="25" s="1"/>
  <c r="D269" i="24"/>
  <c r="D255" i="32" l="1"/>
  <c r="I256" i="32"/>
  <c r="J256" i="32" s="1"/>
  <c r="K256" i="32" s="1"/>
  <c r="L256" i="32" s="1"/>
  <c r="M256" i="32" s="1"/>
  <c r="N256" i="32" s="1"/>
  <c r="O256" i="32" s="1"/>
  <c r="P256" i="32" s="1"/>
  <c r="Q256" i="32" s="1"/>
  <c r="R256" i="32" s="1"/>
  <c r="S256" i="32" s="1"/>
  <c r="T256" i="32" s="1"/>
  <c r="U256" i="32" s="1"/>
  <c r="V256" i="32" s="1"/>
  <c r="W256" i="32" s="1"/>
  <c r="X256" i="32" s="1"/>
  <c r="Y256" i="32" s="1"/>
  <c r="Z256" i="32" s="1"/>
  <c r="AA256" i="32" s="1"/>
  <c r="AB256" i="32" s="1"/>
  <c r="AC256" i="32" s="1"/>
  <c r="AD256" i="32" s="1"/>
  <c r="AE256" i="32" s="1"/>
  <c r="AF256" i="32" s="1"/>
  <c r="AG256" i="32" s="1"/>
  <c r="AH256" i="32" s="1"/>
  <c r="AI256" i="32" s="1"/>
  <c r="AJ256" i="32" s="1"/>
  <c r="AK256" i="32" s="1"/>
  <c r="AL256" i="32" s="1"/>
  <c r="F255" i="33" s="1"/>
  <c r="I258" i="31"/>
  <c r="J258" i="31" s="1"/>
  <c r="K258" i="31" s="1"/>
  <c r="L258" i="31" s="1"/>
  <c r="M258" i="31" s="1"/>
  <c r="N258" i="31" s="1"/>
  <c r="O258" i="31" s="1"/>
  <c r="P258" i="31" s="1"/>
  <c r="Q258" i="31" s="1"/>
  <c r="R258" i="31" s="1"/>
  <c r="S258" i="31" s="1"/>
  <c r="T258" i="31" s="1"/>
  <c r="U258" i="31" s="1"/>
  <c r="V258" i="31" s="1"/>
  <c r="W258" i="31" s="1"/>
  <c r="X258" i="31" s="1"/>
  <c r="Y258" i="31" s="1"/>
  <c r="Z258" i="31" s="1"/>
  <c r="AA258" i="31" s="1"/>
  <c r="AB258" i="31" s="1"/>
  <c r="AC258" i="31" s="1"/>
  <c r="AD258" i="31" s="1"/>
  <c r="AE258" i="31" s="1"/>
  <c r="AF258" i="31" s="1"/>
  <c r="AG258" i="31" s="1"/>
  <c r="AH258" i="31" s="1"/>
  <c r="AI258" i="31" s="1"/>
  <c r="AJ258" i="31" s="1"/>
  <c r="AK258" i="31" s="1"/>
  <c r="AL258" i="31" s="1"/>
  <c r="AM258" i="31" s="1"/>
  <c r="F257" i="32" s="1"/>
  <c r="D257" i="31"/>
  <c r="D265" i="27"/>
  <c r="I266" i="27"/>
  <c r="J266" i="27" s="1"/>
  <c r="K266" i="27" s="1"/>
  <c r="L266" i="27" s="1"/>
  <c r="M266" i="27" s="1"/>
  <c r="N266" i="27" s="1"/>
  <c r="O266" i="27" s="1"/>
  <c r="P266" i="27" s="1"/>
  <c r="Q266" i="27" s="1"/>
  <c r="R266" i="27" s="1"/>
  <c r="S266" i="27" s="1"/>
  <c r="T266" i="27" s="1"/>
  <c r="U266" i="27" s="1"/>
  <c r="V266" i="27" s="1"/>
  <c r="W266" i="27" s="1"/>
  <c r="X266" i="27" s="1"/>
  <c r="Y266" i="27" s="1"/>
  <c r="Z266" i="27" s="1"/>
  <c r="AA266" i="27" s="1"/>
  <c r="AB266" i="27" s="1"/>
  <c r="AC266" i="27" s="1"/>
  <c r="AD266" i="27" s="1"/>
  <c r="AE266" i="27" s="1"/>
  <c r="AF266" i="27" s="1"/>
  <c r="AG266" i="27" s="1"/>
  <c r="AH266" i="27" s="1"/>
  <c r="AI266" i="27" s="1"/>
  <c r="AJ266" i="27" s="1"/>
  <c r="AK266" i="27" s="1"/>
  <c r="AL266" i="27" s="1"/>
  <c r="F265" i="28" s="1"/>
  <c r="I268" i="26"/>
  <c r="J268" i="26" s="1"/>
  <c r="K268" i="26" s="1"/>
  <c r="L268" i="26" s="1"/>
  <c r="M268" i="26" s="1"/>
  <c r="N268" i="26" s="1"/>
  <c r="O268" i="26" s="1"/>
  <c r="P268" i="26" s="1"/>
  <c r="Q268" i="26" s="1"/>
  <c r="R268" i="26" s="1"/>
  <c r="S268" i="26" s="1"/>
  <c r="T268" i="26" s="1"/>
  <c r="U268" i="26" s="1"/>
  <c r="V268" i="26" s="1"/>
  <c r="W268" i="26" s="1"/>
  <c r="X268" i="26" s="1"/>
  <c r="Y268" i="26" s="1"/>
  <c r="Z268" i="26" s="1"/>
  <c r="AA268" i="26" s="1"/>
  <c r="AB268" i="26" s="1"/>
  <c r="AC268" i="26" s="1"/>
  <c r="AD268" i="26" s="1"/>
  <c r="AE268" i="26" s="1"/>
  <c r="AF268" i="26" s="1"/>
  <c r="AG268" i="26" s="1"/>
  <c r="AH268" i="26" s="1"/>
  <c r="AI268" i="26" s="1"/>
  <c r="AJ268" i="26" s="1"/>
  <c r="AK268" i="26" s="1"/>
  <c r="AL268" i="26" s="1"/>
  <c r="AM268" i="26" s="1"/>
  <c r="F267" i="27" s="1"/>
  <c r="D267" i="26"/>
  <c r="I262" i="29"/>
  <c r="J262" i="29" s="1"/>
  <c r="K262" i="29" s="1"/>
  <c r="L262" i="29" s="1"/>
  <c r="M262" i="29" s="1"/>
  <c r="N262" i="29" s="1"/>
  <c r="O262" i="29" s="1"/>
  <c r="P262" i="29" s="1"/>
  <c r="Q262" i="29" s="1"/>
  <c r="R262" i="29" s="1"/>
  <c r="S262" i="29" s="1"/>
  <c r="T262" i="29" s="1"/>
  <c r="U262" i="29" s="1"/>
  <c r="V262" i="29" s="1"/>
  <c r="W262" i="29" s="1"/>
  <c r="X262" i="29" s="1"/>
  <c r="Y262" i="29" s="1"/>
  <c r="Z262" i="29" s="1"/>
  <c r="AA262" i="29" s="1"/>
  <c r="AB262" i="29" s="1"/>
  <c r="AC262" i="29" s="1"/>
  <c r="AD262" i="29" s="1"/>
  <c r="AE262" i="29" s="1"/>
  <c r="AF262" i="29" s="1"/>
  <c r="AG262" i="29" s="1"/>
  <c r="AH262" i="29" s="1"/>
  <c r="AI262" i="29" s="1"/>
  <c r="AJ262" i="29" s="1"/>
  <c r="AK262" i="29" s="1"/>
  <c r="AL262" i="29" s="1"/>
  <c r="AM262" i="29" s="1"/>
  <c r="F261" i="30" s="1"/>
  <c r="D261" i="29"/>
  <c r="D263" i="28"/>
  <c r="I264" i="28"/>
  <c r="J264" i="28" s="1"/>
  <c r="K264" i="28" s="1"/>
  <c r="L264" i="28" s="1"/>
  <c r="M264" i="28" s="1"/>
  <c r="N264" i="28" s="1"/>
  <c r="O264" i="28" s="1"/>
  <c r="P264" i="28" s="1"/>
  <c r="Q264" i="28" s="1"/>
  <c r="R264" i="28" s="1"/>
  <c r="S264" i="28" s="1"/>
  <c r="T264" i="28" s="1"/>
  <c r="U264" i="28" s="1"/>
  <c r="V264" i="28" s="1"/>
  <c r="W264" i="28" s="1"/>
  <c r="X264" i="28" s="1"/>
  <c r="Y264" i="28" s="1"/>
  <c r="Z264" i="28" s="1"/>
  <c r="AA264" i="28" s="1"/>
  <c r="AB264" i="28" s="1"/>
  <c r="AC264" i="28" s="1"/>
  <c r="AD264" i="28" s="1"/>
  <c r="AE264" i="28" s="1"/>
  <c r="AF264" i="28" s="1"/>
  <c r="AG264" i="28" s="1"/>
  <c r="AH264" i="28" s="1"/>
  <c r="AI264" i="28" s="1"/>
  <c r="AJ264" i="28" s="1"/>
  <c r="AK264" i="28" s="1"/>
  <c r="AL264" i="28" s="1"/>
  <c r="AM264" i="28" s="1"/>
  <c r="F263" i="29" s="1"/>
  <c r="I270" i="25"/>
  <c r="J270" i="25" s="1"/>
  <c r="K270" i="25" s="1"/>
  <c r="L270" i="25" s="1"/>
  <c r="M270" i="25" s="1"/>
  <c r="N270" i="25" s="1"/>
  <c r="O270" i="25" s="1"/>
  <c r="P270" i="25" s="1"/>
  <c r="Q270" i="25" s="1"/>
  <c r="R270" i="25" s="1"/>
  <c r="S270" i="25" s="1"/>
  <c r="T270" i="25" s="1"/>
  <c r="U270" i="25" s="1"/>
  <c r="V270" i="25" s="1"/>
  <c r="W270" i="25" s="1"/>
  <c r="X270" i="25" s="1"/>
  <c r="Y270" i="25" s="1"/>
  <c r="Z270" i="25" s="1"/>
  <c r="AA270" i="25" s="1"/>
  <c r="AB270" i="25" s="1"/>
  <c r="AC270" i="25" s="1"/>
  <c r="AD270" i="25" s="1"/>
  <c r="AE270" i="25" s="1"/>
  <c r="AF270" i="25" s="1"/>
  <c r="AG270" i="25" s="1"/>
  <c r="AH270" i="25" s="1"/>
  <c r="AI270" i="25" s="1"/>
  <c r="AJ270" i="25" s="1"/>
  <c r="AK270" i="25" s="1"/>
  <c r="AL270" i="25" s="1"/>
  <c r="F269" i="26" s="1"/>
  <c r="D269" i="25"/>
  <c r="D253" i="33"/>
  <c r="I254" i="33"/>
  <c r="J254" i="33" s="1"/>
  <c r="K254" i="33" s="1"/>
  <c r="L254" i="33" s="1"/>
  <c r="M254" i="33" s="1"/>
  <c r="N254" i="33" s="1"/>
  <c r="O254" i="33" s="1"/>
  <c r="P254" i="33" s="1"/>
  <c r="Q254" i="33" s="1"/>
  <c r="R254" i="33" s="1"/>
  <c r="S254" i="33" s="1"/>
  <c r="T254" i="33" s="1"/>
  <c r="U254" i="33" s="1"/>
  <c r="V254" i="33" s="1"/>
  <c r="W254" i="33" s="1"/>
  <c r="X254" i="33" s="1"/>
  <c r="Y254" i="33" s="1"/>
  <c r="Z254" i="33" s="1"/>
  <c r="AA254" i="33" s="1"/>
  <c r="AB254" i="33" s="1"/>
  <c r="AC254" i="33" s="1"/>
  <c r="AD254" i="33" s="1"/>
  <c r="AE254" i="33" s="1"/>
  <c r="AF254" i="33" s="1"/>
  <c r="AG254" i="33" s="1"/>
  <c r="AH254" i="33" s="1"/>
  <c r="AI254" i="33" s="1"/>
  <c r="AJ254" i="33" s="1"/>
  <c r="AK254" i="33" s="1"/>
  <c r="AL254" i="33" s="1"/>
  <c r="AM254" i="33" s="1"/>
  <c r="I260" i="30"/>
  <c r="J260" i="30" s="1"/>
  <c r="K260" i="30" s="1"/>
  <c r="L260" i="30" s="1"/>
  <c r="M260" i="30" s="1"/>
  <c r="N260" i="30" s="1"/>
  <c r="O260" i="30" s="1"/>
  <c r="P260" i="30" s="1"/>
  <c r="Q260" i="30" s="1"/>
  <c r="R260" i="30" s="1"/>
  <c r="S260" i="30" s="1"/>
  <c r="T260" i="30" s="1"/>
  <c r="U260" i="30" s="1"/>
  <c r="V260" i="30" s="1"/>
  <c r="W260" i="30" s="1"/>
  <c r="X260" i="30" s="1"/>
  <c r="Y260" i="30" s="1"/>
  <c r="Z260" i="30" s="1"/>
  <c r="AA260" i="30" s="1"/>
  <c r="AB260" i="30" s="1"/>
  <c r="AC260" i="30" s="1"/>
  <c r="AD260" i="30" s="1"/>
  <c r="AE260" i="30" s="1"/>
  <c r="AF260" i="30" s="1"/>
  <c r="AG260" i="30" s="1"/>
  <c r="AH260" i="30" s="1"/>
  <c r="AI260" i="30" s="1"/>
  <c r="AJ260" i="30" s="1"/>
  <c r="AK260" i="30" s="1"/>
  <c r="AL260" i="30" s="1"/>
  <c r="F259" i="31" s="1"/>
  <c r="D259" i="30"/>
  <c r="I270" i="26" l="1"/>
  <c r="J270" i="26" s="1"/>
  <c r="K270" i="26" s="1"/>
  <c r="L270" i="26" s="1"/>
  <c r="M270" i="26" s="1"/>
  <c r="N270" i="26" s="1"/>
  <c r="O270" i="26" s="1"/>
  <c r="P270" i="26" s="1"/>
  <c r="Q270" i="26" s="1"/>
  <c r="R270" i="26" s="1"/>
  <c r="S270" i="26" s="1"/>
  <c r="T270" i="26" s="1"/>
  <c r="U270" i="26" s="1"/>
  <c r="V270" i="26" s="1"/>
  <c r="W270" i="26" s="1"/>
  <c r="X270" i="26" s="1"/>
  <c r="Y270" i="26" s="1"/>
  <c r="Z270" i="26" s="1"/>
  <c r="AA270" i="26" s="1"/>
  <c r="AB270" i="26" s="1"/>
  <c r="AC270" i="26" s="1"/>
  <c r="AD270" i="26" s="1"/>
  <c r="AE270" i="26" s="1"/>
  <c r="AF270" i="26" s="1"/>
  <c r="AG270" i="26" s="1"/>
  <c r="AH270" i="26" s="1"/>
  <c r="AI270" i="26" s="1"/>
  <c r="AJ270" i="26" s="1"/>
  <c r="AK270" i="26" s="1"/>
  <c r="AL270" i="26" s="1"/>
  <c r="AM270" i="26" s="1"/>
  <c r="F269" i="27" s="1"/>
  <c r="D269" i="26"/>
  <c r="I264" i="29"/>
  <c r="J264" i="29" s="1"/>
  <c r="K264" i="29" s="1"/>
  <c r="L264" i="29" s="1"/>
  <c r="M264" i="29" s="1"/>
  <c r="N264" i="29" s="1"/>
  <c r="O264" i="29" s="1"/>
  <c r="P264" i="29" s="1"/>
  <c r="Q264" i="29" s="1"/>
  <c r="R264" i="29" s="1"/>
  <c r="S264" i="29" s="1"/>
  <c r="T264" i="29" s="1"/>
  <c r="U264" i="29" s="1"/>
  <c r="V264" i="29" s="1"/>
  <c r="W264" i="29" s="1"/>
  <c r="X264" i="29" s="1"/>
  <c r="Y264" i="29" s="1"/>
  <c r="Z264" i="29" s="1"/>
  <c r="AA264" i="29" s="1"/>
  <c r="AB264" i="29" s="1"/>
  <c r="AC264" i="29" s="1"/>
  <c r="AD264" i="29" s="1"/>
  <c r="AE264" i="29" s="1"/>
  <c r="AF264" i="29" s="1"/>
  <c r="AG264" i="29" s="1"/>
  <c r="AH264" i="29" s="1"/>
  <c r="AI264" i="29" s="1"/>
  <c r="AJ264" i="29" s="1"/>
  <c r="AK264" i="29" s="1"/>
  <c r="AL264" i="29" s="1"/>
  <c r="AM264" i="29" s="1"/>
  <c r="F263" i="30" s="1"/>
  <c r="D263" i="29"/>
  <c r="D261" i="30"/>
  <c r="I262" i="30"/>
  <c r="J262" i="30" s="1"/>
  <c r="K262" i="30" s="1"/>
  <c r="L262" i="30" s="1"/>
  <c r="M262" i="30" s="1"/>
  <c r="N262" i="30" s="1"/>
  <c r="O262" i="30" s="1"/>
  <c r="P262" i="30" s="1"/>
  <c r="Q262" i="30" s="1"/>
  <c r="R262" i="30" s="1"/>
  <c r="S262" i="30" s="1"/>
  <c r="T262" i="30" s="1"/>
  <c r="U262" i="30" s="1"/>
  <c r="V262" i="30" s="1"/>
  <c r="W262" i="30" s="1"/>
  <c r="X262" i="30" s="1"/>
  <c r="Y262" i="30" s="1"/>
  <c r="Z262" i="30" s="1"/>
  <c r="AA262" i="30" s="1"/>
  <c r="AB262" i="30" s="1"/>
  <c r="AC262" i="30" s="1"/>
  <c r="AD262" i="30" s="1"/>
  <c r="AE262" i="30" s="1"/>
  <c r="AF262" i="30" s="1"/>
  <c r="AG262" i="30" s="1"/>
  <c r="AH262" i="30" s="1"/>
  <c r="AI262" i="30" s="1"/>
  <c r="AJ262" i="30" s="1"/>
  <c r="AK262" i="30" s="1"/>
  <c r="AL262" i="30" s="1"/>
  <c r="F261" i="31" s="1"/>
  <c r="I268" i="27"/>
  <c r="J268" i="27" s="1"/>
  <c r="K268" i="27" s="1"/>
  <c r="L268" i="27" s="1"/>
  <c r="M268" i="27" s="1"/>
  <c r="N268" i="27" s="1"/>
  <c r="O268" i="27" s="1"/>
  <c r="P268" i="27" s="1"/>
  <c r="Q268" i="27" s="1"/>
  <c r="R268" i="27" s="1"/>
  <c r="S268" i="27" s="1"/>
  <c r="T268" i="27" s="1"/>
  <c r="U268" i="27" s="1"/>
  <c r="V268" i="27" s="1"/>
  <c r="W268" i="27" s="1"/>
  <c r="X268" i="27" s="1"/>
  <c r="Y268" i="27" s="1"/>
  <c r="Z268" i="27" s="1"/>
  <c r="AA268" i="27" s="1"/>
  <c r="AB268" i="27" s="1"/>
  <c r="AC268" i="27" s="1"/>
  <c r="AD268" i="27" s="1"/>
  <c r="AE268" i="27" s="1"/>
  <c r="AF268" i="27" s="1"/>
  <c r="AG268" i="27" s="1"/>
  <c r="AH268" i="27" s="1"/>
  <c r="AI268" i="27" s="1"/>
  <c r="AJ268" i="27" s="1"/>
  <c r="AK268" i="27" s="1"/>
  <c r="AL268" i="27" s="1"/>
  <c r="F267" i="28" s="1"/>
  <c r="D267" i="27"/>
  <c r="D265" i="28"/>
  <c r="I266" i="28"/>
  <c r="J266" i="28" s="1"/>
  <c r="K266" i="28" s="1"/>
  <c r="L266" i="28" s="1"/>
  <c r="M266" i="28" s="1"/>
  <c r="N266" i="28" s="1"/>
  <c r="O266" i="28" s="1"/>
  <c r="P266" i="28" s="1"/>
  <c r="Q266" i="28" s="1"/>
  <c r="R266" i="28" s="1"/>
  <c r="S266" i="28" s="1"/>
  <c r="T266" i="28" s="1"/>
  <c r="U266" i="28" s="1"/>
  <c r="V266" i="28" s="1"/>
  <c r="W266" i="28" s="1"/>
  <c r="X266" i="28" s="1"/>
  <c r="Y266" i="28" s="1"/>
  <c r="Z266" i="28" s="1"/>
  <c r="AA266" i="28" s="1"/>
  <c r="AB266" i="28" s="1"/>
  <c r="AC266" i="28" s="1"/>
  <c r="AD266" i="28" s="1"/>
  <c r="AE266" i="28" s="1"/>
  <c r="AF266" i="28" s="1"/>
  <c r="AG266" i="28" s="1"/>
  <c r="AH266" i="28" s="1"/>
  <c r="AI266" i="28" s="1"/>
  <c r="AJ266" i="28" s="1"/>
  <c r="AK266" i="28" s="1"/>
  <c r="AL266" i="28" s="1"/>
  <c r="AM266" i="28" s="1"/>
  <c r="F265" i="29" s="1"/>
  <c r="D257" i="32"/>
  <c r="I258" i="32"/>
  <c r="J258" i="32" s="1"/>
  <c r="K258" i="32" s="1"/>
  <c r="L258" i="32" s="1"/>
  <c r="M258" i="32" s="1"/>
  <c r="N258" i="32" s="1"/>
  <c r="O258" i="32" s="1"/>
  <c r="P258" i="32" s="1"/>
  <c r="Q258" i="32" s="1"/>
  <c r="R258" i="32" s="1"/>
  <c r="S258" i="32" s="1"/>
  <c r="T258" i="32" s="1"/>
  <c r="U258" i="32" s="1"/>
  <c r="V258" i="32" s="1"/>
  <c r="W258" i="32" s="1"/>
  <c r="X258" i="32" s="1"/>
  <c r="Y258" i="32" s="1"/>
  <c r="Z258" i="32" s="1"/>
  <c r="AA258" i="32" s="1"/>
  <c r="AB258" i="32" s="1"/>
  <c r="AC258" i="32" s="1"/>
  <c r="AD258" i="32" s="1"/>
  <c r="AE258" i="32" s="1"/>
  <c r="AF258" i="32" s="1"/>
  <c r="AG258" i="32" s="1"/>
  <c r="AH258" i="32" s="1"/>
  <c r="AI258" i="32" s="1"/>
  <c r="AJ258" i="32" s="1"/>
  <c r="AK258" i="32" s="1"/>
  <c r="AL258" i="32" s="1"/>
  <c r="F257" i="33" s="1"/>
  <c r="D255" i="33"/>
  <c r="I256" i="33"/>
  <c r="J256" i="33" s="1"/>
  <c r="K256" i="33" s="1"/>
  <c r="L256" i="33" s="1"/>
  <c r="M256" i="33" s="1"/>
  <c r="N256" i="33" s="1"/>
  <c r="O256" i="33" s="1"/>
  <c r="P256" i="33" s="1"/>
  <c r="Q256" i="33" s="1"/>
  <c r="R256" i="33" s="1"/>
  <c r="S256" i="33" s="1"/>
  <c r="T256" i="33" s="1"/>
  <c r="U256" i="33" s="1"/>
  <c r="V256" i="33" s="1"/>
  <c r="W256" i="33" s="1"/>
  <c r="X256" i="33" s="1"/>
  <c r="Y256" i="33" s="1"/>
  <c r="Z256" i="33" s="1"/>
  <c r="AA256" i="33" s="1"/>
  <c r="AB256" i="33" s="1"/>
  <c r="AC256" i="33" s="1"/>
  <c r="AD256" i="33" s="1"/>
  <c r="AE256" i="33" s="1"/>
  <c r="AF256" i="33" s="1"/>
  <c r="AG256" i="33" s="1"/>
  <c r="AH256" i="33" s="1"/>
  <c r="AI256" i="33" s="1"/>
  <c r="AJ256" i="33" s="1"/>
  <c r="AK256" i="33" s="1"/>
  <c r="AL256" i="33" s="1"/>
  <c r="AM256" i="33" s="1"/>
  <c r="I260" i="31"/>
  <c r="J260" i="31" s="1"/>
  <c r="K260" i="31" s="1"/>
  <c r="L260" i="31" s="1"/>
  <c r="M260" i="31" s="1"/>
  <c r="N260" i="31" s="1"/>
  <c r="O260" i="31" s="1"/>
  <c r="P260" i="31" s="1"/>
  <c r="Q260" i="31" s="1"/>
  <c r="R260" i="31" s="1"/>
  <c r="S260" i="31" s="1"/>
  <c r="T260" i="31" s="1"/>
  <c r="U260" i="31" s="1"/>
  <c r="V260" i="31" s="1"/>
  <c r="W260" i="31" s="1"/>
  <c r="X260" i="31" s="1"/>
  <c r="Y260" i="31" s="1"/>
  <c r="Z260" i="31" s="1"/>
  <c r="AA260" i="31" s="1"/>
  <c r="AB260" i="31" s="1"/>
  <c r="AC260" i="31" s="1"/>
  <c r="AD260" i="31" s="1"/>
  <c r="AE260" i="31" s="1"/>
  <c r="AF260" i="31" s="1"/>
  <c r="AG260" i="31" s="1"/>
  <c r="AH260" i="31" s="1"/>
  <c r="AI260" i="31" s="1"/>
  <c r="AJ260" i="31" s="1"/>
  <c r="AK260" i="31" s="1"/>
  <c r="AL260" i="31" s="1"/>
  <c r="AM260" i="31" s="1"/>
  <c r="F259" i="32" s="1"/>
  <c r="D259" i="31"/>
  <c r="D259" i="32" l="1"/>
  <c r="I260" i="32"/>
  <c r="J260" i="32" s="1"/>
  <c r="K260" i="32" s="1"/>
  <c r="L260" i="32" s="1"/>
  <c r="M260" i="32" s="1"/>
  <c r="N260" i="32" s="1"/>
  <c r="O260" i="32" s="1"/>
  <c r="P260" i="32" s="1"/>
  <c r="Q260" i="32" s="1"/>
  <c r="R260" i="32" s="1"/>
  <c r="S260" i="32" s="1"/>
  <c r="T260" i="32" s="1"/>
  <c r="U260" i="32" s="1"/>
  <c r="V260" i="32" s="1"/>
  <c r="W260" i="32" s="1"/>
  <c r="X260" i="32" s="1"/>
  <c r="Y260" i="32" s="1"/>
  <c r="Z260" i="32" s="1"/>
  <c r="AA260" i="32" s="1"/>
  <c r="AB260" i="32" s="1"/>
  <c r="AC260" i="32" s="1"/>
  <c r="AD260" i="32" s="1"/>
  <c r="AE260" i="32" s="1"/>
  <c r="AF260" i="32" s="1"/>
  <c r="AG260" i="32" s="1"/>
  <c r="AH260" i="32" s="1"/>
  <c r="AI260" i="32" s="1"/>
  <c r="AJ260" i="32" s="1"/>
  <c r="AK260" i="32" s="1"/>
  <c r="AL260" i="32" s="1"/>
  <c r="F259" i="33" s="1"/>
  <c r="D265" i="29"/>
  <c r="I266" i="29"/>
  <c r="J266" i="29" s="1"/>
  <c r="K266" i="29" s="1"/>
  <c r="L266" i="29" s="1"/>
  <c r="M266" i="29" s="1"/>
  <c r="N266" i="29" s="1"/>
  <c r="O266" i="29" s="1"/>
  <c r="P266" i="29" s="1"/>
  <c r="Q266" i="29" s="1"/>
  <c r="R266" i="29" s="1"/>
  <c r="S266" i="29" s="1"/>
  <c r="T266" i="29" s="1"/>
  <c r="U266" i="29" s="1"/>
  <c r="V266" i="29" s="1"/>
  <c r="W266" i="29" s="1"/>
  <c r="X266" i="29" s="1"/>
  <c r="Y266" i="29" s="1"/>
  <c r="Z266" i="29" s="1"/>
  <c r="AA266" i="29" s="1"/>
  <c r="AB266" i="29" s="1"/>
  <c r="AC266" i="29" s="1"/>
  <c r="AD266" i="29" s="1"/>
  <c r="AE266" i="29" s="1"/>
  <c r="AF266" i="29" s="1"/>
  <c r="AG266" i="29" s="1"/>
  <c r="AH266" i="29" s="1"/>
  <c r="AI266" i="29" s="1"/>
  <c r="AJ266" i="29" s="1"/>
  <c r="AK266" i="29" s="1"/>
  <c r="AL266" i="29" s="1"/>
  <c r="AM266" i="29" s="1"/>
  <c r="F265" i="30" s="1"/>
  <c r="D267" i="28"/>
  <c r="I268" i="28"/>
  <c r="J268" i="28" s="1"/>
  <c r="K268" i="28" s="1"/>
  <c r="L268" i="28" s="1"/>
  <c r="M268" i="28" s="1"/>
  <c r="N268" i="28" s="1"/>
  <c r="O268" i="28" s="1"/>
  <c r="P268" i="28" s="1"/>
  <c r="Q268" i="28" s="1"/>
  <c r="R268" i="28" s="1"/>
  <c r="S268" i="28" s="1"/>
  <c r="T268" i="28" s="1"/>
  <c r="U268" i="28" s="1"/>
  <c r="V268" i="28" s="1"/>
  <c r="W268" i="28" s="1"/>
  <c r="X268" i="28" s="1"/>
  <c r="Y268" i="28" s="1"/>
  <c r="Z268" i="28" s="1"/>
  <c r="AA268" i="28" s="1"/>
  <c r="AB268" i="28" s="1"/>
  <c r="AC268" i="28" s="1"/>
  <c r="AD268" i="28" s="1"/>
  <c r="AE268" i="28" s="1"/>
  <c r="AF268" i="28" s="1"/>
  <c r="AG268" i="28" s="1"/>
  <c r="AH268" i="28" s="1"/>
  <c r="AI268" i="28" s="1"/>
  <c r="AJ268" i="28" s="1"/>
  <c r="AK268" i="28" s="1"/>
  <c r="AL268" i="28" s="1"/>
  <c r="AM268" i="28" s="1"/>
  <c r="F267" i="29" s="1"/>
  <c r="I262" i="31"/>
  <c r="J262" i="31" s="1"/>
  <c r="K262" i="31" s="1"/>
  <c r="L262" i="31" s="1"/>
  <c r="M262" i="31" s="1"/>
  <c r="N262" i="31" s="1"/>
  <c r="O262" i="31" s="1"/>
  <c r="P262" i="31" s="1"/>
  <c r="Q262" i="31" s="1"/>
  <c r="R262" i="31" s="1"/>
  <c r="S262" i="31" s="1"/>
  <c r="T262" i="31" s="1"/>
  <c r="U262" i="31" s="1"/>
  <c r="V262" i="31" s="1"/>
  <c r="W262" i="31" s="1"/>
  <c r="X262" i="31" s="1"/>
  <c r="Y262" i="31" s="1"/>
  <c r="Z262" i="31" s="1"/>
  <c r="AA262" i="31" s="1"/>
  <c r="AB262" i="31" s="1"/>
  <c r="AC262" i="31" s="1"/>
  <c r="AD262" i="31" s="1"/>
  <c r="AE262" i="31" s="1"/>
  <c r="AF262" i="31" s="1"/>
  <c r="AG262" i="31" s="1"/>
  <c r="AH262" i="31" s="1"/>
  <c r="AI262" i="31" s="1"/>
  <c r="AJ262" i="31" s="1"/>
  <c r="AK262" i="31" s="1"/>
  <c r="AL262" i="31" s="1"/>
  <c r="AM262" i="31" s="1"/>
  <c r="F261" i="32" s="1"/>
  <c r="D261" i="31"/>
  <c r="D257" i="33"/>
  <c r="I258" i="33"/>
  <c r="J258" i="33" s="1"/>
  <c r="K258" i="33" s="1"/>
  <c r="L258" i="33" s="1"/>
  <c r="M258" i="33" s="1"/>
  <c r="N258" i="33" s="1"/>
  <c r="O258" i="33" s="1"/>
  <c r="P258" i="33" s="1"/>
  <c r="Q258" i="33" s="1"/>
  <c r="R258" i="33" s="1"/>
  <c r="S258" i="33" s="1"/>
  <c r="T258" i="33" s="1"/>
  <c r="U258" i="33" s="1"/>
  <c r="V258" i="33" s="1"/>
  <c r="W258" i="33" s="1"/>
  <c r="X258" i="33" s="1"/>
  <c r="Y258" i="33" s="1"/>
  <c r="Z258" i="33" s="1"/>
  <c r="AA258" i="33" s="1"/>
  <c r="AB258" i="33" s="1"/>
  <c r="AC258" i="33" s="1"/>
  <c r="AD258" i="33" s="1"/>
  <c r="AE258" i="33" s="1"/>
  <c r="AF258" i="33" s="1"/>
  <c r="AG258" i="33" s="1"/>
  <c r="AH258" i="33" s="1"/>
  <c r="AI258" i="33" s="1"/>
  <c r="AJ258" i="33" s="1"/>
  <c r="AK258" i="33" s="1"/>
  <c r="AL258" i="33" s="1"/>
  <c r="AM258" i="33" s="1"/>
  <c r="I264" i="30"/>
  <c r="J264" i="30" s="1"/>
  <c r="K264" i="30" s="1"/>
  <c r="L264" i="30" s="1"/>
  <c r="M264" i="30" s="1"/>
  <c r="N264" i="30" s="1"/>
  <c r="O264" i="30" s="1"/>
  <c r="P264" i="30" s="1"/>
  <c r="Q264" i="30" s="1"/>
  <c r="R264" i="30" s="1"/>
  <c r="S264" i="30" s="1"/>
  <c r="T264" i="30" s="1"/>
  <c r="U264" i="30" s="1"/>
  <c r="V264" i="30" s="1"/>
  <c r="W264" i="30" s="1"/>
  <c r="X264" i="30" s="1"/>
  <c r="Y264" i="30" s="1"/>
  <c r="Z264" i="30" s="1"/>
  <c r="AA264" i="30" s="1"/>
  <c r="AB264" i="30" s="1"/>
  <c r="AC264" i="30" s="1"/>
  <c r="AD264" i="30" s="1"/>
  <c r="AE264" i="30" s="1"/>
  <c r="AF264" i="30" s="1"/>
  <c r="AG264" i="30" s="1"/>
  <c r="AH264" i="30" s="1"/>
  <c r="AI264" i="30" s="1"/>
  <c r="AJ264" i="30" s="1"/>
  <c r="AK264" i="30" s="1"/>
  <c r="AL264" i="30" s="1"/>
  <c r="F263" i="31" s="1"/>
  <c r="D263" i="30"/>
  <c r="I270" i="27"/>
  <c r="J270" i="27" s="1"/>
  <c r="K270" i="27" s="1"/>
  <c r="L270" i="27" s="1"/>
  <c r="M270" i="27" s="1"/>
  <c r="N270" i="27" s="1"/>
  <c r="O270" i="27" s="1"/>
  <c r="P270" i="27" s="1"/>
  <c r="Q270" i="27" s="1"/>
  <c r="R270" i="27" s="1"/>
  <c r="S270" i="27" s="1"/>
  <c r="T270" i="27" s="1"/>
  <c r="U270" i="27" s="1"/>
  <c r="V270" i="27" s="1"/>
  <c r="W270" i="27" s="1"/>
  <c r="X270" i="27" s="1"/>
  <c r="Y270" i="27" s="1"/>
  <c r="Z270" i="27" s="1"/>
  <c r="AA270" i="27" s="1"/>
  <c r="AB270" i="27" s="1"/>
  <c r="AC270" i="27" s="1"/>
  <c r="AD270" i="27" s="1"/>
  <c r="AE270" i="27" s="1"/>
  <c r="AF270" i="27" s="1"/>
  <c r="AG270" i="27" s="1"/>
  <c r="AH270" i="27" s="1"/>
  <c r="AI270" i="27" s="1"/>
  <c r="AJ270" i="27" s="1"/>
  <c r="AK270" i="27" s="1"/>
  <c r="AL270" i="27" s="1"/>
  <c r="F269" i="28" s="1"/>
  <c r="D269" i="27"/>
  <c r="I270" i="28" l="1"/>
  <c r="J270" i="28" s="1"/>
  <c r="K270" i="28" s="1"/>
  <c r="L270" i="28" s="1"/>
  <c r="M270" i="28" s="1"/>
  <c r="N270" i="28" s="1"/>
  <c r="O270" i="28" s="1"/>
  <c r="P270" i="28" s="1"/>
  <c r="Q270" i="28" s="1"/>
  <c r="R270" i="28" s="1"/>
  <c r="S270" i="28" s="1"/>
  <c r="T270" i="28" s="1"/>
  <c r="U270" i="28" s="1"/>
  <c r="V270" i="28" s="1"/>
  <c r="W270" i="28" s="1"/>
  <c r="X270" i="28" s="1"/>
  <c r="Y270" i="28" s="1"/>
  <c r="Z270" i="28" s="1"/>
  <c r="AA270" i="28" s="1"/>
  <c r="AB270" i="28" s="1"/>
  <c r="AC270" i="28" s="1"/>
  <c r="AD270" i="28" s="1"/>
  <c r="AE270" i="28" s="1"/>
  <c r="AF270" i="28" s="1"/>
  <c r="AG270" i="28" s="1"/>
  <c r="AH270" i="28" s="1"/>
  <c r="AI270" i="28" s="1"/>
  <c r="AJ270" i="28" s="1"/>
  <c r="AK270" i="28" s="1"/>
  <c r="AL270" i="28" s="1"/>
  <c r="AM270" i="28" s="1"/>
  <c r="F269" i="29" s="1"/>
  <c r="D269" i="28"/>
  <c r="I264" i="31"/>
  <c r="J264" i="31" s="1"/>
  <c r="K264" i="31" s="1"/>
  <c r="L264" i="31" s="1"/>
  <c r="M264" i="31" s="1"/>
  <c r="N264" i="31" s="1"/>
  <c r="O264" i="31" s="1"/>
  <c r="P264" i="31" s="1"/>
  <c r="Q264" i="31" s="1"/>
  <c r="R264" i="31" s="1"/>
  <c r="S264" i="31" s="1"/>
  <c r="T264" i="31" s="1"/>
  <c r="U264" i="31" s="1"/>
  <c r="V264" i="31" s="1"/>
  <c r="W264" i="31" s="1"/>
  <c r="X264" i="31" s="1"/>
  <c r="Y264" i="31" s="1"/>
  <c r="Z264" i="31" s="1"/>
  <c r="AA264" i="31" s="1"/>
  <c r="AB264" i="31" s="1"/>
  <c r="AC264" i="31" s="1"/>
  <c r="AD264" i="31" s="1"/>
  <c r="AE264" i="31" s="1"/>
  <c r="AF264" i="31" s="1"/>
  <c r="AG264" i="31" s="1"/>
  <c r="AH264" i="31" s="1"/>
  <c r="AI264" i="31" s="1"/>
  <c r="AJ264" i="31" s="1"/>
  <c r="AK264" i="31" s="1"/>
  <c r="AL264" i="31" s="1"/>
  <c r="AM264" i="31" s="1"/>
  <c r="F263" i="32" s="1"/>
  <c r="D263" i="31"/>
  <c r="D261" i="32"/>
  <c r="I262" i="32"/>
  <c r="J262" i="32" s="1"/>
  <c r="K262" i="32" s="1"/>
  <c r="L262" i="32" s="1"/>
  <c r="M262" i="32" s="1"/>
  <c r="N262" i="32" s="1"/>
  <c r="O262" i="32" s="1"/>
  <c r="P262" i="32" s="1"/>
  <c r="Q262" i="32" s="1"/>
  <c r="R262" i="32" s="1"/>
  <c r="S262" i="32" s="1"/>
  <c r="T262" i="32" s="1"/>
  <c r="U262" i="32" s="1"/>
  <c r="V262" i="32" s="1"/>
  <c r="W262" i="32" s="1"/>
  <c r="X262" i="32" s="1"/>
  <c r="Y262" i="32" s="1"/>
  <c r="Z262" i="32" s="1"/>
  <c r="AA262" i="32" s="1"/>
  <c r="AB262" i="32" s="1"/>
  <c r="AC262" i="32" s="1"/>
  <c r="AD262" i="32" s="1"/>
  <c r="AE262" i="32" s="1"/>
  <c r="AF262" i="32" s="1"/>
  <c r="AG262" i="32" s="1"/>
  <c r="AH262" i="32" s="1"/>
  <c r="AI262" i="32" s="1"/>
  <c r="AJ262" i="32" s="1"/>
  <c r="AK262" i="32" s="1"/>
  <c r="AL262" i="32" s="1"/>
  <c r="F261" i="33" s="1"/>
  <c r="I268" i="29"/>
  <c r="J268" i="29" s="1"/>
  <c r="K268" i="29" s="1"/>
  <c r="L268" i="29" s="1"/>
  <c r="M268" i="29" s="1"/>
  <c r="N268" i="29" s="1"/>
  <c r="O268" i="29" s="1"/>
  <c r="P268" i="29" s="1"/>
  <c r="Q268" i="29" s="1"/>
  <c r="R268" i="29" s="1"/>
  <c r="S268" i="29" s="1"/>
  <c r="T268" i="29" s="1"/>
  <c r="U268" i="29" s="1"/>
  <c r="V268" i="29" s="1"/>
  <c r="W268" i="29" s="1"/>
  <c r="X268" i="29" s="1"/>
  <c r="Y268" i="29" s="1"/>
  <c r="Z268" i="29" s="1"/>
  <c r="AA268" i="29" s="1"/>
  <c r="AB268" i="29" s="1"/>
  <c r="AC268" i="29" s="1"/>
  <c r="AD268" i="29" s="1"/>
  <c r="AE268" i="29" s="1"/>
  <c r="AF268" i="29" s="1"/>
  <c r="AG268" i="29" s="1"/>
  <c r="AH268" i="29" s="1"/>
  <c r="AI268" i="29" s="1"/>
  <c r="AJ268" i="29" s="1"/>
  <c r="AK268" i="29" s="1"/>
  <c r="AL268" i="29" s="1"/>
  <c r="AM268" i="29" s="1"/>
  <c r="F267" i="30" s="1"/>
  <c r="D267" i="29"/>
  <c r="D265" i="30"/>
  <c r="I266" i="30"/>
  <c r="J266" i="30" s="1"/>
  <c r="K266" i="30" s="1"/>
  <c r="L266" i="30" s="1"/>
  <c r="M266" i="30" s="1"/>
  <c r="N266" i="30" s="1"/>
  <c r="O266" i="30" s="1"/>
  <c r="P266" i="30" s="1"/>
  <c r="Q266" i="30" s="1"/>
  <c r="R266" i="30" s="1"/>
  <c r="S266" i="30" s="1"/>
  <c r="T266" i="30" s="1"/>
  <c r="U266" i="30" s="1"/>
  <c r="V266" i="30" s="1"/>
  <c r="W266" i="30" s="1"/>
  <c r="X266" i="30" s="1"/>
  <c r="Y266" i="30" s="1"/>
  <c r="Z266" i="30" s="1"/>
  <c r="AA266" i="30" s="1"/>
  <c r="AB266" i="30" s="1"/>
  <c r="AC266" i="30" s="1"/>
  <c r="AD266" i="30" s="1"/>
  <c r="AE266" i="30" s="1"/>
  <c r="AF266" i="30" s="1"/>
  <c r="AG266" i="30" s="1"/>
  <c r="AH266" i="30" s="1"/>
  <c r="AI266" i="30" s="1"/>
  <c r="AJ266" i="30" s="1"/>
  <c r="AK266" i="30" s="1"/>
  <c r="AL266" i="30" s="1"/>
  <c r="F265" i="31" s="1"/>
  <c r="D259" i="33"/>
  <c r="I260" i="33"/>
  <c r="J260" i="33" s="1"/>
  <c r="K260" i="33" s="1"/>
  <c r="L260" i="33" s="1"/>
  <c r="M260" i="33" s="1"/>
  <c r="N260" i="33" s="1"/>
  <c r="O260" i="33" s="1"/>
  <c r="P260" i="33" s="1"/>
  <c r="Q260" i="33" s="1"/>
  <c r="R260" i="33" s="1"/>
  <c r="S260" i="33" s="1"/>
  <c r="T260" i="33" s="1"/>
  <c r="U260" i="33" s="1"/>
  <c r="V260" i="33" s="1"/>
  <c r="W260" i="33" s="1"/>
  <c r="X260" i="33" s="1"/>
  <c r="Y260" i="33" s="1"/>
  <c r="Z260" i="33" s="1"/>
  <c r="AA260" i="33" s="1"/>
  <c r="AB260" i="33" s="1"/>
  <c r="AC260" i="33" s="1"/>
  <c r="AD260" i="33" s="1"/>
  <c r="AE260" i="33" s="1"/>
  <c r="AF260" i="33" s="1"/>
  <c r="AG260" i="33" s="1"/>
  <c r="AH260" i="33" s="1"/>
  <c r="AI260" i="33" s="1"/>
  <c r="AJ260" i="33" s="1"/>
  <c r="AK260" i="33" s="1"/>
  <c r="AL260" i="33" s="1"/>
  <c r="AM260" i="33" s="1"/>
  <c r="D267" i="30" l="1"/>
  <c r="I268" i="30"/>
  <c r="J268" i="30" s="1"/>
  <c r="K268" i="30" s="1"/>
  <c r="L268" i="30" s="1"/>
  <c r="M268" i="30" s="1"/>
  <c r="N268" i="30" s="1"/>
  <c r="O268" i="30" s="1"/>
  <c r="P268" i="30" s="1"/>
  <c r="Q268" i="30" s="1"/>
  <c r="R268" i="30" s="1"/>
  <c r="S268" i="30" s="1"/>
  <c r="T268" i="30" s="1"/>
  <c r="U268" i="30" s="1"/>
  <c r="V268" i="30" s="1"/>
  <c r="W268" i="30" s="1"/>
  <c r="X268" i="30" s="1"/>
  <c r="Y268" i="30" s="1"/>
  <c r="Z268" i="30" s="1"/>
  <c r="AA268" i="30" s="1"/>
  <c r="AB268" i="30" s="1"/>
  <c r="AC268" i="30" s="1"/>
  <c r="AD268" i="30" s="1"/>
  <c r="AE268" i="30" s="1"/>
  <c r="AF268" i="30" s="1"/>
  <c r="AG268" i="30" s="1"/>
  <c r="AH268" i="30" s="1"/>
  <c r="AI268" i="30" s="1"/>
  <c r="AJ268" i="30" s="1"/>
  <c r="AK268" i="30" s="1"/>
  <c r="AL268" i="30" s="1"/>
  <c r="F267" i="31" s="1"/>
  <c r="D261" i="33"/>
  <c r="I262" i="33"/>
  <c r="J262" i="33" s="1"/>
  <c r="K262" i="33" s="1"/>
  <c r="L262" i="33" s="1"/>
  <c r="M262" i="33" s="1"/>
  <c r="N262" i="33" s="1"/>
  <c r="O262" i="33" s="1"/>
  <c r="P262" i="33" s="1"/>
  <c r="Q262" i="33" s="1"/>
  <c r="R262" i="33" s="1"/>
  <c r="S262" i="33" s="1"/>
  <c r="T262" i="33" s="1"/>
  <c r="U262" i="33" s="1"/>
  <c r="V262" i="33" s="1"/>
  <c r="W262" i="33" s="1"/>
  <c r="X262" i="33" s="1"/>
  <c r="Y262" i="33" s="1"/>
  <c r="Z262" i="33" s="1"/>
  <c r="AA262" i="33" s="1"/>
  <c r="AB262" i="33" s="1"/>
  <c r="AC262" i="33" s="1"/>
  <c r="AD262" i="33" s="1"/>
  <c r="AE262" i="33" s="1"/>
  <c r="AF262" i="33" s="1"/>
  <c r="AG262" i="33" s="1"/>
  <c r="AH262" i="33" s="1"/>
  <c r="AI262" i="33" s="1"/>
  <c r="AJ262" i="33" s="1"/>
  <c r="AK262" i="33" s="1"/>
  <c r="AL262" i="33" s="1"/>
  <c r="AM262" i="33" s="1"/>
  <c r="D265" i="31"/>
  <c r="I266" i="31"/>
  <c r="J266" i="31" s="1"/>
  <c r="K266" i="31" s="1"/>
  <c r="L266" i="31" s="1"/>
  <c r="M266" i="31" s="1"/>
  <c r="N266" i="31" s="1"/>
  <c r="O266" i="31" s="1"/>
  <c r="P266" i="31" s="1"/>
  <c r="Q266" i="31" s="1"/>
  <c r="R266" i="31" s="1"/>
  <c r="S266" i="31" s="1"/>
  <c r="T266" i="31" s="1"/>
  <c r="U266" i="31" s="1"/>
  <c r="V266" i="31" s="1"/>
  <c r="W266" i="31" s="1"/>
  <c r="X266" i="31" s="1"/>
  <c r="Y266" i="31" s="1"/>
  <c r="Z266" i="31" s="1"/>
  <c r="AA266" i="31" s="1"/>
  <c r="AB266" i="31" s="1"/>
  <c r="AC266" i="31" s="1"/>
  <c r="AD266" i="31" s="1"/>
  <c r="AE266" i="31" s="1"/>
  <c r="AF266" i="31" s="1"/>
  <c r="AG266" i="31" s="1"/>
  <c r="AH266" i="31" s="1"/>
  <c r="AI266" i="31" s="1"/>
  <c r="AJ266" i="31" s="1"/>
  <c r="AK266" i="31" s="1"/>
  <c r="AL266" i="31" s="1"/>
  <c r="AM266" i="31" s="1"/>
  <c r="F265" i="32" s="1"/>
  <c r="D263" i="32"/>
  <c r="I264" i="32"/>
  <c r="J264" i="32" s="1"/>
  <c r="K264" i="32" s="1"/>
  <c r="L264" i="32" s="1"/>
  <c r="M264" i="32" s="1"/>
  <c r="N264" i="32" s="1"/>
  <c r="O264" i="32" s="1"/>
  <c r="P264" i="32" s="1"/>
  <c r="Q264" i="32" s="1"/>
  <c r="R264" i="32" s="1"/>
  <c r="S264" i="32" s="1"/>
  <c r="T264" i="32" s="1"/>
  <c r="U264" i="32" s="1"/>
  <c r="V264" i="32" s="1"/>
  <c r="W264" i="32" s="1"/>
  <c r="X264" i="32" s="1"/>
  <c r="Y264" i="32" s="1"/>
  <c r="Z264" i="32" s="1"/>
  <c r="AA264" i="32" s="1"/>
  <c r="AB264" i="32" s="1"/>
  <c r="AC264" i="32" s="1"/>
  <c r="AD264" i="32" s="1"/>
  <c r="AE264" i="32" s="1"/>
  <c r="AF264" i="32" s="1"/>
  <c r="AG264" i="32" s="1"/>
  <c r="AH264" i="32" s="1"/>
  <c r="AI264" i="32" s="1"/>
  <c r="AJ264" i="32" s="1"/>
  <c r="AK264" i="32" s="1"/>
  <c r="AL264" i="32" s="1"/>
  <c r="F263" i="33" s="1"/>
  <c r="D269" i="29"/>
  <c r="I270" i="29"/>
  <c r="J270" i="29" s="1"/>
  <c r="K270" i="29" s="1"/>
  <c r="L270" i="29" s="1"/>
  <c r="M270" i="29" s="1"/>
  <c r="N270" i="29" s="1"/>
  <c r="O270" i="29" s="1"/>
  <c r="P270" i="29" s="1"/>
  <c r="Q270" i="29" s="1"/>
  <c r="R270" i="29" s="1"/>
  <c r="S270" i="29" s="1"/>
  <c r="T270" i="29" s="1"/>
  <c r="U270" i="29" s="1"/>
  <c r="V270" i="29" s="1"/>
  <c r="W270" i="29" s="1"/>
  <c r="X270" i="29" s="1"/>
  <c r="Y270" i="29" s="1"/>
  <c r="Z270" i="29" s="1"/>
  <c r="AA270" i="29" s="1"/>
  <c r="AB270" i="29" s="1"/>
  <c r="AC270" i="29" s="1"/>
  <c r="AD270" i="29" s="1"/>
  <c r="AE270" i="29" s="1"/>
  <c r="AF270" i="29" s="1"/>
  <c r="AG270" i="29" s="1"/>
  <c r="AH270" i="29" s="1"/>
  <c r="AI270" i="29" s="1"/>
  <c r="AJ270" i="29" s="1"/>
  <c r="AK270" i="29" s="1"/>
  <c r="AL270" i="29" s="1"/>
  <c r="AM270" i="29" s="1"/>
  <c r="F269" i="30" s="1"/>
  <c r="I270" i="30" l="1"/>
  <c r="J270" i="30" s="1"/>
  <c r="K270" i="30" s="1"/>
  <c r="L270" i="30" s="1"/>
  <c r="M270" i="30" s="1"/>
  <c r="N270" i="30" s="1"/>
  <c r="O270" i="30" s="1"/>
  <c r="P270" i="30" s="1"/>
  <c r="Q270" i="30" s="1"/>
  <c r="R270" i="30" s="1"/>
  <c r="S270" i="30" s="1"/>
  <c r="T270" i="30" s="1"/>
  <c r="U270" i="30" s="1"/>
  <c r="V270" i="30" s="1"/>
  <c r="W270" i="30" s="1"/>
  <c r="X270" i="30" s="1"/>
  <c r="Y270" i="30" s="1"/>
  <c r="Z270" i="30" s="1"/>
  <c r="AA270" i="30" s="1"/>
  <c r="AB270" i="30" s="1"/>
  <c r="AC270" i="30" s="1"/>
  <c r="AD270" i="30" s="1"/>
  <c r="AE270" i="30" s="1"/>
  <c r="AF270" i="30" s="1"/>
  <c r="AG270" i="30" s="1"/>
  <c r="AH270" i="30" s="1"/>
  <c r="AI270" i="30" s="1"/>
  <c r="AJ270" i="30" s="1"/>
  <c r="AK270" i="30" s="1"/>
  <c r="AL270" i="30" s="1"/>
  <c r="F269" i="31" s="1"/>
  <c r="D269" i="30"/>
  <c r="D265" i="32"/>
  <c r="I266" i="32"/>
  <c r="J266" i="32" s="1"/>
  <c r="K266" i="32" s="1"/>
  <c r="L266" i="32" s="1"/>
  <c r="M266" i="32" s="1"/>
  <c r="N266" i="32" s="1"/>
  <c r="O266" i="32" s="1"/>
  <c r="P266" i="32" s="1"/>
  <c r="Q266" i="32" s="1"/>
  <c r="R266" i="32" s="1"/>
  <c r="S266" i="32" s="1"/>
  <c r="T266" i="32" s="1"/>
  <c r="U266" i="32" s="1"/>
  <c r="V266" i="32" s="1"/>
  <c r="W266" i="32" s="1"/>
  <c r="X266" i="32" s="1"/>
  <c r="Y266" i="32" s="1"/>
  <c r="Z266" i="32" s="1"/>
  <c r="AA266" i="32" s="1"/>
  <c r="AB266" i="32" s="1"/>
  <c r="AC266" i="32" s="1"/>
  <c r="AD266" i="32" s="1"/>
  <c r="AE266" i="32" s="1"/>
  <c r="AF266" i="32" s="1"/>
  <c r="AG266" i="32" s="1"/>
  <c r="AH266" i="32" s="1"/>
  <c r="AI266" i="32" s="1"/>
  <c r="AJ266" i="32" s="1"/>
  <c r="AK266" i="32" s="1"/>
  <c r="AL266" i="32" s="1"/>
  <c r="F265" i="33" s="1"/>
  <c r="D263" i="33"/>
  <c r="I264" i="33"/>
  <c r="J264" i="33" s="1"/>
  <c r="K264" i="33" s="1"/>
  <c r="L264" i="33" s="1"/>
  <c r="M264" i="33" s="1"/>
  <c r="N264" i="33" s="1"/>
  <c r="O264" i="33" s="1"/>
  <c r="P264" i="33" s="1"/>
  <c r="Q264" i="33" s="1"/>
  <c r="R264" i="33" s="1"/>
  <c r="S264" i="33" s="1"/>
  <c r="T264" i="33" s="1"/>
  <c r="U264" i="33" s="1"/>
  <c r="V264" i="33" s="1"/>
  <c r="W264" i="33" s="1"/>
  <c r="X264" i="33" s="1"/>
  <c r="Y264" i="33" s="1"/>
  <c r="Z264" i="33" s="1"/>
  <c r="AA264" i="33" s="1"/>
  <c r="AB264" i="33" s="1"/>
  <c r="AC264" i="33" s="1"/>
  <c r="AD264" i="33" s="1"/>
  <c r="AE264" i="33" s="1"/>
  <c r="AF264" i="33" s="1"/>
  <c r="AG264" i="33" s="1"/>
  <c r="AH264" i="33" s="1"/>
  <c r="AI264" i="33" s="1"/>
  <c r="AJ264" i="33" s="1"/>
  <c r="AK264" i="33" s="1"/>
  <c r="AL264" i="33" s="1"/>
  <c r="AM264" i="33" s="1"/>
  <c r="D267" i="31"/>
  <c r="I268" i="31"/>
  <c r="J268" i="31" s="1"/>
  <c r="K268" i="31" s="1"/>
  <c r="L268" i="31" s="1"/>
  <c r="M268" i="31" s="1"/>
  <c r="N268" i="31" s="1"/>
  <c r="O268" i="31" s="1"/>
  <c r="P268" i="31" s="1"/>
  <c r="Q268" i="31" s="1"/>
  <c r="R268" i="31" s="1"/>
  <c r="S268" i="31" s="1"/>
  <c r="T268" i="31" s="1"/>
  <c r="U268" i="31" s="1"/>
  <c r="V268" i="31" s="1"/>
  <c r="W268" i="31" s="1"/>
  <c r="X268" i="31" s="1"/>
  <c r="Y268" i="31" s="1"/>
  <c r="Z268" i="31" s="1"/>
  <c r="AA268" i="31" s="1"/>
  <c r="AB268" i="31" s="1"/>
  <c r="AC268" i="31" s="1"/>
  <c r="AD268" i="31" s="1"/>
  <c r="AE268" i="31" s="1"/>
  <c r="AF268" i="31" s="1"/>
  <c r="AG268" i="31" s="1"/>
  <c r="AH268" i="31" s="1"/>
  <c r="AI268" i="31" s="1"/>
  <c r="AJ268" i="31" s="1"/>
  <c r="AK268" i="31" s="1"/>
  <c r="AL268" i="31" s="1"/>
  <c r="AM268" i="31" s="1"/>
  <c r="F267" i="32" s="1"/>
  <c r="D267" i="32" l="1"/>
  <c r="I268" i="32"/>
  <c r="J268" i="32" s="1"/>
  <c r="K268" i="32" s="1"/>
  <c r="L268" i="32" s="1"/>
  <c r="M268" i="32" s="1"/>
  <c r="N268" i="32" s="1"/>
  <c r="O268" i="32" s="1"/>
  <c r="P268" i="32" s="1"/>
  <c r="Q268" i="32" s="1"/>
  <c r="R268" i="32" s="1"/>
  <c r="S268" i="32" s="1"/>
  <c r="T268" i="32" s="1"/>
  <c r="U268" i="32" s="1"/>
  <c r="V268" i="32" s="1"/>
  <c r="W268" i="32" s="1"/>
  <c r="X268" i="32" s="1"/>
  <c r="Y268" i="32" s="1"/>
  <c r="Z268" i="32" s="1"/>
  <c r="AA268" i="32" s="1"/>
  <c r="AB268" i="32" s="1"/>
  <c r="AC268" i="32" s="1"/>
  <c r="AD268" i="32" s="1"/>
  <c r="AE268" i="32" s="1"/>
  <c r="AF268" i="32" s="1"/>
  <c r="AG268" i="32" s="1"/>
  <c r="AH268" i="32" s="1"/>
  <c r="AI268" i="32" s="1"/>
  <c r="AJ268" i="32" s="1"/>
  <c r="AK268" i="32" s="1"/>
  <c r="AL268" i="32" s="1"/>
  <c r="F267" i="33" s="1"/>
  <c r="D265" i="33"/>
  <c r="I266" i="33"/>
  <c r="J266" i="33" s="1"/>
  <c r="K266" i="33" s="1"/>
  <c r="L266" i="33" s="1"/>
  <c r="M266" i="33" s="1"/>
  <c r="N266" i="33" s="1"/>
  <c r="O266" i="33" s="1"/>
  <c r="P266" i="33" s="1"/>
  <c r="Q266" i="33" s="1"/>
  <c r="R266" i="33" s="1"/>
  <c r="S266" i="33" s="1"/>
  <c r="T266" i="33" s="1"/>
  <c r="U266" i="33" s="1"/>
  <c r="V266" i="33" s="1"/>
  <c r="W266" i="33" s="1"/>
  <c r="X266" i="33" s="1"/>
  <c r="Y266" i="33" s="1"/>
  <c r="Z266" i="33" s="1"/>
  <c r="AA266" i="33" s="1"/>
  <c r="AB266" i="33" s="1"/>
  <c r="AC266" i="33" s="1"/>
  <c r="AD266" i="33" s="1"/>
  <c r="AE266" i="33" s="1"/>
  <c r="AF266" i="33" s="1"/>
  <c r="AG266" i="33" s="1"/>
  <c r="AH266" i="33" s="1"/>
  <c r="AI266" i="33" s="1"/>
  <c r="AJ266" i="33" s="1"/>
  <c r="AK266" i="33" s="1"/>
  <c r="AL266" i="33" s="1"/>
  <c r="AM266" i="33" s="1"/>
  <c r="D269" i="31"/>
  <c r="I270" i="31"/>
  <c r="J270" i="31" s="1"/>
  <c r="K270" i="31" s="1"/>
  <c r="L270" i="31" s="1"/>
  <c r="M270" i="31" s="1"/>
  <c r="N270" i="31" s="1"/>
  <c r="O270" i="31" s="1"/>
  <c r="P270" i="31" s="1"/>
  <c r="Q270" i="31" s="1"/>
  <c r="R270" i="31" s="1"/>
  <c r="S270" i="31" s="1"/>
  <c r="T270" i="31" s="1"/>
  <c r="U270" i="31" s="1"/>
  <c r="V270" i="31" s="1"/>
  <c r="W270" i="31" s="1"/>
  <c r="X270" i="31" s="1"/>
  <c r="Y270" i="31" s="1"/>
  <c r="Z270" i="31" s="1"/>
  <c r="AA270" i="31" s="1"/>
  <c r="AB270" i="31" s="1"/>
  <c r="AC270" i="31" s="1"/>
  <c r="AD270" i="31" s="1"/>
  <c r="AE270" i="31" s="1"/>
  <c r="AF270" i="31" s="1"/>
  <c r="AG270" i="31" s="1"/>
  <c r="AH270" i="31" s="1"/>
  <c r="AI270" i="31" s="1"/>
  <c r="AJ270" i="31" s="1"/>
  <c r="AK270" i="31" s="1"/>
  <c r="AL270" i="31" s="1"/>
  <c r="AM270" i="31" s="1"/>
  <c r="F269" i="32" s="1"/>
  <c r="D269" i="32" l="1"/>
  <c r="I270" i="32"/>
  <c r="J270" i="32" s="1"/>
  <c r="K270" i="32" s="1"/>
  <c r="L270" i="32" s="1"/>
  <c r="M270" i="32" s="1"/>
  <c r="N270" i="32" s="1"/>
  <c r="O270" i="32" s="1"/>
  <c r="P270" i="32" s="1"/>
  <c r="Q270" i="32" s="1"/>
  <c r="R270" i="32" s="1"/>
  <c r="S270" i="32" s="1"/>
  <c r="T270" i="32" s="1"/>
  <c r="U270" i="32" s="1"/>
  <c r="V270" i="32" s="1"/>
  <c r="W270" i="32" s="1"/>
  <c r="X270" i="32" s="1"/>
  <c r="Y270" i="32" s="1"/>
  <c r="Z270" i="32" s="1"/>
  <c r="AA270" i="32" s="1"/>
  <c r="AB270" i="32" s="1"/>
  <c r="AC270" i="32" s="1"/>
  <c r="AD270" i="32" s="1"/>
  <c r="AE270" i="32" s="1"/>
  <c r="AF270" i="32" s="1"/>
  <c r="AG270" i="32" s="1"/>
  <c r="AH270" i="32" s="1"/>
  <c r="AI270" i="32" s="1"/>
  <c r="AJ270" i="32" s="1"/>
  <c r="AK270" i="32" s="1"/>
  <c r="AL270" i="32" s="1"/>
  <c r="F269" i="33" s="1"/>
  <c r="D267" i="33"/>
  <c r="I268" i="33"/>
  <c r="J268" i="33" s="1"/>
  <c r="K268" i="33" s="1"/>
  <c r="L268" i="33" s="1"/>
  <c r="M268" i="33" s="1"/>
  <c r="N268" i="33" s="1"/>
  <c r="O268" i="33" s="1"/>
  <c r="P268" i="33" s="1"/>
  <c r="Q268" i="33" s="1"/>
  <c r="R268" i="33" s="1"/>
  <c r="S268" i="33" s="1"/>
  <c r="T268" i="33" s="1"/>
  <c r="U268" i="33" s="1"/>
  <c r="V268" i="33" s="1"/>
  <c r="W268" i="33" s="1"/>
  <c r="X268" i="33" s="1"/>
  <c r="Y268" i="33" s="1"/>
  <c r="Z268" i="33" s="1"/>
  <c r="AA268" i="33" s="1"/>
  <c r="AB268" i="33" s="1"/>
  <c r="AC268" i="33" s="1"/>
  <c r="AD268" i="33" s="1"/>
  <c r="AE268" i="33" s="1"/>
  <c r="AF268" i="33" s="1"/>
  <c r="AG268" i="33" s="1"/>
  <c r="AH268" i="33" s="1"/>
  <c r="AI268" i="33" s="1"/>
  <c r="AJ268" i="33" s="1"/>
  <c r="AK268" i="33" s="1"/>
  <c r="AL268" i="33" s="1"/>
  <c r="AM268" i="33" s="1"/>
  <c r="D269" i="33" l="1"/>
  <c r="I270" i="33"/>
  <c r="J270" i="33" s="1"/>
  <c r="K270" i="33" s="1"/>
  <c r="L270" i="33" s="1"/>
  <c r="M270" i="33" s="1"/>
  <c r="N270" i="33" s="1"/>
  <c r="O270" i="33" s="1"/>
  <c r="P270" i="33" s="1"/>
  <c r="Q270" i="33" s="1"/>
  <c r="R270" i="33" s="1"/>
  <c r="S270" i="33" s="1"/>
  <c r="T270" i="33" s="1"/>
  <c r="U270" i="33" s="1"/>
  <c r="V270" i="33" s="1"/>
  <c r="W270" i="33" s="1"/>
  <c r="X270" i="33" s="1"/>
  <c r="Y270" i="33" s="1"/>
  <c r="Z270" i="33" s="1"/>
  <c r="AA270" i="33" s="1"/>
  <c r="AB270" i="33" s="1"/>
  <c r="AC270" i="33" s="1"/>
  <c r="AD270" i="33" s="1"/>
  <c r="AE270" i="33" s="1"/>
  <c r="AF270" i="33" s="1"/>
  <c r="AG270" i="33" s="1"/>
  <c r="AH270" i="33" s="1"/>
  <c r="AI270" i="33" s="1"/>
  <c r="AJ270" i="33" s="1"/>
  <c r="AK270" i="33" s="1"/>
  <c r="AL270" i="33" s="1"/>
  <c r="AM270" i="33" s="1"/>
</calcChain>
</file>

<file path=xl/comments1.xml><?xml version="1.0" encoding="utf-8"?>
<comments xmlns="http://schemas.openxmlformats.org/spreadsheetml/2006/main">
  <authors>
    <author>Michael Kean</author>
  </authors>
  <commentList>
    <comment ref="B11" authorId="0" shapeId="0">
      <text>
        <r>
          <rPr>
            <sz val="8"/>
            <color indexed="81"/>
            <rFont val="Tahoma"/>
            <family val="2"/>
          </rPr>
          <t>Here, you define a group of animals, and choose a year for this system to work on</t>
        </r>
      </text>
    </comment>
    <comment ref="B13" authorId="0" shapeId="0">
      <text>
        <r>
          <rPr>
            <sz val="8"/>
            <color indexed="81"/>
            <rFont val="Tahoma"/>
            <family val="2"/>
          </rPr>
          <t>Here, you are asked to enter the names and sizes of your paddocks.</t>
        </r>
      </text>
    </comment>
    <comment ref="B15" authorId="0" shapeId="0">
      <text>
        <r>
          <rPr>
            <sz val="8"/>
            <color indexed="81"/>
            <rFont val="Tahoma"/>
            <family val="2"/>
          </rPr>
          <t xml:space="preserve">Here you get to specify monthly growth rates. </t>
        </r>
      </text>
    </comment>
    <comment ref="B17" authorId="0" shapeId="0">
      <text>
        <r>
          <rPr>
            <sz val="8"/>
            <color indexed="81"/>
            <rFont val="Tahoma"/>
            <family val="2"/>
          </rPr>
          <t>Here you get to set how much pasture you want to keep reserved in the paddocks.</t>
        </r>
      </text>
    </comment>
  </commentList>
</comments>
</file>

<file path=xl/comments2.xml><?xml version="1.0" encoding="utf-8"?>
<comments xmlns="http://schemas.openxmlformats.org/spreadsheetml/2006/main">
  <authors>
    <author>Michael Kean</author>
  </authors>
  <commentList>
    <comment ref="F8" authorId="0" shapeId="0">
      <text>
        <r>
          <rPr>
            <sz val="8"/>
            <color indexed="81"/>
            <rFont val="Tahoma"/>
            <family val="2"/>
          </rPr>
          <t>In most cases, this could simply be your property name. 
If you have more than one group of animals and you want to plan for each group separately, you can give each group of animals a name.
For each group of animals, save a copy of this file with that name. (You can do this by clicking File --&gt; Save As and entering a suitable name.)</t>
        </r>
      </text>
    </comment>
  </commentList>
</comments>
</file>

<file path=xl/comments3.xml><?xml version="1.0" encoding="utf-8"?>
<comments xmlns="http://schemas.openxmlformats.org/spreadsheetml/2006/main">
  <authors>
    <author>Michael Kean</author>
    <author>Virtual1</author>
  </authors>
  <commentList>
    <comment ref="B7" authorId="0" shapeId="0">
      <text>
        <r>
          <rPr>
            <sz val="8"/>
            <color indexed="81"/>
            <rFont val="Tahoma"/>
            <family val="2"/>
          </rPr>
          <t xml:space="preserve">OK here's how this one works..
Let's take January for example.
Ask yourself how much the grass usually grows per day in January.
Put that figure in for each paddock.
Hint: The growth rate is probably going to be about the same for each paddock if each paddock has the same type of pasture in it
Note: This is the rate of growth only. It has nothing to do with the size of the paddocks ;-)
</t>
        </r>
      </text>
    </comment>
    <comment ref="C9" authorId="1" shapeId="0">
      <text>
        <r>
          <rPr>
            <sz val="8"/>
            <color indexed="81"/>
            <rFont val="Tahoma"/>
            <family val="2"/>
          </rPr>
          <t>If you want to change a paddock name, you need to do that on the Paddock Names page.</t>
        </r>
      </text>
    </comment>
  </commentList>
</comments>
</file>

<file path=xl/comments4.xml><?xml version="1.0" encoding="utf-8"?>
<comments xmlns="http://schemas.openxmlformats.org/spreadsheetml/2006/main">
  <authors>
    <author>Virtual1</author>
  </authors>
  <commentList>
    <comment ref="C10" authorId="0" shapeId="0">
      <text>
        <r>
          <rPr>
            <sz val="8"/>
            <color indexed="81"/>
            <rFont val="Tahoma"/>
            <family val="2"/>
          </rPr>
          <t>If you want to change a paddock name, you need to do that on the Paddock Names page.</t>
        </r>
      </text>
    </comment>
  </commentList>
</comments>
</file>

<file path=xl/comments5.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6.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7.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8.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9.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0.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1.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2.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3.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4.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5.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comments16.xml><?xml version="1.0" encoding="utf-8"?>
<comments xmlns="http://schemas.openxmlformats.org/spreadsheetml/2006/main">
  <authors>
    <author>Virtual1</author>
    <author>Michael Kean</author>
  </authors>
  <commentList>
    <comment ref="C7" authorId="0" shapeId="0">
      <text>
        <r>
          <rPr>
            <sz val="8"/>
            <color indexed="81"/>
            <rFont val="Tahoma"/>
            <family val="2"/>
          </rPr>
          <t>If you want to change the name of the herd, you can do this on the Group Name page - but bear in mind that this name affects the entire calendar.</t>
        </r>
      </text>
    </comment>
    <comment ref="D9" authorId="0" shapeId="0">
      <text>
        <r>
          <rPr>
            <sz val="8"/>
            <color indexed="81"/>
            <rFont val="Tahoma"/>
            <family val="2"/>
          </rPr>
          <t>This cell is pink if there is one or more days without a full allocation of animals.</t>
        </r>
      </text>
    </comment>
    <comment ref="C10" authorId="0" shapeId="0">
      <text>
        <r>
          <rPr>
            <sz val="8"/>
            <color indexed="81"/>
            <rFont val="Tahoma"/>
            <family val="2"/>
          </rPr>
          <t>If you want to change a paddock name, you need to do that on the Paddock Names page.</t>
        </r>
        <r>
          <rPr>
            <sz val="8"/>
            <color indexed="81"/>
            <rFont val="Tahoma"/>
            <family val="2"/>
          </rPr>
          <t xml:space="preserve">
</t>
        </r>
      </text>
    </comment>
    <comment ref="D10" authorId="1" shapeId="0">
      <text>
        <r>
          <rPr>
            <sz val="8"/>
            <color indexed="81"/>
            <rFont val="Tahoma"/>
            <family val="2"/>
          </rPr>
          <t xml:space="preserve">In this version, Max Grazing Days is based on the first day DSE.
</t>
        </r>
      </text>
    </comment>
    <comment ref="E10" authorId="1" shapeId="0">
      <text>
        <r>
          <rPr>
            <sz val="8"/>
            <color indexed="81"/>
            <rFont val="Tahoma"/>
            <family val="2"/>
          </rPr>
          <t>This is the number of Full DSE Grazing Days scheduled for this paddock.</t>
        </r>
      </text>
    </comment>
  </commentList>
</comments>
</file>

<file path=xl/sharedStrings.xml><?xml version="1.0" encoding="utf-8"?>
<sst xmlns="http://schemas.openxmlformats.org/spreadsheetml/2006/main" count="308" uniqueCount="120">
  <si>
    <t>Welcome to the Graze Plan Calculator!</t>
  </si>
  <si>
    <t>(I)</t>
  </si>
  <si>
    <t>Stock Group Name:</t>
  </si>
  <si>
    <t>(i)</t>
  </si>
  <si>
    <t>Please enter a Stock Group name in the blue box below.</t>
  </si>
  <si>
    <t>Jan</t>
  </si>
  <si>
    <t>Feb</t>
  </si>
  <si>
    <t>Mar</t>
  </si>
  <si>
    <t>Apr</t>
  </si>
  <si>
    <t>May</t>
  </si>
  <si>
    <t>Aug</t>
  </si>
  <si>
    <t>Sep</t>
  </si>
  <si>
    <t>Oct</t>
  </si>
  <si>
    <t>Nov</t>
  </si>
  <si>
    <t>Dec</t>
  </si>
  <si>
    <t>Paddock Names:</t>
  </si>
  <si>
    <t>Paddock Sizes:</t>
  </si>
  <si>
    <t>Now we need some paddock names and sizes</t>
  </si>
  <si>
    <t>END RECORD</t>
  </si>
  <si>
    <t>Name</t>
  </si>
  <si>
    <t>Please set the date you'd like to start using the system from.</t>
  </si>
  <si>
    <t>Now for a tricky bit. We need to try to work out what our monthly growth rates will be.</t>
  </si>
  <si>
    <t>Of course, we can't predict the future all that well, so you only need to fill in estimates for</t>
  </si>
  <si>
    <t>the months that you want this system to calculate for.</t>
  </si>
  <si>
    <t>Daily Pasture Growth Rates</t>
  </si>
  <si>
    <t>Residual</t>
  </si>
  <si>
    <t>index</t>
  </si>
  <si>
    <t>Max</t>
  </si>
  <si>
    <t>Grazing Days</t>
  </si>
  <si>
    <t>Current</t>
  </si>
  <si>
    <t>Start</t>
  </si>
  <si>
    <t>Herbage Mass</t>
  </si>
  <si>
    <t>Index2</t>
  </si>
  <si>
    <t>Herbage Mass Residual</t>
  </si>
  <si>
    <t>Starting DSE</t>
  </si>
  <si>
    <t>Paddock</t>
  </si>
  <si>
    <t>on</t>
  </si>
  <si>
    <t>January</t>
  </si>
  <si>
    <t>Rainfall</t>
  </si>
  <si>
    <t>Calendar Year:</t>
  </si>
  <si>
    <t>Group Name and Year</t>
  </si>
  <si>
    <t>Paddock Names and Sizes</t>
  </si>
  <si>
    <t>June</t>
  </si>
  <si>
    <t>July</t>
  </si>
  <si>
    <t>Starting Page</t>
  </si>
  <si>
    <t>** Day Notes --&gt;</t>
  </si>
  <si>
    <t>Click the "Next" arrow above to continue …</t>
  </si>
  <si>
    <t>Stocking
 Rate</t>
  </si>
  <si>
    <t>Average Daily Pasture Growth Rates per Month</t>
  </si>
  <si>
    <t>(kg DM/ha/day)</t>
  </si>
  <si>
    <t xml:space="preserve">This software will assist you to complete a feed budget and grazing plan.  You will need </t>
  </si>
  <si>
    <t>.... and then return to this home page and select a month to start the planning process.</t>
  </si>
  <si>
    <t>(millimetres)</t>
  </si>
  <si>
    <t>How to Use this system!</t>
  </si>
  <si>
    <t>Calendar View</t>
  </si>
  <si>
    <t>The calendar view is the heart of this system. Here's how it works.</t>
  </si>
  <si>
    <t>Starting Herbage Mass</t>
  </si>
  <si>
    <t>The first step is to enter your starting herbage mass per paddock in the yellow spaces provided.</t>
  </si>
  <si>
    <t>(You only need to do this for the first month that you use this system. Subsequent months</t>
  </si>
  <si>
    <t xml:space="preserve">  will carry across their amounts.)</t>
  </si>
  <si>
    <t>Total DSE</t>
  </si>
  <si>
    <t>The next step is to enter the total DSE for you mob. (or mobs if you plan to split them up at times.)</t>
  </si>
  <si>
    <t>Where are they going?</t>
  </si>
  <si>
    <t>The next step is to specify which paddock you want the animals in. In the above example, we have</t>
  </si>
  <si>
    <t>all the animals in the first paddock for the first two days. (Tuesday and Wednesday)</t>
  </si>
  <si>
    <t>On Thursday and Friday, we've evenly split the animals (by DSE) over two paddocks at once.</t>
  </si>
  <si>
    <t>On Saturday and Sunday, the full herd was moved back to the first paddock.</t>
  </si>
  <si>
    <t xml:space="preserve">to enter some information in the various sheets such as "Group Names &amp; Year", etc </t>
  </si>
  <si>
    <t>BETA</t>
  </si>
  <si>
    <t>This software was developed by Cool Country Consulting for AIMS Agriculture.</t>
  </si>
  <si>
    <t>http://auzzie.net/cccweb/</t>
  </si>
  <si>
    <t>http://www.aimsag.com.au/</t>
  </si>
  <si>
    <t>February</t>
  </si>
  <si>
    <t>March</t>
  </si>
  <si>
    <t>April</t>
  </si>
  <si>
    <t>August</t>
  </si>
  <si>
    <t>September</t>
  </si>
  <si>
    <t>October</t>
  </si>
  <si>
    <t>November</t>
  </si>
  <si>
    <t>December</t>
  </si>
  <si>
    <t>(kg DM/ha)</t>
  </si>
  <si>
    <t>Here you are asked to specify how much pasture you want to be left behind after grazing.</t>
  </si>
  <si>
    <t>© Agricultural Information and Monitoring Services  2007</t>
  </si>
  <si>
    <t>This work is copyright.  Apart from any use permitted under the Copyright Act 1968, no part may be reproduced by any process,</t>
  </si>
  <si>
    <t>nor may any other exclusive right be exercised, without the permission of the authors.</t>
  </si>
  <si>
    <t xml:space="preserve">Agricultural Information and Monitoring Services PO Box 277, Guyra NSW.  </t>
  </si>
  <si>
    <t>Note: This software requires that your computer is set to Australian Date formatting.</t>
  </si>
  <si>
    <t>To check this setting click Start --&gt; Control Panel --&gt; Regional and Language options.</t>
  </si>
  <si>
    <t>Jun</t>
  </si>
  <si>
    <t>Jul</t>
  </si>
  <si>
    <t>Tablelands</t>
  </si>
  <si>
    <t>Coastal</t>
  </si>
  <si>
    <t>Lookup</t>
  </si>
  <si>
    <t>You need to enable Macros to use this system fully.</t>
  </si>
  <si>
    <t>Here's how to enable Macros.</t>
  </si>
  <si>
    <t>Problem! You have Macros disabled.</t>
  </si>
  <si>
    <t>If you have Excel 2003, click Here</t>
  </si>
  <si>
    <t>If you have Excel 2007, click Here</t>
  </si>
  <si>
    <t>How to enable Macros in Excel 2003</t>
  </si>
  <si>
    <t>1 - Click the Tools menu, and choose Options</t>
  </si>
  <si>
    <t>2 - Click the "Security" tab.</t>
  </si>
  <si>
    <t>3 - Click the "Macro Security" button</t>
  </si>
  <si>
    <t>4 - Set Macro Security to either Medium or Low.</t>
  </si>
  <si>
    <t>If you have a virus scanner program on your computer, it will protet you</t>
  </si>
  <si>
    <t>from macro viruses, so changing this setting is quite safe.</t>
  </si>
  <si>
    <t>Once done, close and re-open this file.</t>
  </si>
  <si>
    <t>Click "Enable Macros" if the computer asks you.</t>
  </si>
  <si>
    <t>How to enable Macros in Excel 2007</t>
  </si>
  <si>
    <t>1 - Click the "Office" button.</t>
  </si>
  <si>
    <t>(It's the round button in the top left corner)</t>
  </si>
  <si>
    <t>2 - Click "Excel Options:"</t>
  </si>
  <si>
    <t>3 - Click "Trust Centre" in the left panel</t>
  </si>
  <si>
    <t>4 - Click "Trust Centre Settings" button</t>
  </si>
  <si>
    <t>5 - Click the "Macro Settings" button</t>
  </si>
  <si>
    <t>6 - Choose "Disable All Macros with Notification" then click OK</t>
  </si>
  <si>
    <t>Close and re-open this file.</t>
  </si>
  <si>
    <t>Note: You will need to click the "Enable Macros" button at the top of the screen</t>
  </si>
  <si>
    <t>whenever you open this file unless you choose to always enable macros.</t>
  </si>
  <si>
    <t>Note: You can use default values for Coastal or Tablelands using the dropdown box below "Name"</t>
  </si>
  <si>
    <t>Version 1.2v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</si>
</sst>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1" formatCode="_-* #,##0.00_-;\-* #,##0.00_-;_-* &quot;-&quot;??_-;_-@_-"/>
    <numFmt numFmtId="177" formatCode="_-* #,##0.0_-;\-* #,##0.0_-;_-* &quot;-&quot;??_-;_-@_-"/>
    <numFmt numFmtId="181" formatCode="dd"/>
    <numFmt numFmtId="182" formatCode="ddd"/>
    <numFmt numFmtId="185" formatCode="0.0"/>
  </numFmts>
  <fonts count="31" x14ac:knownFonts="1">
    <font>
      <sz val="11"/>
      <color theme="1"/>
      <name val="Calibri"/>
      <family val="2"/>
      <scheme val="minor"/>
    </font>
    <font>
      <sz val="11"/>
      <color indexed="8"/>
      <name val="Calibri"/>
      <family val="2"/>
    </font>
    <font>
      <sz val="8"/>
      <color indexed="81"/>
      <name val="Tahoma"/>
      <family val="2"/>
    </font>
    <font>
      <sz val="11"/>
      <color indexed="8"/>
      <name val="Calibri"/>
      <family val="2"/>
    </font>
    <font>
      <b/>
      <sz val="11"/>
      <color indexed="8"/>
      <name val="Calibri"/>
      <family val="2"/>
    </font>
    <font>
      <sz val="14"/>
      <color indexed="8"/>
      <name val="Calibri"/>
      <family val="2"/>
    </font>
    <font>
      <sz val="11"/>
      <name val="Calibri"/>
      <family val="2"/>
    </font>
    <font>
      <sz val="11"/>
      <color indexed="55"/>
      <name val="Calibri"/>
      <family val="2"/>
    </font>
    <font>
      <i/>
      <sz val="11"/>
      <color indexed="8"/>
      <name val="Calibri"/>
      <family val="2"/>
    </font>
    <font>
      <u/>
      <sz val="8.8000000000000007"/>
      <color indexed="12"/>
      <name val="Calibri"/>
      <family val="2"/>
    </font>
    <font>
      <b/>
      <sz val="11"/>
      <color indexed="8"/>
      <name val="Calibri"/>
      <family val="2"/>
    </font>
    <font>
      <sz val="14"/>
      <color indexed="8"/>
      <name val="Calibri"/>
      <family val="2"/>
    </font>
    <font>
      <sz val="14"/>
      <color indexed="56"/>
      <name val="Calibri"/>
      <family val="2"/>
    </font>
    <font>
      <u/>
      <sz val="18"/>
      <color indexed="12"/>
      <name val="Calibri"/>
      <family val="2"/>
    </font>
    <font>
      <sz val="18"/>
      <color indexed="8"/>
      <name val="Calibri"/>
      <family val="2"/>
    </font>
    <font>
      <sz val="11"/>
      <color indexed="9"/>
      <name val="Calibri"/>
      <family val="2"/>
    </font>
    <font>
      <sz val="8"/>
      <name val="Calibri"/>
      <family val="2"/>
    </font>
    <font>
      <sz val="11"/>
      <color indexed="23"/>
      <name val="Calibri"/>
      <family val="2"/>
    </font>
    <font>
      <sz val="8"/>
      <color indexed="81"/>
      <name val="Tahoma"/>
      <family val="2"/>
    </font>
    <font>
      <b/>
      <sz val="11"/>
      <color indexed="8"/>
      <name val="Calibri"/>
      <family val="2"/>
    </font>
    <font>
      <sz val="11"/>
      <color indexed="23"/>
      <name val="Calibri"/>
      <family val="2"/>
    </font>
    <font>
      <sz val="8"/>
      <color indexed="81"/>
      <name val="Tahoma"/>
      <family val="2"/>
    </font>
    <font>
      <sz val="10"/>
      <color indexed="8"/>
      <name val="Arial Unicode MS"/>
      <family val="2"/>
    </font>
    <font>
      <sz val="18"/>
      <color indexed="8"/>
      <name val="Calibri"/>
      <family val="2"/>
    </font>
    <font>
      <sz val="14"/>
      <color indexed="8"/>
      <name val="Calibri"/>
      <family val="2"/>
    </font>
    <font>
      <sz val="11"/>
      <color indexed="8"/>
      <name val="Calibri"/>
      <family val="2"/>
    </font>
    <font>
      <u/>
      <sz val="11"/>
      <color indexed="12"/>
      <name val="Calibri"/>
      <family val="2"/>
    </font>
    <font>
      <sz val="16"/>
      <color indexed="8"/>
      <name val="Calibri"/>
      <family val="2"/>
    </font>
    <font>
      <b/>
      <sz val="18"/>
      <color indexed="8"/>
      <name val="Calibri"/>
      <family val="2"/>
    </font>
    <font>
      <u/>
      <sz val="16"/>
      <color indexed="12"/>
      <name val="Calibri"/>
      <family val="2"/>
    </font>
    <font>
      <b/>
      <sz val="11"/>
      <color indexed="57"/>
      <name val="Calibri"/>
      <family val="2"/>
    </font>
  </fonts>
  <fills count="7">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3"/>
        <bgColor indexed="64"/>
      </patternFill>
    </fill>
  </fills>
  <borders count="44">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medium">
        <color indexed="64"/>
      </right>
      <top style="medium">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hair">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171" fontId="3" fillId="0" borderId="0" applyFont="0" applyFill="0" applyBorder="0" applyAlignment="0" applyProtection="0"/>
    <xf numFmtId="0" fontId="9" fillId="0" borderId="0" applyNumberFormat="0" applyFill="0" applyBorder="0" applyAlignment="0" applyProtection="0">
      <alignment vertical="top"/>
      <protection locked="0"/>
    </xf>
  </cellStyleXfs>
  <cellXfs count="158">
    <xf numFmtId="0" fontId="0" fillId="0" borderId="0" xfId="0"/>
    <xf numFmtId="0" fontId="0" fillId="2" borderId="0" xfId="0" applyFill="1"/>
    <xf numFmtId="0" fontId="0" fillId="3" borderId="0" xfId="0" applyFill="1"/>
    <xf numFmtId="0" fontId="6" fillId="2" borderId="0" xfId="0" applyFont="1" applyFill="1"/>
    <xf numFmtId="0" fontId="0" fillId="3" borderId="1" xfId="0" applyFill="1" applyBorder="1"/>
    <xf numFmtId="0" fontId="0" fillId="3" borderId="2" xfId="0" applyFill="1" applyBorder="1"/>
    <xf numFmtId="0" fontId="0" fillId="3" borderId="1" xfId="0" applyFont="1" applyFill="1" applyBorder="1"/>
    <xf numFmtId="0" fontId="0" fillId="3" borderId="3" xfId="0" applyFill="1" applyBorder="1"/>
    <xf numFmtId="0" fontId="0" fillId="3" borderId="4" xfId="0" applyFill="1" applyBorder="1"/>
    <xf numFmtId="0" fontId="0" fillId="3" borderId="5" xfId="0" applyFill="1" applyBorder="1"/>
    <xf numFmtId="0" fontId="0" fillId="0" borderId="0" xfId="0" applyAlignment="1">
      <alignment horizontal="center"/>
    </xf>
    <xf numFmtId="0" fontId="0" fillId="0" borderId="0" xfId="0" applyAlignment="1">
      <alignment horizontal="center" vertical="center"/>
    </xf>
    <xf numFmtId="0" fontId="0" fillId="2" borderId="0" xfId="0" applyFill="1" applyAlignment="1">
      <alignment horizontal="center" vertical="center"/>
    </xf>
    <xf numFmtId="0" fontId="8" fillId="2" borderId="0" xfId="0" applyFont="1" applyFill="1"/>
    <xf numFmtId="0" fontId="0" fillId="3" borderId="0" xfId="0" applyFill="1" applyBorder="1"/>
    <xf numFmtId="182" fontId="0" fillId="0" borderId="0" xfId="0" applyNumberFormat="1" applyAlignment="1">
      <alignment horizontal="center" vertical="center"/>
    </xf>
    <xf numFmtId="181" fontId="0" fillId="0" borderId="6" xfId="0" applyNumberFormat="1" applyBorder="1" applyAlignment="1">
      <alignment horizontal="center" vertical="center"/>
    </xf>
    <xf numFmtId="0" fontId="0" fillId="0" borderId="7" xfId="0" applyBorder="1" applyAlignment="1">
      <alignment horizontal="center"/>
    </xf>
    <xf numFmtId="0" fontId="0" fillId="2" borderId="8" xfId="0" applyFill="1"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0" borderId="12" xfId="0" applyBorder="1" applyAlignment="1">
      <alignment horizontal="center"/>
    </xf>
    <xf numFmtId="0" fontId="0" fillId="3" borderId="12" xfId="0" applyFill="1" applyBorder="1" applyAlignment="1">
      <alignment horizontal="center"/>
    </xf>
    <xf numFmtId="0" fontId="0" fillId="3" borderId="13" xfId="0" applyFill="1" applyBorder="1" applyAlignment="1">
      <alignment horizontal="center"/>
    </xf>
    <xf numFmtId="0" fontId="4" fillId="3" borderId="14" xfId="0" applyFont="1" applyFill="1" applyBorder="1" applyAlignment="1">
      <alignment horizontal="center"/>
    </xf>
    <xf numFmtId="0" fontId="0" fillId="4" borderId="9" xfId="0" applyFill="1" applyBorder="1" applyAlignment="1">
      <alignment horizontal="center"/>
    </xf>
    <xf numFmtId="1" fontId="0" fillId="0" borderId="15" xfId="0" applyNumberFormat="1" applyBorder="1" applyAlignment="1">
      <alignment horizontal="center"/>
    </xf>
    <xf numFmtId="1" fontId="0" fillId="4" borderId="8" xfId="0" applyNumberFormat="1" applyFill="1" applyBorder="1" applyAlignment="1">
      <alignment horizontal="center"/>
    </xf>
    <xf numFmtId="0" fontId="0" fillId="3" borderId="0" xfId="0" applyFill="1" applyAlignment="1">
      <alignment horizontal="center"/>
    </xf>
    <xf numFmtId="0" fontId="0" fillId="3" borderId="0" xfId="0" applyFill="1" applyAlignment="1">
      <alignment horizontal="center" vertical="center"/>
    </xf>
    <xf numFmtId="0" fontId="10" fillId="3" borderId="0" xfId="0" applyFont="1" applyFill="1" applyAlignment="1">
      <alignment horizontal="center"/>
    </xf>
    <xf numFmtId="0" fontId="10" fillId="0" borderId="12" xfId="0" applyFont="1" applyBorder="1" applyAlignment="1">
      <alignment horizontal="center"/>
    </xf>
    <xf numFmtId="0" fontId="0" fillId="5" borderId="16" xfId="0" applyFill="1" applyBorder="1" applyAlignment="1">
      <alignment horizontal="center"/>
    </xf>
    <xf numFmtId="0" fontId="0" fillId="3" borderId="0" xfId="0" applyFill="1" applyAlignment="1">
      <alignment horizontal="left" vertical="center"/>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5" fillId="3" borderId="0" xfId="0" applyFont="1" applyFill="1" applyBorder="1"/>
    <xf numFmtId="0" fontId="11" fillId="3" borderId="0" xfId="0" applyFont="1" applyFill="1" applyBorder="1"/>
    <xf numFmtId="0" fontId="0" fillId="3" borderId="22" xfId="0" applyFill="1" applyBorder="1"/>
    <xf numFmtId="0" fontId="0" fillId="3" borderId="23" xfId="0" applyFill="1" applyBorder="1"/>
    <xf numFmtId="0" fontId="0" fillId="3" borderId="24" xfId="0" applyFill="1" applyBorder="1"/>
    <xf numFmtId="0" fontId="0" fillId="0" borderId="0" xfId="0" applyFill="1"/>
    <xf numFmtId="0" fontId="5" fillId="3" borderId="18" xfId="0" applyFont="1" applyFill="1" applyBorder="1"/>
    <xf numFmtId="0" fontId="0" fillId="2" borderId="0" xfId="0" applyFill="1" applyAlignment="1">
      <alignment horizontal="center"/>
    </xf>
    <xf numFmtId="0" fontId="0" fillId="3" borderId="17" xfId="0" applyFill="1" applyBorder="1" applyAlignment="1">
      <alignment horizontal="center"/>
    </xf>
    <xf numFmtId="0" fontId="0" fillId="3" borderId="20" xfId="0" applyFill="1" applyBorder="1" applyAlignment="1">
      <alignment horizontal="center"/>
    </xf>
    <xf numFmtId="0" fontId="0" fillId="3" borderId="22" xfId="0" applyFill="1" applyBorder="1" applyAlignment="1">
      <alignment horizontal="center"/>
    </xf>
    <xf numFmtId="0" fontId="12" fillId="3" borderId="0" xfId="0" applyFont="1" applyFill="1" applyBorder="1" applyAlignment="1">
      <alignment horizontal="left" vertical="center"/>
    </xf>
    <xf numFmtId="0" fontId="0" fillId="4" borderId="0" xfId="0" applyFill="1"/>
    <xf numFmtId="0" fontId="0" fillId="4" borderId="0" xfId="0" applyFill="1" applyAlignment="1">
      <alignment horizontal="center"/>
    </xf>
    <xf numFmtId="0" fontId="13" fillId="4" borderId="25" xfId="2" applyFont="1" applyFill="1" applyBorder="1" applyAlignment="1" applyProtection="1">
      <alignment horizontal="center" vertical="center"/>
    </xf>
    <xf numFmtId="0" fontId="14" fillId="4" borderId="26" xfId="0" applyFont="1" applyFill="1" applyBorder="1" applyAlignment="1">
      <alignment horizontal="center" vertical="center"/>
    </xf>
    <xf numFmtId="0" fontId="7" fillId="4" borderId="0" xfId="0" applyFont="1" applyFill="1" applyAlignment="1">
      <alignment horizontal="left" vertical="top"/>
    </xf>
    <xf numFmtId="0" fontId="7" fillId="4" borderId="0" xfId="0" applyFont="1" applyFill="1"/>
    <xf numFmtId="0" fontId="0" fillId="4" borderId="0" xfId="0" applyFill="1" applyBorder="1"/>
    <xf numFmtId="0" fontId="7" fillId="4" borderId="11" xfId="0" applyFont="1" applyFill="1" applyBorder="1"/>
    <xf numFmtId="0" fontId="0" fillId="4" borderId="0" xfId="0" applyFill="1" applyBorder="1" applyAlignment="1">
      <alignment horizontal="center" vertical="center"/>
    </xf>
    <xf numFmtId="0" fontId="0" fillId="4" borderId="0" xfId="0" applyFill="1" applyProtection="1">
      <protection locked="0"/>
    </xf>
    <xf numFmtId="0" fontId="7" fillId="4" borderId="0" xfId="0" applyFont="1" applyFill="1" applyProtection="1">
      <protection locked="0"/>
    </xf>
    <xf numFmtId="0" fontId="0" fillId="0" borderId="0" xfId="0" applyProtection="1">
      <protection locked="0"/>
    </xf>
    <xf numFmtId="0" fontId="0" fillId="0" borderId="1" xfId="0" applyBorder="1" applyAlignment="1" applyProtection="1">
      <alignment horizontal="center" vertical="center"/>
      <protection locked="0"/>
    </xf>
    <xf numFmtId="0" fontId="0" fillId="0" borderId="16" xfId="0" applyBorder="1" applyAlignment="1" applyProtection="1">
      <alignment horizontal="center"/>
      <protection locked="0"/>
    </xf>
    <xf numFmtId="0" fontId="0" fillId="0" borderId="16" xfId="0" applyBorder="1" applyProtection="1">
      <protection locked="0"/>
    </xf>
    <xf numFmtId="0" fontId="0" fillId="0" borderId="16" xfId="0" applyBorder="1" applyAlignment="1" applyProtection="1">
      <alignment horizontal="center" vertical="center" textRotation="90" wrapText="1" shrinkToFit="1"/>
      <protection locked="0"/>
    </xf>
    <xf numFmtId="0" fontId="0" fillId="0" borderId="16" xfId="0" applyBorder="1" applyAlignment="1" applyProtection="1">
      <alignment horizontal="center" vertical="center" textRotation="90"/>
      <protection locked="0"/>
    </xf>
    <xf numFmtId="0" fontId="0" fillId="0" borderId="2" xfId="0" applyBorder="1" applyAlignment="1" applyProtection="1">
      <alignment horizontal="center" vertical="center" textRotation="90"/>
      <protection locked="0"/>
    </xf>
    <xf numFmtId="0" fontId="0" fillId="3" borderId="0" xfId="0" applyNumberFormat="1" applyFill="1" applyAlignment="1">
      <alignment horizontal="center" vertical="center"/>
    </xf>
    <xf numFmtId="181" fontId="0" fillId="0" borderId="8" xfId="0" applyNumberFormat="1" applyBorder="1" applyAlignment="1">
      <alignment horizontal="center" vertical="center"/>
    </xf>
    <xf numFmtId="182" fontId="0" fillId="0" borderId="11" xfId="0" applyNumberFormat="1" applyBorder="1" applyAlignment="1">
      <alignment horizontal="center" vertical="center"/>
    </xf>
    <xf numFmtId="181" fontId="0" fillId="0" borderId="9" xfId="0" applyNumberFormat="1" applyBorder="1" applyAlignment="1">
      <alignment horizontal="center" vertical="center"/>
    </xf>
    <xf numFmtId="0" fontId="15" fillId="3" borderId="0" xfId="0" applyFont="1" applyFill="1" applyAlignment="1">
      <alignment horizontal="center" vertical="center"/>
    </xf>
    <xf numFmtId="0" fontId="15" fillId="3" borderId="0" xfId="0" applyFont="1" applyFill="1"/>
    <xf numFmtId="0" fontId="0" fillId="4" borderId="0" xfId="0" applyFill="1" applyAlignment="1">
      <alignment horizontal="center" vertical="center"/>
    </xf>
    <xf numFmtId="0" fontId="0" fillId="0" borderId="25" xfId="0" applyBorder="1"/>
    <xf numFmtId="17" fontId="0" fillId="0" borderId="27" xfId="0" applyNumberFormat="1" applyBorder="1" applyAlignment="1">
      <alignment horizontal="center" vertical="center"/>
    </xf>
    <xf numFmtId="17" fontId="0" fillId="0" borderId="28" xfId="0" applyNumberFormat="1" applyBorder="1" applyAlignment="1">
      <alignment horizontal="center" vertical="center"/>
    </xf>
    <xf numFmtId="0" fontId="0" fillId="0" borderId="26" xfId="0" applyBorder="1"/>
    <xf numFmtId="0" fontId="0" fillId="0" borderId="29" xfId="0" applyBorder="1"/>
    <xf numFmtId="0" fontId="0" fillId="0" borderId="30" xfId="0" applyBorder="1"/>
    <xf numFmtId="0" fontId="17" fillId="6" borderId="29" xfId="0" applyFont="1" applyFill="1" applyBorder="1"/>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4" xfId="0" applyFill="1" applyBorder="1" applyAlignment="1" applyProtection="1">
      <alignment horizontal="center"/>
      <protection locked="0"/>
    </xf>
    <xf numFmtId="0" fontId="5" fillId="3" borderId="34" xfId="0" applyFont="1" applyFill="1" applyBorder="1" applyAlignment="1" applyProtection="1">
      <alignment horizontal="center"/>
      <protection locked="0"/>
    </xf>
    <xf numFmtId="0" fontId="0" fillId="0" borderId="35"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17" fillId="6" borderId="39" xfId="0" applyNumberFormat="1" applyFont="1" applyFill="1" applyBorder="1" applyAlignment="1" applyProtection="1">
      <alignment horizontal="center" vertical="center"/>
      <protection locked="0"/>
    </xf>
    <xf numFmtId="0" fontId="17" fillId="6" borderId="40" xfId="0" applyNumberFormat="1" applyFont="1" applyFill="1" applyBorder="1" applyAlignment="1" applyProtection="1">
      <alignment horizontal="center" vertical="center"/>
      <protection locked="0"/>
    </xf>
    <xf numFmtId="0" fontId="0" fillId="0" borderId="30" xfId="0" applyBorder="1" applyProtection="1"/>
    <xf numFmtId="0" fontId="0" fillId="0" borderId="26" xfId="0" applyBorder="1" applyProtection="1"/>
    <xf numFmtId="0" fontId="0" fillId="0" borderId="29" xfId="0" applyBorder="1" applyProtection="1"/>
    <xf numFmtId="0" fontId="17" fillId="6" borderId="41" xfId="0" applyFont="1" applyFill="1" applyBorder="1" applyAlignment="1" applyProtection="1">
      <alignment horizontal="center" vertical="center"/>
      <protection locked="0"/>
    </xf>
    <xf numFmtId="0" fontId="19" fillId="0" borderId="0" xfId="0" applyFont="1" applyAlignment="1" applyProtection="1">
      <alignment horizontal="center" vertical="center"/>
      <protection locked="0"/>
    </xf>
    <xf numFmtId="0" fontId="0" fillId="0" borderId="16" xfId="0" applyBorder="1" applyAlignment="1" applyProtection="1">
      <alignment vertical="center" textRotation="90"/>
      <protection locked="0"/>
    </xf>
    <xf numFmtId="0" fontId="19" fillId="0" borderId="7" xfId="0" applyFont="1" applyBorder="1" applyAlignment="1" applyProtection="1">
      <alignment horizontal="center" vertical="center"/>
      <protection locked="0"/>
    </xf>
    <xf numFmtId="185" fontId="0" fillId="0" borderId="14" xfId="0" applyNumberFormat="1" applyBorder="1" applyAlignment="1">
      <alignment horizontal="center"/>
    </xf>
    <xf numFmtId="185" fontId="0" fillId="4" borderId="13" xfId="0" applyNumberFormat="1" applyFill="1" applyBorder="1" applyAlignment="1">
      <alignment horizontal="center"/>
    </xf>
    <xf numFmtId="0" fontId="0" fillId="3" borderId="0" xfId="0" quotePrefix="1" applyFill="1"/>
    <xf numFmtId="0" fontId="12" fillId="3" borderId="0" xfId="0" applyFont="1" applyFill="1" applyBorder="1" applyAlignment="1">
      <alignment horizontal="center" vertical="center"/>
    </xf>
    <xf numFmtId="0" fontId="0" fillId="2" borderId="15" xfId="0" applyFill="1" applyBorder="1" applyAlignment="1" applyProtection="1">
      <alignment horizontal="center"/>
      <protection locked="0"/>
    </xf>
    <xf numFmtId="1" fontId="0" fillId="5" borderId="2" xfId="0" applyNumberFormat="1" applyFill="1" applyBorder="1" applyAlignment="1">
      <alignment horizontal="center"/>
    </xf>
    <xf numFmtId="0" fontId="23" fillId="3" borderId="0" xfId="0" applyFont="1" applyFill="1"/>
    <xf numFmtId="0" fontId="24" fillId="3" borderId="0" xfId="0" applyFont="1" applyFill="1"/>
    <xf numFmtId="0" fontId="0" fillId="5" borderId="1" xfId="0" applyFill="1" applyBorder="1" applyAlignment="1" applyProtection="1">
      <alignment horizontal="center" vertical="center"/>
      <protection locked="0"/>
    </xf>
    <xf numFmtId="0" fontId="0" fillId="5" borderId="16" xfId="0" applyFill="1" applyBorder="1" applyAlignment="1" applyProtection="1">
      <alignment horizontal="center" vertical="center"/>
      <protection locked="0"/>
    </xf>
    <xf numFmtId="0" fontId="0" fillId="5" borderId="2" xfId="0" applyFill="1" applyBorder="1" applyAlignment="1" applyProtection="1">
      <alignment horizontal="center" vertical="center"/>
      <protection locked="0"/>
    </xf>
    <xf numFmtId="1" fontId="20" fillId="0" borderId="6" xfId="0" applyNumberFormat="1" applyFont="1" applyBorder="1" applyAlignment="1">
      <alignment horizontal="center" vertical="center"/>
    </xf>
    <xf numFmtId="1" fontId="20" fillId="0" borderId="9" xfId="0" applyNumberFormat="1" applyFont="1" applyBorder="1" applyAlignment="1">
      <alignment horizontal="center" vertical="center"/>
    </xf>
    <xf numFmtId="0" fontId="26" fillId="2" borderId="0" xfId="2" applyFont="1" applyFill="1" applyAlignment="1" applyProtection="1"/>
    <xf numFmtId="0" fontId="25" fillId="2" borderId="0" xfId="0" applyFont="1" applyFill="1"/>
    <xf numFmtId="0" fontId="4" fillId="0" borderId="12" xfId="0" applyFont="1" applyBorder="1" applyAlignment="1">
      <alignment horizontal="center"/>
    </xf>
    <xf numFmtId="1" fontId="0" fillId="2" borderId="15" xfId="0" applyNumberFormat="1" applyFill="1" applyBorder="1" applyAlignment="1" applyProtection="1">
      <alignment horizontal="center"/>
      <protection locked="0"/>
    </xf>
    <xf numFmtId="0" fontId="4" fillId="3" borderId="0" xfId="0" applyFont="1" applyFill="1" applyAlignment="1">
      <alignment horizontal="center"/>
    </xf>
    <xf numFmtId="0" fontId="4" fillId="0" borderId="0" xfId="0" applyFont="1" applyAlignment="1" applyProtection="1">
      <alignment horizontal="center" vertical="center"/>
      <protection locked="0"/>
    </xf>
    <xf numFmtId="0" fontId="4" fillId="0" borderId="7" xfId="0" applyFont="1" applyBorder="1" applyAlignment="1" applyProtection="1">
      <alignment horizontal="center" vertical="center"/>
      <protection locked="0"/>
    </xf>
    <xf numFmtId="1" fontId="17" fillId="0" borderId="6" xfId="0" applyNumberFormat="1" applyFont="1" applyBorder="1" applyAlignment="1">
      <alignment horizontal="center" vertical="center"/>
    </xf>
    <xf numFmtId="1" fontId="17" fillId="0" borderId="9" xfId="0" applyNumberFormat="1" applyFont="1" applyBorder="1" applyAlignment="1">
      <alignment horizontal="center" vertical="center"/>
    </xf>
    <xf numFmtId="0" fontId="4" fillId="0" borderId="11"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0" fillId="0" borderId="1" xfId="0" applyNumberFormat="1" applyBorder="1" applyAlignment="1" applyProtection="1">
      <alignment horizontal="center" vertical="center"/>
      <protection locked="0"/>
    </xf>
    <xf numFmtId="0" fontId="0" fillId="0" borderId="16" xfId="0" applyNumberFormat="1" applyBorder="1" applyAlignment="1" applyProtection="1">
      <alignment horizontal="center" vertical="center"/>
      <protection locked="0"/>
    </xf>
    <xf numFmtId="0" fontId="0" fillId="0" borderId="2" xfId="0" applyNumberFormat="1" applyBorder="1" applyAlignment="1" applyProtection="1">
      <alignment horizontal="center" vertical="center"/>
      <protection locked="0"/>
    </xf>
    <xf numFmtId="181" fontId="0" fillId="0" borderId="8" xfId="0" applyNumberFormat="1" applyBorder="1" applyAlignment="1">
      <alignment horizontal="left" vertical="center" indent="1"/>
    </xf>
    <xf numFmtId="177" fontId="3" fillId="3" borderId="42" xfId="1" applyNumberFormat="1" applyFont="1" applyFill="1" applyBorder="1" applyProtection="1">
      <protection locked="0"/>
    </xf>
    <xf numFmtId="177" fontId="3" fillId="3" borderId="32" xfId="1" applyNumberFormat="1" applyFont="1" applyFill="1" applyBorder="1" applyProtection="1">
      <protection locked="0"/>
    </xf>
    <xf numFmtId="177" fontId="3" fillId="3" borderId="33" xfId="1" applyNumberFormat="1" applyFont="1" applyFill="1" applyBorder="1" applyProtection="1">
      <protection locked="0"/>
    </xf>
    <xf numFmtId="0" fontId="22" fillId="3" borderId="0" xfId="0" applyFont="1" applyFill="1"/>
    <xf numFmtId="1" fontId="0" fillId="3" borderId="0" xfId="0" applyNumberFormat="1" applyFill="1"/>
    <xf numFmtId="0" fontId="0" fillId="0" borderId="43" xfId="0" applyBorder="1"/>
    <xf numFmtId="0" fontId="17" fillId="6" borderId="43" xfId="0" applyFont="1" applyFill="1" applyBorder="1" applyAlignment="1" applyProtection="1">
      <alignment horizontal="center" vertical="center"/>
      <protection locked="0"/>
    </xf>
    <xf numFmtId="0" fontId="15" fillId="3" borderId="0" xfId="0" applyFont="1" applyFill="1" applyBorder="1"/>
    <xf numFmtId="0" fontId="0" fillId="0" borderId="26" xfId="0" applyFill="1" applyBorder="1" applyProtection="1"/>
    <xf numFmtId="0" fontId="14" fillId="3" borderId="0" xfId="0" applyFont="1" applyFill="1" applyBorder="1"/>
    <xf numFmtId="0" fontId="28" fillId="3" borderId="18" xfId="0" applyFont="1" applyFill="1" applyBorder="1"/>
    <xf numFmtId="0" fontId="27" fillId="3" borderId="0" xfId="0" applyFont="1" applyFill="1" applyBorder="1"/>
    <xf numFmtId="0" fontId="29" fillId="3" borderId="0" xfId="2" applyFont="1" applyFill="1" applyBorder="1" applyAlignment="1" applyProtection="1"/>
    <xf numFmtId="0" fontId="30" fillId="3" borderId="0" xfId="0" applyFont="1" applyFill="1"/>
    <xf numFmtId="0" fontId="1" fillId="3" borderId="14" xfId="0" applyFont="1" applyFill="1" applyBorder="1" applyAlignment="1">
      <alignment horizontal="center" textRotation="90" wrapText="1"/>
    </xf>
    <xf numFmtId="0" fontId="0" fillId="0" borderId="12" xfId="0" applyFont="1" applyBorder="1" applyAlignment="1">
      <alignment horizontal="center" textRotation="90" wrapText="1"/>
    </xf>
    <xf numFmtId="0" fontId="0" fillId="0" borderId="13" xfId="0" applyFont="1" applyBorder="1" applyAlignment="1">
      <alignment horizontal="center" textRotation="90" wrapText="1"/>
    </xf>
    <xf numFmtId="0" fontId="0" fillId="2" borderId="15" xfId="0" applyFill="1" applyBorder="1" applyAlignment="1">
      <alignment horizontal="center"/>
    </xf>
    <xf numFmtId="0" fontId="0" fillId="2" borderId="7" xfId="0" applyFill="1" applyBorder="1" applyAlignment="1">
      <alignment horizontal="center"/>
    </xf>
    <xf numFmtId="0" fontId="0" fillId="0" borderId="15" xfId="0" applyBorder="1" applyAlignment="1">
      <alignment horizontal="center"/>
    </xf>
    <xf numFmtId="0" fontId="0" fillId="0" borderId="7" xfId="0" applyBorder="1" applyAlignment="1">
      <alignment horizontal="center"/>
    </xf>
    <xf numFmtId="0" fontId="0" fillId="2" borderId="16" xfId="0" applyNumberFormat="1" applyFill="1" applyBorder="1" applyAlignment="1" applyProtection="1">
      <alignment horizontal="center"/>
      <protection locked="0"/>
    </xf>
    <xf numFmtId="0" fontId="0" fillId="2" borderId="2" xfId="0" applyNumberFormat="1" applyFill="1" applyBorder="1" applyAlignment="1" applyProtection="1">
      <alignment horizontal="center"/>
      <protection locked="0"/>
    </xf>
    <xf numFmtId="0" fontId="0" fillId="2" borderId="16" xfId="0" applyNumberFormat="1" applyFill="1" applyBorder="1" applyAlignment="1">
      <alignment horizontal="center"/>
    </xf>
    <xf numFmtId="0" fontId="0" fillId="2" borderId="2" xfId="0" applyNumberFormat="1" applyFill="1" applyBorder="1" applyAlignment="1">
      <alignment horizontal="center"/>
    </xf>
    <xf numFmtId="0" fontId="0" fillId="5" borderId="1" xfId="0" applyFill="1" applyBorder="1" applyAlignment="1">
      <alignment horizontal="center"/>
    </xf>
    <xf numFmtId="0" fontId="0" fillId="0" borderId="2" xfId="0" applyBorder="1" applyAlignment="1">
      <alignment horizontal="center"/>
    </xf>
  </cellXfs>
  <cellStyles count="3">
    <cellStyle name="Comma" xfId="1" builtinId="3"/>
    <cellStyle name="Hyperlink" xfId="2" builtinId="8"/>
    <cellStyle name="Normal" xfId="0" builtinId="0"/>
  </cellStyles>
  <dxfs count="279">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indexed="9"/>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indexed="9"/>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ont>
        <condense val="0"/>
        <extend val="0"/>
        <color indexed="22"/>
      </font>
      <fill>
        <patternFill>
          <fgColor indexed="22"/>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22"/>
      </font>
      <fill>
        <patternFill>
          <bgColor indexed="22"/>
        </patternFill>
      </fill>
    </dxf>
    <dxf>
      <font>
        <condense val="0"/>
        <extend val="0"/>
        <color indexed="22"/>
      </font>
      <fill>
        <patternFill>
          <bgColor indexed="22"/>
        </patternFill>
      </fill>
    </dxf>
    <dxf>
      <font>
        <color indexed="22"/>
      </font>
      <fill>
        <patternFill>
          <bgColor indexed="22"/>
        </patternFill>
      </fill>
    </dxf>
    <dxf>
      <font>
        <condense val="0"/>
        <extend val="0"/>
        <color indexed="13"/>
      </font>
    </dxf>
    <dxf>
      <fill>
        <patternFill>
          <bgColor indexed="33"/>
        </patternFill>
      </fill>
    </dxf>
    <dxf>
      <font>
        <condense val="0"/>
        <extend val="0"/>
        <color auto="1"/>
      </font>
      <fill>
        <patternFill patternType="none">
          <bgColor indexed="65"/>
        </patternFill>
      </fill>
    </dxf>
    <dxf>
      <font>
        <condense val="0"/>
        <extend val="0"/>
        <color indexed="9"/>
      </font>
    </dxf>
    <dxf>
      <font>
        <color indexed="9"/>
      </font>
    </dxf>
    <dxf>
      <font>
        <condense val="0"/>
        <extend val="0"/>
        <color indexed="9"/>
      </font>
    </dxf>
    <dxf>
      <font>
        <color indexed="9"/>
      </font>
    </dxf>
    <dxf>
      <font>
        <color theme="0"/>
      </font>
    </dxf>
    <dxf>
      <font>
        <condense val="0"/>
        <extend val="0"/>
        <color indexed="9"/>
      </font>
    </dxf>
    <dxf>
      <fill>
        <patternFill>
          <bgColor indexed="45"/>
        </patternFill>
      </fill>
    </dxf>
    <dxf>
      <fill>
        <patternFill>
          <bgColor indexed="45"/>
        </patternFill>
      </fill>
    </dxf>
    <dxf>
      <fill>
        <patternFill>
          <bgColor indexed="22"/>
        </patternFill>
      </fill>
    </dxf>
    <dxf>
      <fill>
        <patternFill>
          <bgColor indexed="55"/>
        </patternFill>
      </fill>
    </dxf>
    <dxf>
      <font>
        <condense val="0"/>
        <extend val="0"/>
        <color indexed="22"/>
      </font>
      <fill>
        <patternFill>
          <bgColor indexed="8"/>
        </patternFill>
      </fill>
    </dxf>
    <dxf>
      <fill>
        <patternFill>
          <bgColor indexed="43"/>
        </patternFill>
      </fill>
    </dxf>
    <dxf>
      <fill>
        <patternFill>
          <bgColor indexed="14"/>
        </patternFill>
      </fill>
    </dxf>
    <dxf>
      <fill>
        <patternFill>
          <bgColor indexed="10"/>
        </patternFill>
      </fill>
    </dxf>
    <dxf>
      <fill>
        <patternFill>
          <bgColor indexed="14"/>
        </patternFill>
      </fill>
    </dxf>
    <dxf>
      <fill>
        <patternFill>
          <bgColor indexed="10"/>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Drop" dropLines="2" dropStyle="combo" dx="15" fmlaLink="$S$9" fmlaRange="$AE$11:$AE$12" noThreeD="1" sel="2" val="0"/>
</file>

<file path=xl/ctrlProps/ctrlProp8.xml><?xml version="1.0" encoding="utf-8"?>
<formControlPr xmlns="http://schemas.microsoft.com/office/spreadsheetml/2009/9/main" objectType="Drop" dropLines="2" dropStyle="combo" dx="15" fmlaLink="$S$9" fmlaRange="$AE$11:$AE$12" noThreeD="1" sel="2" val="0"/>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2" Type="http://schemas.openxmlformats.org/officeDocument/2006/relationships/hyperlink" Target="#'Welcome!'!A1"/><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6.png"/><Relationship Id="rId3" Type="http://schemas.openxmlformats.org/officeDocument/2006/relationships/image" Target="../media/image3.png"/><Relationship Id="rId21" Type="http://schemas.openxmlformats.org/officeDocument/2006/relationships/image" Target="../media/image9.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8.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7.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8.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9.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0.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1.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2.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3.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4.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5.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6.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7.xml.rels><?xml version="1.0" encoding="UTF-8" standalone="yes"?>
<Relationships xmlns="http://schemas.openxmlformats.org/package/2006/relationships"><Relationship Id="rId8" Type="http://schemas.openxmlformats.org/officeDocument/2006/relationships/hyperlink" Target="#May!A1"/><Relationship Id="rId13" Type="http://schemas.openxmlformats.org/officeDocument/2006/relationships/hyperlink" Target="#Oct!A1"/><Relationship Id="rId18" Type="http://schemas.openxmlformats.org/officeDocument/2006/relationships/image" Target="../media/image11.png"/><Relationship Id="rId3" Type="http://schemas.openxmlformats.org/officeDocument/2006/relationships/image" Target="../media/image3.png"/><Relationship Id="rId21" Type="http://schemas.openxmlformats.org/officeDocument/2006/relationships/image" Target="../media/image13.png"/><Relationship Id="rId7" Type="http://schemas.openxmlformats.org/officeDocument/2006/relationships/hyperlink" Target="#Apr!A1"/><Relationship Id="rId12" Type="http://schemas.openxmlformats.org/officeDocument/2006/relationships/hyperlink" Target="#Sep!A1"/><Relationship Id="rId17" Type="http://schemas.openxmlformats.org/officeDocument/2006/relationships/image" Target="../media/image5.jpeg"/><Relationship Id="rId2" Type="http://schemas.openxmlformats.org/officeDocument/2006/relationships/image" Target="../media/image1.emf"/><Relationship Id="rId16" Type="http://schemas.openxmlformats.org/officeDocument/2006/relationships/image" Target="../media/image4.png"/><Relationship Id="rId20" Type="http://schemas.openxmlformats.org/officeDocument/2006/relationships/image" Target="../media/image12.png"/><Relationship Id="rId1" Type="http://schemas.openxmlformats.org/officeDocument/2006/relationships/image" Target="../media/image2.emf"/><Relationship Id="rId6" Type="http://schemas.openxmlformats.org/officeDocument/2006/relationships/hyperlink" Target="#Mar!A1"/><Relationship Id="rId11" Type="http://schemas.openxmlformats.org/officeDocument/2006/relationships/hyperlink" Target="#Aug!A1"/><Relationship Id="rId5" Type="http://schemas.openxmlformats.org/officeDocument/2006/relationships/hyperlink" Target="#Feb!A1"/><Relationship Id="rId15" Type="http://schemas.openxmlformats.org/officeDocument/2006/relationships/hyperlink" Target="#Dec!A1"/><Relationship Id="rId23" Type="http://schemas.openxmlformats.org/officeDocument/2006/relationships/hyperlink" Target="#Documentation!A1"/><Relationship Id="rId10" Type="http://schemas.openxmlformats.org/officeDocument/2006/relationships/hyperlink" Target="#Jul!A1"/><Relationship Id="rId19" Type="http://schemas.openxmlformats.org/officeDocument/2006/relationships/image" Target="../media/image7.png"/><Relationship Id="rId4" Type="http://schemas.openxmlformats.org/officeDocument/2006/relationships/hyperlink" Target="#Jan!A1"/><Relationship Id="rId9" Type="http://schemas.openxmlformats.org/officeDocument/2006/relationships/hyperlink" Target="#Jun!A1"/><Relationship Id="rId14" Type="http://schemas.openxmlformats.org/officeDocument/2006/relationships/hyperlink" Target="#Nov!A1"/><Relationship Id="rId22" Type="http://schemas.openxmlformats.org/officeDocument/2006/relationships/image" Target="../media/image10.emf"/></Relationships>
</file>

<file path=xl/drawings/_rels/drawing18.xml.rels><?xml version="1.0" encoding="UTF-8" standalone="yes"?>
<Relationships xmlns="http://schemas.openxmlformats.org/package/2006/relationships"><Relationship Id="rId8" Type="http://schemas.openxmlformats.org/officeDocument/2006/relationships/hyperlink" Target="#Apr!A1"/><Relationship Id="rId13" Type="http://schemas.openxmlformats.org/officeDocument/2006/relationships/hyperlink" Target="#Sep!A1"/><Relationship Id="rId3" Type="http://schemas.openxmlformats.org/officeDocument/2006/relationships/image" Target="../media/image16.png"/><Relationship Id="rId7" Type="http://schemas.openxmlformats.org/officeDocument/2006/relationships/hyperlink" Target="#Mar!A1"/><Relationship Id="rId12" Type="http://schemas.openxmlformats.org/officeDocument/2006/relationships/hyperlink" Target="#Aug!A1"/><Relationship Id="rId2" Type="http://schemas.openxmlformats.org/officeDocument/2006/relationships/image" Target="../media/image15.png"/><Relationship Id="rId16" Type="http://schemas.openxmlformats.org/officeDocument/2006/relationships/hyperlink" Target="#Dec!A1"/><Relationship Id="rId1" Type="http://schemas.openxmlformats.org/officeDocument/2006/relationships/image" Target="../media/image14.png"/><Relationship Id="rId6" Type="http://schemas.openxmlformats.org/officeDocument/2006/relationships/hyperlink" Target="#Feb!A1"/><Relationship Id="rId11" Type="http://schemas.openxmlformats.org/officeDocument/2006/relationships/hyperlink" Target="#Jul!A1"/><Relationship Id="rId5" Type="http://schemas.openxmlformats.org/officeDocument/2006/relationships/hyperlink" Target="#Jan!A1"/><Relationship Id="rId15" Type="http://schemas.openxmlformats.org/officeDocument/2006/relationships/hyperlink" Target="#Nov!A1"/><Relationship Id="rId10" Type="http://schemas.openxmlformats.org/officeDocument/2006/relationships/hyperlink" Target="#Jun!A1"/><Relationship Id="rId4" Type="http://schemas.openxmlformats.org/officeDocument/2006/relationships/image" Target="../media/image1.emf"/><Relationship Id="rId9" Type="http://schemas.openxmlformats.org/officeDocument/2006/relationships/hyperlink" Target="#May!A1"/><Relationship Id="rId14" Type="http://schemas.openxmlformats.org/officeDocument/2006/relationships/hyperlink" Target="#Oct!A1"/></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2</xdr:col>
          <xdr:colOff>63500</xdr:colOff>
          <xdr:row>9</xdr:row>
          <xdr:rowOff>190500</xdr:rowOff>
        </xdr:from>
        <xdr:to>
          <xdr:col>4</xdr:col>
          <xdr:colOff>571500</xdr:colOff>
          <xdr:row>10</xdr:row>
          <xdr:rowOff>381000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A33DB9F-07A8-5BEF-D023-DB31CED53C1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Group Name &amp; Year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xdr:col>
          <xdr:colOff>63500</xdr:colOff>
          <xdr:row>11</xdr:row>
          <xdr:rowOff>88900</xdr:rowOff>
        </xdr:from>
        <xdr:to>
          <xdr:col>4</xdr:col>
          <xdr:colOff>571500</xdr:colOff>
          <xdr:row>12</xdr:row>
          <xdr:rowOff>381000</xdr:rowOff>
        </xdr:to>
        <xdr:sp macro="" textlink="">
          <xdr:nvSpPr>
            <xdr:cNvPr id="1027" name="Button 3" hidden="1">
              <a:extLst>
                <a:ext uri="{63B3BB69-23CF-44E3-9099-C40C66FF867C}">
                  <a14:compatExt spid="_x0000_s1027"/>
                </a:ext>
                <a:ext uri="{FF2B5EF4-FFF2-40B4-BE49-F238E27FC236}">
                  <a16:creationId xmlns:a16="http://schemas.microsoft.com/office/drawing/2014/main" id="{49C8202F-9688-C9C6-6472-1E362DC26E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Paddock Names &amp; Sizes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xdr:col>
          <xdr:colOff>63500</xdr:colOff>
          <xdr:row>13</xdr:row>
          <xdr:rowOff>88900</xdr:rowOff>
        </xdr:from>
        <xdr:to>
          <xdr:col>4</xdr:col>
          <xdr:colOff>571500</xdr:colOff>
          <xdr:row>14</xdr:row>
          <xdr:rowOff>381000</xdr:rowOff>
        </xdr:to>
        <xdr:sp macro="" textlink="">
          <xdr:nvSpPr>
            <xdr:cNvPr id="1028" name="Button 4" hidden="1">
              <a:extLst>
                <a:ext uri="{63B3BB69-23CF-44E3-9099-C40C66FF867C}">
                  <a14:compatExt spid="_x0000_s1028"/>
                </a:ext>
                <a:ext uri="{FF2B5EF4-FFF2-40B4-BE49-F238E27FC236}">
                  <a16:creationId xmlns:a16="http://schemas.microsoft.com/office/drawing/2014/main" id="{C708659A-1536-5069-F46C-15BCE8AD69C8}"/>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Growth Rates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xdr:col>
          <xdr:colOff>63500</xdr:colOff>
          <xdr:row>15</xdr:row>
          <xdr:rowOff>88900</xdr:rowOff>
        </xdr:from>
        <xdr:to>
          <xdr:col>4</xdr:col>
          <xdr:colOff>571500</xdr:colOff>
          <xdr:row>16</xdr:row>
          <xdr:rowOff>381000</xdr:rowOff>
        </xdr:to>
        <xdr:sp macro="" textlink="">
          <xdr:nvSpPr>
            <xdr:cNvPr id="1029" name="Button 5" hidden="1">
              <a:extLst>
                <a:ext uri="{63B3BB69-23CF-44E3-9099-C40C66FF867C}">
                  <a14:compatExt spid="_x0000_s1029"/>
                </a:ext>
                <a:ext uri="{FF2B5EF4-FFF2-40B4-BE49-F238E27FC236}">
                  <a16:creationId xmlns:a16="http://schemas.microsoft.com/office/drawing/2014/main" id="{A5BD7B21-2B17-83C6-81C4-B482ADB81B78}"/>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Herbage Mass Residual</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8</xdr:col>
          <xdr:colOff>660400</xdr:colOff>
          <xdr:row>0</xdr:row>
          <xdr:rowOff>50800</xdr:rowOff>
        </xdr:from>
        <xdr:to>
          <xdr:col>10</xdr:col>
          <xdr:colOff>101600</xdr:colOff>
          <xdr:row>1</xdr:row>
          <xdr:rowOff>101600</xdr:rowOff>
        </xdr:to>
        <xdr:sp macro="" textlink="">
          <xdr:nvSpPr>
            <xdr:cNvPr id="1034" name="Button 10" hidden="1">
              <a:extLst>
                <a:ext uri="{63B3BB69-23CF-44E3-9099-C40C66FF867C}">
                  <a14:compatExt spid="_x0000_s1034"/>
                </a:ext>
                <a:ext uri="{FF2B5EF4-FFF2-40B4-BE49-F238E27FC236}">
                  <a16:creationId xmlns:a16="http://schemas.microsoft.com/office/drawing/2014/main" id="{06A5C467-CAA9-FA30-D63C-7DBFFC2B7AC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8</xdr:col>
          <xdr:colOff>660400</xdr:colOff>
          <xdr:row>1</xdr:row>
          <xdr:rowOff>114300</xdr:rowOff>
        </xdr:from>
        <xdr:to>
          <xdr:col>10</xdr:col>
          <xdr:colOff>101600</xdr:colOff>
          <xdr:row>2</xdr:row>
          <xdr:rowOff>165100</xdr:rowOff>
        </xdr:to>
        <xdr:sp macro="" textlink="">
          <xdr:nvSpPr>
            <xdr:cNvPr id="1035" name="Button 11" hidden="1">
              <a:extLst>
                <a:ext uri="{63B3BB69-23CF-44E3-9099-C40C66FF867C}">
                  <a14:compatExt spid="_x0000_s1035"/>
                </a:ext>
                <a:ext uri="{FF2B5EF4-FFF2-40B4-BE49-F238E27FC236}">
                  <a16:creationId xmlns:a16="http://schemas.microsoft.com/office/drawing/2014/main" id="{ACAF13E5-5097-E896-F3AD-5CC6C0D220E8}"/>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4</xdr:col>
      <xdr:colOff>508000</xdr:colOff>
      <xdr:row>0</xdr:row>
      <xdr:rowOff>25400</xdr:rowOff>
    </xdr:from>
    <xdr:to>
      <xdr:col>4</xdr:col>
      <xdr:colOff>1079500</xdr:colOff>
      <xdr:row>3</xdr:row>
      <xdr:rowOff>12700</xdr:rowOff>
    </xdr:to>
    <xdr:pic macro="[0]!GotoStartPage">
      <xdr:nvPicPr>
        <xdr:cNvPr id="2174" name="Picture 201" descr="G:\Documents and Settings\Michael\Local Settings\Temporary Internet Files\Content.IE5\UIVOA795\MCj04247600000[1].wmf">
          <a:extLst>
            <a:ext uri="{FF2B5EF4-FFF2-40B4-BE49-F238E27FC236}">
              <a16:creationId xmlns:a16="http://schemas.microsoft.com/office/drawing/2014/main" id="{8AFD0647-1B69-2367-DA69-08086CCE3E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62300" y="25400"/>
          <a:ext cx="571500" cy="55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1435100</xdr:colOff>
      <xdr:row>0</xdr:row>
      <xdr:rowOff>127000</xdr:rowOff>
    </xdr:from>
    <xdr:to>
      <xdr:col>6</xdr:col>
      <xdr:colOff>12700</xdr:colOff>
      <xdr:row>2</xdr:row>
      <xdr:rowOff>114300</xdr:rowOff>
    </xdr:to>
    <xdr:sp macro="[0]!GotoPaddockNamesSizes" textlink="">
      <xdr:nvSpPr>
        <xdr:cNvPr id="2175" name="AutoShape 23">
          <a:extLst>
            <a:ext uri="{FF2B5EF4-FFF2-40B4-BE49-F238E27FC236}">
              <a16:creationId xmlns:a16="http://schemas.microsoft.com/office/drawing/2014/main" id="{A28F4B24-AD76-839F-57E6-D54FA03DC059}"/>
            </a:ext>
          </a:extLst>
        </xdr:cNvPr>
        <xdr:cNvSpPr>
          <a:spLocks noChangeArrowheads="1"/>
        </xdr:cNvSpPr>
      </xdr:nvSpPr>
      <xdr:spPr bwMode="auto">
        <a:xfrm>
          <a:off x="4089400" y="127000"/>
          <a:ext cx="622300" cy="368300"/>
        </a:xfrm>
        <a:prstGeom prst="rightArrow">
          <a:avLst>
            <a:gd name="adj1" fmla="val 50000"/>
            <a:gd name="adj2" fmla="val 42241"/>
          </a:avLst>
        </a:prstGeom>
        <a:solidFill>
          <a:srgbClr val="FFFFFF"/>
        </a:solidFill>
        <a:ln w="9525">
          <a:solidFill>
            <a:srgbClr val="000000"/>
          </a:solid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2133600</xdr:colOff>
      <xdr:row>0</xdr:row>
      <xdr:rowOff>12700</xdr:rowOff>
    </xdr:from>
    <xdr:to>
      <xdr:col>3</xdr:col>
      <xdr:colOff>444500</xdr:colOff>
      <xdr:row>3</xdr:row>
      <xdr:rowOff>0</xdr:rowOff>
    </xdr:to>
    <xdr:pic macro="[0]!GotoStartPage">
      <xdr:nvPicPr>
        <xdr:cNvPr id="3184" name="Picture 201" descr="G:\Documents and Settings\Michael\Local Settings\Temporary Internet Files\Content.IE5\UIVOA795\MCj04247600000[1].wmf">
          <a:extLst>
            <a:ext uri="{FF2B5EF4-FFF2-40B4-BE49-F238E27FC236}">
              <a16:creationId xmlns:a16="http://schemas.microsoft.com/office/drawing/2014/main" id="{EEB3F320-D7CA-8D2B-EE3B-86B69F059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22600" y="12700"/>
          <a:ext cx="558800" cy="55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774700</xdr:colOff>
      <xdr:row>0</xdr:row>
      <xdr:rowOff>114300</xdr:rowOff>
    </xdr:from>
    <xdr:to>
      <xdr:col>5</xdr:col>
      <xdr:colOff>304800</xdr:colOff>
      <xdr:row>2</xdr:row>
      <xdr:rowOff>101600</xdr:rowOff>
    </xdr:to>
    <xdr:sp macro="[0]!GotoGrowthRates" textlink="">
      <xdr:nvSpPr>
        <xdr:cNvPr id="3185" name="AutoShape 7">
          <a:extLst>
            <a:ext uri="{FF2B5EF4-FFF2-40B4-BE49-F238E27FC236}">
              <a16:creationId xmlns:a16="http://schemas.microsoft.com/office/drawing/2014/main" id="{BF44D7ED-C3FF-981E-FDDF-21CE2D1D1BA4}"/>
            </a:ext>
          </a:extLst>
        </xdr:cNvPr>
        <xdr:cNvSpPr>
          <a:spLocks noChangeArrowheads="1"/>
        </xdr:cNvSpPr>
      </xdr:nvSpPr>
      <xdr:spPr bwMode="auto">
        <a:xfrm>
          <a:off x="3911600" y="114300"/>
          <a:ext cx="622300" cy="368300"/>
        </a:xfrm>
        <a:prstGeom prst="rightArrow">
          <a:avLst>
            <a:gd name="adj1" fmla="val 50000"/>
            <a:gd name="adj2" fmla="val 42241"/>
          </a:avLst>
        </a:prstGeom>
        <a:solidFill>
          <a:srgbClr val="FFFFFF"/>
        </a:solidFill>
        <a:ln w="9525">
          <a:solidFill>
            <a:srgbClr val="000000"/>
          </a:solid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63500</xdr:colOff>
      <xdr:row>0</xdr:row>
      <xdr:rowOff>12700</xdr:rowOff>
    </xdr:from>
    <xdr:to>
      <xdr:col>8</xdr:col>
      <xdr:colOff>38100</xdr:colOff>
      <xdr:row>3</xdr:row>
      <xdr:rowOff>0</xdr:rowOff>
    </xdr:to>
    <xdr:pic macro="[0]!GotoStartPage">
      <xdr:nvPicPr>
        <xdr:cNvPr id="5232" name="Picture 201" descr="G:\Documents and Settings\Michael\Local Settings\Temporary Internet Files\Content.IE5\UIVOA795\MCj04247600000[1].wmf">
          <a:extLst>
            <a:ext uri="{FF2B5EF4-FFF2-40B4-BE49-F238E27FC236}">
              <a16:creationId xmlns:a16="http://schemas.microsoft.com/office/drawing/2014/main" id="{864B6DA2-BCF9-31EF-96EA-9E1AFD7D3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72000" y="12700"/>
          <a:ext cx="571500" cy="55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381000</xdr:colOff>
      <xdr:row>0</xdr:row>
      <xdr:rowOff>114300</xdr:rowOff>
    </xdr:from>
    <xdr:to>
      <xdr:col>9</xdr:col>
      <xdr:colOff>406400</xdr:colOff>
      <xdr:row>2</xdr:row>
      <xdr:rowOff>101600</xdr:rowOff>
    </xdr:to>
    <xdr:sp macro="[0]!GotoHerbageMassResidual" textlink="">
      <xdr:nvSpPr>
        <xdr:cNvPr id="5233" name="AutoShape 8">
          <a:extLst>
            <a:ext uri="{FF2B5EF4-FFF2-40B4-BE49-F238E27FC236}">
              <a16:creationId xmlns:a16="http://schemas.microsoft.com/office/drawing/2014/main" id="{B88A0A63-19BF-F25A-4664-96D6D24A8F02}"/>
            </a:ext>
          </a:extLst>
        </xdr:cNvPr>
        <xdr:cNvSpPr>
          <a:spLocks noChangeArrowheads="1"/>
        </xdr:cNvSpPr>
      </xdr:nvSpPr>
      <xdr:spPr bwMode="auto">
        <a:xfrm>
          <a:off x="5486400" y="114300"/>
          <a:ext cx="622300" cy="368300"/>
        </a:xfrm>
        <a:prstGeom prst="rightArrow">
          <a:avLst>
            <a:gd name="adj1" fmla="val 50000"/>
            <a:gd name="adj2" fmla="val 42241"/>
          </a:avLst>
        </a:prstGeom>
        <a:solidFill>
          <a:srgbClr val="FFFFFF"/>
        </a:solidFill>
        <a:ln w="9525">
          <a:solidFill>
            <a:srgbClr val="000000"/>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2</xdr:col>
          <xdr:colOff>12700</xdr:colOff>
          <xdr:row>8</xdr:row>
          <xdr:rowOff>190500</xdr:rowOff>
        </xdr:from>
        <xdr:to>
          <xdr:col>2</xdr:col>
          <xdr:colOff>1612900</xdr:colOff>
          <xdr:row>10</xdr:row>
          <xdr:rowOff>0</xdr:rowOff>
        </xdr:to>
        <xdr:sp macro="" textlink="">
          <xdr:nvSpPr>
            <xdr:cNvPr id="5235" name="Drop Down 115" hidden="1">
              <a:extLst>
                <a:ext uri="{63B3BB69-23CF-44E3-9099-C40C66FF867C}">
                  <a14:compatExt spid="_x0000_s5235"/>
                </a:ext>
                <a:ext uri="{FF2B5EF4-FFF2-40B4-BE49-F238E27FC236}">
                  <a16:creationId xmlns:a16="http://schemas.microsoft.com/office/drawing/2014/main" id="{2A92AB9F-4F66-1A13-A4AF-5727244FCC1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6</xdr:col>
      <xdr:colOff>50800</xdr:colOff>
      <xdr:row>0</xdr:row>
      <xdr:rowOff>25400</xdr:rowOff>
    </xdr:from>
    <xdr:to>
      <xdr:col>7</xdr:col>
      <xdr:colOff>25400</xdr:colOff>
      <xdr:row>3</xdr:row>
      <xdr:rowOff>12700</xdr:rowOff>
    </xdr:to>
    <xdr:pic macro="[0]!GotoStartPage">
      <xdr:nvPicPr>
        <xdr:cNvPr id="8292" name="Picture 201" descr="G:\Documents and Settings\Michael\Local Settings\Temporary Internet Files\Content.IE5\UIVOA795\MCj04247600000[1].wmf">
          <a:extLst>
            <a:ext uri="{FF2B5EF4-FFF2-40B4-BE49-F238E27FC236}">
              <a16:creationId xmlns:a16="http://schemas.microsoft.com/office/drawing/2014/main" id="{14BFA03A-D3BE-E4B7-1C1E-A031ACB942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98900" y="25400"/>
          <a:ext cx="571500" cy="55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368300</xdr:colOff>
      <xdr:row>0</xdr:row>
      <xdr:rowOff>127000</xdr:rowOff>
    </xdr:from>
    <xdr:to>
      <xdr:col>8</xdr:col>
      <xdr:colOff>406400</xdr:colOff>
      <xdr:row>2</xdr:row>
      <xdr:rowOff>114300</xdr:rowOff>
    </xdr:to>
    <xdr:sp macro="[0]!GotoHerbageMassResidual" textlink="">
      <xdr:nvSpPr>
        <xdr:cNvPr id="8293" name="AutoShape 8">
          <a:hlinkClick xmlns:r="http://schemas.openxmlformats.org/officeDocument/2006/relationships" r:id="rId2"/>
          <a:extLst>
            <a:ext uri="{FF2B5EF4-FFF2-40B4-BE49-F238E27FC236}">
              <a16:creationId xmlns:a16="http://schemas.microsoft.com/office/drawing/2014/main" id="{663071D5-58D1-9CD4-C236-71F040BC7D60}"/>
            </a:ext>
          </a:extLst>
        </xdr:cNvPr>
        <xdr:cNvSpPr>
          <a:spLocks noChangeArrowheads="1"/>
        </xdr:cNvSpPr>
      </xdr:nvSpPr>
      <xdr:spPr bwMode="auto">
        <a:xfrm>
          <a:off x="4813300" y="127000"/>
          <a:ext cx="635000" cy="368300"/>
        </a:xfrm>
        <a:prstGeom prst="rightArrow">
          <a:avLst>
            <a:gd name="adj1" fmla="val 50000"/>
            <a:gd name="adj2" fmla="val 43103"/>
          </a:avLst>
        </a:prstGeom>
        <a:solidFill>
          <a:srgbClr val="FFFFFF"/>
        </a:solidFill>
        <a:ln w="9525">
          <a:solidFill>
            <a:srgbClr val="000000"/>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2</xdr:col>
          <xdr:colOff>12700</xdr:colOff>
          <xdr:row>8</xdr:row>
          <xdr:rowOff>177800</xdr:rowOff>
        </xdr:from>
        <xdr:to>
          <xdr:col>2</xdr:col>
          <xdr:colOff>1612900</xdr:colOff>
          <xdr:row>10</xdr:row>
          <xdr:rowOff>0</xdr:rowOff>
        </xdr:to>
        <xdr:sp macro="" textlink="">
          <xdr:nvSpPr>
            <xdr:cNvPr id="8294" name="Drop Down 102" hidden="1">
              <a:extLst>
                <a:ext uri="{63B3BB69-23CF-44E3-9099-C40C66FF867C}">
                  <a14:compatExt spid="_x0000_s8294"/>
                </a:ext>
                <a:ext uri="{FF2B5EF4-FFF2-40B4-BE49-F238E27FC236}">
                  <a16:creationId xmlns:a16="http://schemas.microsoft.com/office/drawing/2014/main" id="{3BDA45F4-E166-C21C-DBBA-95E90C0E2C0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1318" name="Picture 70" descr="MCj04247760000[1]">
          <a:extLst>
            <a:ext uri="{FF2B5EF4-FFF2-40B4-BE49-F238E27FC236}">
              <a16:creationId xmlns:a16="http://schemas.microsoft.com/office/drawing/2014/main" id="{22A27399-9AF1-BDD4-0FFF-F4F4902175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1319" name="Picture 201" descr="G:\Documents and Settings\Michael\Local Settings\Temporary Internet Files\Content.IE5\UIVOA795\MCj04247600000[1].wmf">
          <a:extLst>
            <a:ext uri="{FF2B5EF4-FFF2-40B4-BE49-F238E27FC236}">
              <a16:creationId xmlns:a16="http://schemas.microsoft.com/office/drawing/2014/main" id="{2D67C041-1C53-7456-A131-E3F42A51EC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1320" name="Picture 202" descr="G:\Documents and Settings\Michael\Local Settings\Temporary Internet Files\Content.IE5\4IY7MN6Y\MCj04326610000[1].png">
          <a:extLst>
            <a:ext uri="{FF2B5EF4-FFF2-40B4-BE49-F238E27FC236}">
              <a16:creationId xmlns:a16="http://schemas.microsoft.com/office/drawing/2014/main" id="{BE9571A2-3318-B30D-C8E6-5B6853A13E1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7383" name="TextBox 13">
          <a:hlinkClick xmlns:r="http://schemas.openxmlformats.org/officeDocument/2006/relationships" r:id="rId4"/>
          <a:extLst>
            <a:ext uri="{FF2B5EF4-FFF2-40B4-BE49-F238E27FC236}">
              <a16:creationId xmlns:a16="http://schemas.microsoft.com/office/drawing/2014/main" id="{CCD40F30-D453-375C-8B64-05C6EBC2FBED}"/>
            </a:ext>
          </a:extLst>
        </xdr:cNvPr>
        <xdr:cNvSpPr txBox="1">
          <a:spLocks noChangeArrowheads="1"/>
        </xdr:cNvSpPr>
      </xdr:nvSpPr>
      <xdr:spPr bwMode="auto">
        <a:xfrm>
          <a:off x="80010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7385" name="TextBox 13">
          <a:hlinkClick xmlns:r="http://schemas.openxmlformats.org/officeDocument/2006/relationships" r:id="rId5"/>
          <a:extLst>
            <a:ext uri="{FF2B5EF4-FFF2-40B4-BE49-F238E27FC236}">
              <a16:creationId xmlns:a16="http://schemas.microsoft.com/office/drawing/2014/main" id="{C085DA69-1872-167C-FBF9-CE82123D77A1}"/>
            </a:ext>
          </a:extLst>
        </xdr:cNvPr>
        <xdr:cNvSpPr txBox="1">
          <a:spLocks noChangeArrowheads="1"/>
        </xdr:cNvSpPr>
      </xdr:nvSpPr>
      <xdr:spPr bwMode="auto">
        <a:xfrm>
          <a:off x="112395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7386" name="TextBox 13">
          <a:hlinkClick xmlns:r="http://schemas.openxmlformats.org/officeDocument/2006/relationships" r:id="rId6"/>
          <a:extLst>
            <a:ext uri="{FF2B5EF4-FFF2-40B4-BE49-F238E27FC236}">
              <a16:creationId xmlns:a16="http://schemas.microsoft.com/office/drawing/2014/main" id="{FCD07C98-3611-D514-40FD-66FB3083EE1B}"/>
            </a:ext>
          </a:extLst>
        </xdr:cNvPr>
        <xdr:cNvSpPr txBox="1">
          <a:spLocks noChangeArrowheads="1"/>
        </xdr:cNvSpPr>
      </xdr:nvSpPr>
      <xdr:spPr bwMode="auto">
        <a:xfrm>
          <a:off x="1457325"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7387" name="TextBox 13">
          <a:hlinkClick xmlns:r="http://schemas.openxmlformats.org/officeDocument/2006/relationships" r:id="rId7"/>
          <a:extLst>
            <a:ext uri="{FF2B5EF4-FFF2-40B4-BE49-F238E27FC236}">
              <a16:creationId xmlns:a16="http://schemas.microsoft.com/office/drawing/2014/main" id="{80A64A08-534C-5FDB-E45D-CB5FD2340D69}"/>
            </a:ext>
          </a:extLst>
        </xdr:cNvPr>
        <xdr:cNvSpPr txBox="1">
          <a:spLocks noChangeArrowheads="1"/>
        </xdr:cNvSpPr>
      </xdr:nvSpPr>
      <xdr:spPr bwMode="auto">
        <a:xfrm>
          <a:off x="800100"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7388" name="TextBox 13">
          <a:hlinkClick xmlns:r="http://schemas.openxmlformats.org/officeDocument/2006/relationships" r:id="rId8"/>
          <a:extLst>
            <a:ext uri="{FF2B5EF4-FFF2-40B4-BE49-F238E27FC236}">
              <a16:creationId xmlns:a16="http://schemas.microsoft.com/office/drawing/2014/main" id="{CB221E5E-3E99-07C0-C820-D22B8FA59037}"/>
            </a:ext>
          </a:extLst>
        </xdr:cNvPr>
        <xdr:cNvSpPr txBox="1">
          <a:spLocks noChangeArrowheads="1"/>
        </xdr:cNvSpPr>
      </xdr:nvSpPr>
      <xdr:spPr bwMode="auto">
        <a:xfrm>
          <a:off x="113347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7389" name="TextBox 13">
          <a:hlinkClick xmlns:r="http://schemas.openxmlformats.org/officeDocument/2006/relationships" r:id="rId9"/>
          <a:extLst>
            <a:ext uri="{FF2B5EF4-FFF2-40B4-BE49-F238E27FC236}">
              <a16:creationId xmlns:a16="http://schemas.microsoft.com/office/drawing/2014/main" id="{1C938440-E86A-9D37-FE1A-BF5C781E7277}"/>
            </a:ext>
          </a:extLst>
        </xdr:cNvPr>
        <xdr:cNvSpPr txBox="1">
          <a:spLocks noChangeArrowheads="1"/>
        </xdr:cNvSpPr>
      </xdr:nvSpPr>
      <xdr:spPr bwMode="auto">
        <a:xfrm>
          <a:off x="145732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7390" name="TextBox 13">
          <a:hlinkClick xmlns:r="http://schemas.openxmlformats.org/officeDocument/2006/relationships" r:id="rId10"/>
          <a:extLst>
            <a:ext uri="{FF2B5EF4-FFF2-40B4-BE49-F238E27FC236}">
              <a16:creationId xmlns:a16="http://schemas.microsoft.com/office/drawing/2014/main" id="{4D5BF790-31D3-1FDD-CA73-19D0303831F1}"/>
            </a:ext>
          </a:extLst>
        </xdr:cNvPr>
        <xdr:cNvSpPr txBox="1">
          <a:spLocks noChangeArrowheads="1"/>
        </xdr:cNvSpPr>
      </xdr:nvSpPr>
      <xdr:spPr bwMode="auto">
        <a:xfrm>
          <a:off x="80010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7391" name="TextBox 13">
          <a:hlinkClick xmlns:r="http://schemas.openxmlformats.org/officeDocument/2006/relationships" r:id="rId11"/>
          <a:extLst>
            <a:ext uri="{FF2B5EF4-FFF2-40B4-BE49-F238E27FC236}">
              <a16:creationId xmlns:a16="http://schemas.microsoft.com/office/drawing/2014/main" id="{64CC22DB-83FA-4571-B695-B5D48C14578F}"/>
            </a:ext>
          </a:extLst>
        </xdr:cNvPr>
        <xdr:cNvSpPr txBox="1">
          <a:spLocks noChangeArrowheads="1"/>
        </xdr:cNvSpPr>
      </xdr:nvSpPr>
      <xdr:spPr bwMode="auto">
        <a:xfrm>
          <a:off x="112395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7392" name="TextBox 13">
          <a:hlinkClick xmlns:r="http://schemas.openxmlformats.org/officeDocument/2006/relationships" r:id="rId12"/>
          <a:extLst>
            <a:ext uri="{FF2B5EF4-FFF2-40B4-BE49-F238E27FC236}">
              <a16:creationId xmlns:a16="http://schemas.microsoft.com/office/drawing/2014/main" id="{99B8A901-6757-F1CD-F499-9DD03F4D23A2}"/>
            </a:ext>
          </a:extLst>
        </xdr:cNvPr>
        <xdr:cNvSpPr txBox="1">
          <a:spLocks noChangeArrowheads="1"/>
        </xdr:cNvSpPr>
      </xdr:nvSpPr>
      <xdr:spPr bwMode="auto">
        <a:xfrm>
          <a:off x="1457325"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7393" name="TextBox 13">
          <a:hlinkClick xmlns:r="http://schemas.openxmlformats.org/officeDocument/2006/relationships" r:id="rId13"/>
          <a:extLst>
            <a:ext uri="{FF2B5EF4-FFF2-40B4-BE49-F238E27FC236}">
              <a16:creationId xmlns:a16="http://schemas.microsoft.com/office/drawing/2014/main" id="{5DCEB8E1-176D-BE22-1AA6-10BDF6D99AF7}"/>
            </a:ext>
          </a:extLst>
        </xdr:cNvPr>
        <xdr:cNvSpPr txBox="1">
          <a:spLocks noChangeArrowheads="1"/>
        </xdr:cNvSpPr>
      </xdr:nvSpPr>
      <xdr:spPr bwMode="auto">
        <a:xfrm>
          <a:off x="800100"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7394" name="TextBox 13">
          <a:hlinkClick xmlns:r="http://schemas.openxmlformats.org/officeDocument/2006/relationships" r:id="rId14"/>
          <a:extLst>
            <a:ext uri="{FF2B5EF4-FFF2-40B4-BE49-F238E27FC236}">
              <a16:creationId xmlns:a16="http://schemas.microsoft.com/office/drawing/2014/main" id="{8D6B9FE7-B3A9-E0EF-04F0-1252EA7C100D}"/>
            </a:ext>
          </a:extLst>
        </xdr:cNvPr>
        <xdr:cNvSpPr txBox="1">
          <a:spLocks noChangeArrowheads="1"/>
        </xdr:cNvSpPr>
      </xdr:nvSpPr>
      <xdr:spPr bwMode="auto">
        <a:xfrm>
          <a:off x="112395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7395" name="TextBox 13">
          <a:hlinkClick xmlns:r="http://schemas.openxmlformats.org/officeDocument/2006/relationships" r:id="rId15"/>
          <a:extLst>
            <a:ext uri="{FF2B5EF4-FFF2-40B4-BE49-F238E27FC236}">
              <a16:creationId xmlns:a16="http://schemas.microsoft.com/office/drawing/2014/main" id="{0595E1F3-6655-BBE7-0FC8-FA015D6632A5}"/>
            </a:ext>
          </a:extLst>
        </xdr:cNvPr>
        <xdr:cNvSpPr txBox="1">
          <a:spLocks noChangeArrowheads="1"/>
        </xdr:cNvSpPr>
      </xdr:nvSpPr>
      <xdr:spPr bwMode="auto">
        <a:xfrm>
          <a:off x="144780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1355" name="Picture 55" descr="MCj04326640000[1]">
          <a:extLst>
            <a:ext uri="{FF2B5EF4-FFF2-40B4-BE49-F238E27FC236}">
              <a16:creationId xmlns:a16="http://schemas.microsoft.com/office/drawing/2014/main" id="{1C99EF88-2E0E-5BCD-3ACA-D11CFF2A0444}"/>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0866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406400</xdr:colOff>
      <xdr:row>4</xdr:row>
      <xdr:rowOff>139700</xdr:rowOff>
    </xdr:to>
    <xdr:pic macro="[0]!FilterOff">
      <xdr:nvPicPr>
        <xdr:cNvPr id="21356" name="Picture 56" descr="icon_detail">
          <a:extLst>
            <a:ext uri="{FF2B5EF4-FFF2-40B4-BE49-F238E27FC236}">
              <a16:creationId xmlns:a16="http://schemas.microsoft.com/office/drawing/2014/main" id="{06744D32-2582-3A3C-90D8-EA951BD16406}"/>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264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117475</xdr:colOff>
      <xdr:row>0</xdr:row>
      <xdr:rowOff>158750</xdr:rowOff>
    </xdr:from>
    <xdr:to>
      <xdr:col>9</xdr:col>
      <xdr:colOff>469849</xdr:colOff>
      <xdr:row>5</xdr:row>
      <xdr:rowOff>9576</xdr:rowOff>
    </xdr:to>
    <xdr:sp macro="" textlink="">
      <xdr:nvSpPr>
        <xdr:cNvPr id="7225" name="Text Box 57">
          <a:extLst>
            <a:ext uri="{FF2B5EF4-FFF2-40B4-BE49-F238E27FC236}">
              <a16:creationId xmlns:a16="http://schemas.microsoft.com/office/drawing/2014/main" id="{0F9893B4-0CF8-09FF-DB40-CEF49F6DF600}"/>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406400</xdr:colOff>
      <xdr:row>2</xdr:row>
      <xdr:rowOff>63500</xdr:rowOff>
    </xdr:to>
    <xdr:pic macro="[0]!HideStockingRate">
      <xdr:nvPicPr>
        <xdr:cNvPr id="21358" name="Picture 59" descr="MCj04325330000[1]">
          <a:extLst>
            <a:ext uri="{FF2B5EF4-FFF2-40B4-BE49-F238E27FC236}">
              <a16:creationId xmlns:a16="http://schemas.microsoft.com/office/drawing/2014/main" id="{EB3380F1-FCA5-E840-055E-CC978E5D26B8}"/>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10200" y="177800"/>
          <a:ext cx="228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381000</xdr:colOff>
      <xdr:row>0</xdr:row>
      <xdr:rowOff>165100</xdr:rowOff>
    </xdr:from>
    <xdr:to>
      <xdr:col>9</xdr:col>
      <xdr:colOff>177800</xdr:colOff>
      <xdr:row>2</xdr:row>
      <xdr:rowOff>76200</xdr:rowOff>
    </xdr:to>
    <xdr:pic macro="[0]!ShowStockingRate">
      <xdr:nvPicPr>
        <xdr:cNvPr id="21359" name="Picture 61" descr="tick">
          <a:extLst>
            <a:ext uri="{FF2B5EF4-FFF2-40B4-BE49-F238E27FC236}">
              <a16:creationId xmlns:a16="http://schemas.microsoft.com/office/drawing/2014/main" id="{ED0EE1A0-A4B6-84FC-82F0-200883F82961}"/>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406400</xdr:colOff>
      <xdr:row>3</xdr:row>
      <xdr:rowOff>101600</xdr:rowOff>
    </xdr:to>
    <xdr:pic macro="[0]!HideHerbageMass">
      <xdr:nvPicPr>
        <xdr:cNvPr id="21360" name="Picture 62" descr="MCj04325330000[1]">
          <a:extLst>
            <a:ext uri="{FF2B5EF4-FFF2-40B4-BE49-F238E27FC236}">
              <a16:creationId xmlns:a16="http://schemas.microsoft.com/office/drawing/2014/main" id="{1F253111-7D57-39EA-9B40-417C8CAFF8F1}"/>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10200" y="431800"/>
          <a:ext cx="2286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381000</xdr:colOff>
      <xdr:row>2</xdr:row>
      <xdr:rowOff>25400</xdr:rowOff>
    </xdr:from>
    <xdr:to>
      <xdr:col>9</xdr:col>
      <xdr:colOff>177800</xdr:colOff>
      <xdr:row>3</xdr:row>
      <xdr:rowOff>127000</xdr:rowOff>
    </xdr:to>
    <xdr:pic macro="[0]!ShowHerbageMass">
      <xdr:nvPicPr>
        <xdr:cNvPr id="21361" name="Picture 63" descr="tick">
          <a:extLst>
            <a:ext uri="{FF2B5EF4-FFF2-40B4-BE49-F238E27FC236}">
              <a16:creationId xmlns:a16="http://schemas.microsoft.com/office/drawing/2014/main" id="{6011A073-9542-AD9C-7A19-7D42354A0E51}"/>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406400</xdr:colOff>
      <xdr:row>4</xdr:row>
      <xdr:rowOff>165100</xdr:rowOff>
    </xdr:to>
    <xdr:pic macro="[0]!HideGrazingDays">
      <xdr:nvPicPr>
        <xdr:cNvPr id="21362" name="Picture 64" descr="MCj04325330000[1]">
          <a:extLst>
            <a:ext uri="{FF2B5EF4-FFF2-40B4-BE49-F238E27FC236}">
              <a16:creationId xmlns:a16="http://schemas.microsoft.com/office/drawing/2014/main" id="{00AE022A-A0F6-20EF-0344-4232E269F6A9}"/>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10200" y="673100"/>
          <a:ext cx="2286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381000</xdr:colOff>
      <xdr:row>3</xdr:row>
      <xdr:rowOff>76200</xdr:rowOff>
    </xdr:from>
    <xdr:to>
      <xdr:col>9</xdr:col>
      <xdr:colOff>177800</xdr:colOff>
      <xdr:row>5</xdr:row>
      <xdr:rowOff>0</xdr:rowOff>
    </xdr:to>
    <xdr:pic macro="[0]!ShowGrazingDays">
      <xdr:nvPicPr>
        <xdr:cNvPr id="21363" name="Picture 65" descr="tick">
          <a:extLst>
            <a:ext uri="{FF2B5EF4-FFF2-40B4-BE49-F238E27FC236}">
              <a16:creationId xmlns:a16="http://schemas.microsoft.com/office/drawing/2014/main" id="{FDE81F0E-5887-5064-A2A6-1E9BB88B6BF4}"/>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241300</xdr:colOff>
      <xdr:row>1</xdr:row>
      <xdr:rowOff>127000</xdr:rowOff>
    </xdr:from>
    <xdr:to>
      <xdr:col>17</xdr:col>
      <xdr:colOff>50800</xdr:colOff>
      <xdr:row>4</xdr:row>
      <xdr:rowOff>38100</xdr:rowOff>
    </xdr:to>
    <xdr:pic macro="[0]!GoToFirstCell">
      <xdr:nvPicPr>
        <xdr:cNvPr id="21364" name="Picture 70" descr="MCj04247760000[1]">
          <a:extLst>
            <a:ext uri="{FF2B5EF4-FFF2-40B4-BE49-F238E27FC236}">
              <a16:creationId xmlns:a16="http://schemas.microsoft.com/office/drawing/2014/main" id="{D398760F-790E-2F85-FB2F-D566282433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431800</xdr:colOff>
      <xdr:row>1</xdr:row>
      <xdr:rowOff>63500</xdr:rowOff>
    </xdr:from>
    <xdr:to>
      <xdr:col>20</xdr:col>
      <xdr:colOff>177800</xdr:colOff>
      <xdr:row>4</xdr:row>
      <xdr:rowOff>76200</xdr:rowOff>
    </xdr:to>
    <xdr:pic macro="[0]!GotoNotesEntry">
      <xdr:nvPicPr>
        <xdr:cNvPr id="21365" name="Picture 336" descr="G:\Documents and Settings\Michael\Local Settings\Temporary Internet Files\Content.IE5\UIVOA795\MCj04247980000[1].wmf">
          <a:extLst>
            <a:ext uri="{FF2B5EF4-FFF2-40B4-BE49-F238E27FC236}">
              <a16:creationId xmlns:a16="http://schemas.microsoft.com/office/drawing/2014/main" id="{51A1D933-4159-4ADE-30B3-F7E89FCFB61F}"/>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98425</xdr:colOff>
      <xdr:row>0</xdr:row>
      <xdr:rowOff>79375</xdr:rowOff>
    </xdr:from>
    <xdr:to>
      <xdr:col>11</xdr:col>
      <xdr:colOff>168419</xdr:colOff>
      <xdr:row>5</xdr:row>
      <xdr:rowOff>98425</xdr:rowOff>
    </xdr:to>
    <xdr:sp macro="" textlink="">
      <xdr:nvSpPr>
        <xdr:cNvPr id="20997" name="Rectangle 30">
          <a:extLst>
            <a:ext uri="{FF2B5EF4-FFF2-40B4-BE49-F238E27FC236}">
              <a16:creationId xmlns:a16="http://schemas.microsoft.com/office/drawing/2014/main" id="{4E1D7643-E130-A572-62CB-24251DFD4EFC}"/>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206375</xdr:colOff>
      <xdr:row>1</xdr:row>
      <xdr:rowOff>19050</xdr:rowOff>
    </xdr:from>
    <xdr:to>
      <xdr:col>12</xdr:col>
      <xdr:colOff>127042</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E0C307F7-AA62-86D9-0406-FF36C7907AF8}"/>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21</xdr:col>
          <xdr:colOff>12700</xdr:colOff>
          <xdr:row>1</xdr:row>
          <xdr:rowOff>50800</xdr:rowOff>
        </xdr:from>
        <xdr:to>
          <xdr:col>22</xdr:col>
          <xdr:colOff>330200</xdr:colOff>
          <xdr:row>2</xdr:row>
          <xdr:rowOff>101600</xdr:rowOff>
        </xdr:to>
        <xdr:sp macro="" textlink="">
          <xdr:nvSpPr>
            <xdr:cNvPr id="21368" name="Button 1912" hidden="1">
              <a:extLst>
                <a:ext uri="{63B3BB69-23CF-44E3-9099-C40C66FF867C}">
                  <a14:compatExt spid="_x0000_s21368"/>
                </a:ext>
                <a:ext uri="{FF2B5EF4-FFF2-40B4-BE49-F238E27FC236}">
                  <a16:creationId xmlns:a16="http://schemas.microsoft.com/office/drawing/2014/main" id="{04FCE70F-CD60-E8E0-A72C-4679290E328C}"/>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21</xdr:col>
          <xdr:colOff>12700</xdr:colOff>
          <xdr:row>2</xdr:row>
          <xdr:rowOff>114300</xdr:rowOff>
        </xdr:from>
        <xdr:to>
          <xdr:col>22</xdr:col>
          <xdr:colOff>330200</xdr:colOff>
          <xdr:row>3</xdr:row>
          <xdr:rowOff>165100</xdr:rowOff>
        </xdr:to>
        <xdr:sp macro="" textlink="">
          <xdr:nvSpPr>
            <xdr:cNvPr id="21369" name="Button 1913" hidden="1">
              <a:extLst>
                <a:ext uri="{63B3BB69-23CF-44E3-9099-C40C66FF867C}">
                  <a14:compatExt spid="_x0000_s21369"/>
                </a:ext>
                <a:ext uri="{FF2B5EF4-FFF2-40B4-BE49-F238E27FC236}">
                  <a16:creationId xmlns:a16="http://schemas.microsoft.com/office/drawing/2014/main" id="{DFB33C6E-A35C-7730-FB85-1075284240B7}"/>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155575</xdr:colOff>
      <xdr:row>1</xdr:row>
      <xdr:rowOff>6350</xdr:rowOff>
    </xdr:from>
    <xdr:to>
      <xdr:col>18</xdr:col>
      <xdr:colOff>76242</xdr:colOff>
      <xdr:row>4</xdr:row>
      <xdr:rowOff>92075</xdr:rowOff>
    </xdr:to>
    <xdr:sp macro="[0]!GoToFirstCell" textlink="">
      <xdr:nvSpPr>
        <xdr:cNvPr id="2" name="TextBox 31">
          <a:extLst>
            <a:ext uri="{FF2B5EF4-FFF2-40B4-BE49-F238E27FC236}">
              <a16:creationId xmlns:a16="http://schemas.microsoft.com/office/drawing/2014/main" id="{A642A4E5-E87E-4034-0008-13B5BCB43701}"/>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177800</xdr:colOff>
      <xdr:row>1</xdr:row>
      <xdr:rowOff>63500</xdr:rowOff>
    </xdr:from>
    <xdr:to>
      <xdr:col>25</xdr:col>
      <xdr:colOff>38100</xdr:colOff>
      <xdr:row>4</xdr:row>
      <xdr:rowOff>165100</xdr:rowOff>
    </xdr:to>
    <xdr:pic macro="[0]!CalendarView">
      <xdr:nvPicPr>
        <xdr:cNvPr id="21372" name="Picture 55" descr="MCj04326640000[1]">
          <a:extLst>
            <a:ext uri="{FF2B5EF4-FFF2-40B4-BE49-F238E27FC236}">
              <a16:creationId xmlns:a16="http://schemas.microsoft.com/office/drawing/2014/main" id="{07C5233C-BE9D-4993-43C3-E7D0CDB4DAF6}"/>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22200" y="254000"/>
          <a:ext cx="8763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114300</xdr:colOff>
      <xdr:row>0</xdr:row>
      <xdr:rowOff>177800</xdr:rowOff>
    </xdr:from>
    <xdr:to>
      <xdr:col>26</xdr:col>
      <xdr:colOff>254000</xdr:colOff>
      <xdr:row>4</xdr:row>
      <xdr:rowOff>139700</xdr:rowOff>
    </xdr:to>
    <xdr:pic macro="[0]!FilterOff">
      <xdr:nvPicPr>
        <xdr:cNvPr id="21373" name="Picture 56" descr="icon_detail">
          <a:extLst>
            <a:ext uri="{FF2B5EF4-FFF2-40B4-BE49-F238E27FC236}">
              <a16:creationId xmlns:a16="http://schemas.microsoft.com/office/drawing/2014/main" id="{4F5F7EE3-F738-44F8-671F-B53F9AE12905}"/>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76200</xdr:colOff>
      <xdr:row>1</xdr:row>
      <xdr:rowOff>127000</xdr:rowOff>
    </xdr:from>
    <xdr:to>
      <xdr:col>27</xdr:col>
      <xdr:colOff>393700</xdr:colOff>
      <xdr:row>4</xdr:row>
      <xdr:rowOff>38100</xdr:rowOff>
    </xdr:to>
    <xdr:pic macro="[0]!GoToFirstCell">
      <xdr:nvPicPr>
        <xdr:cNvPr id="21374" name="Picture 70" descr="MCj04247760000[1]">
          <a:extLst>
            <a:ext uri="{FF2B5EF4-FFF2-40B4-BE49-F238E27FC236}">
              <a16:creationId xmlns:a16="http://schemas.microsoft.com/office/drawing/2014/main" id="{26BAEEC7-3A78-E569-D4A6-6A120A5CD8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266700</xdr:colOff>
      <xdr:row>1</xdr:row>
      <xdr:rowOff>63500</xdr:rowOff>
    </xdr:from>
    <xdr:to>
      <xdr:col>31</xdr:col>
      <xdr:colOff>25400</xdr:colOff>
      <xdr:row>4</xdr:row>
      <xdr:rowOff>76200</xdr:rowOff>
    </xdr:to>
    <xdr:pic macro="[0]!GotoNotesEntry">
      <xdr:nvPicPr>
        <xdr:cNvPr id="21375" name="Picture 336" descr="G:\Documents and Settings\Michael\Local Settings\Temporary Internet Files\Content.IE5\UIVOA795\MCj04247980000[1].wmf">
          <a:extLst>
            <a:ext uri="{FF2B5EF4-FFF2-40B4-BE49-F238E27FC236}">
              <a16:creationId xmlns:a16="http://schemas.microsoft.com/office/drawing/2014/main" id="{4B363C6B-4861-9C5A-12BC-9C7242072AF4}"/>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591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355600</xdr:colOff>
          <xdr:row>1</xdr:row>
          <xdr:rowOff>50800</xdr:rowOff>
        </xdr:from>
        <xdr:to>
          <xdr:col>33</xdr:col>
          <xdr:colOff>177800</xdr:colOff>
          <xdr:row>2</xdr:row>
          <xdr:rowOff>101600</xdr:rowOff>
        </xdr:to>
        <xdr:sp macro="" textlink="">
          <xdr:nvSpPr>
            <xdr:cNvPr id="21376" name="Button 1920" hidden="1">
              <a:extLst>
                <a:ext uri="{63B3BB69-23CF-44E3-9099-C40C66FF867C}">
                  <a14:compatExt spid="_x0000_s21376"/>
                </a:ext>
                <a:ext uri="{FF2B5EF4-FFF2-40B4-BE49-F238E27FC236}">
                  <a16:creationId xmlns:a16="http://schemas.microsoft.com/office/drawing/2014/main" id="{0243B60E-45BF-6396-B278-6A048ED78B6D}"/>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355600</xdr:colOff>
          <xdr:row>2</xdr:row>
          <xdr:rowOff>114300</xdr:rowOff>
        </xdr:from>
        <xdr:to>
          <xdr:col>33</xdr:col>
          <xdr:colOff>177800</xdr:colOff>
          <xdr:row>3</xdr:row>
          <xdr:rowOff>165100</xdr:rowOff>
        </xdr:to>
        <xdr:sp macro="" textlink="">
          <xdr:nvSpPr>
            <xdr:cNvPr id="21377" name="Button 1921" hidden="1">
              <a:extLst>
                <a:ext uri="{63B3BB69-23CF-44E3-9099-C40C66FF867C}">
                  <a14:compatExt spid="_x0000_s21377"/>
                </a:ext>
                <a:ext uri="{FF2B5EF4-FFF2-40B4-BE49-F238E27FC236}">
                  <a16:creationId xmlns:a16="http://schemas.microsoft.com/office/drawing/2014/main" id="{A5B1CDD3-088C-0D9E-D4E9-F175026ADBD1}"/>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498475</xdr:colOff>
      <xdr:row>1</xdr:row>
      <xdr:rowOff>6350</xdr:rowOff>
    </xdr:from>
    <xdr:to>
      <xdr:col>28</xdr:col>
      <xdr:colOff>419142</xdr:colOff>
      <xdr:row>4</xdr:row>
      <xdr:rowOff>92075</xdr:rowOff>
    </xdr:to>
    <xdr:sp macro="[0]!GoToFirstCell" textlink="">
      <xdr:nvSpPr>
        <xdr:cNvPr id="3" name="TextBox 31">
          <a:extLst>
            <a:ext uri="{FF2B5EF4-FFF2-40B4-BE49-F238E27FC236}">
              <a16:creationId xmlns:a16="http://schemas.microsoft.com/office/drawing/2014/main" id="{4F030679-EF03-635B-9DC8-B7883DC8C97D}"/>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177800</xdr:colOff>
      <xdr:row>1</xdr:row>
      <xdr:rowOff>127000</xdr:rowOff>
    </xdr:from>
    <xdr:to>
      <xdr:col>35</xdr:col>
      <xdr:colOff>0</xdr:colOff>
      <xdr:row>4</xdr:row>
      <xdr:rowOff>38100</xdr:rowOff>
    </xdr:to>
    <xdr:pic macro="[0]!GoToFirstCell">
      <xdr:nvPicPr>
        <xdr:cNvPr id="21379" name="Picture 70" descr="MCj04247760000[1]">
          <a:extLst>
            <a:ext uri="{FF2B5EF4-FFF2-40B4-BE49-F238E27FC236}">
              <a16:creationId xmlns:a16="http://schemas.microsoft.com/office/drawing/2014/main" id="{21AC1657-1306-CE30-9E16-B2CF7D78D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102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104775</xdr:colOff>
      <xdr:row>1</xdr:row>
      <xdr:rowOff>6350</xdr:rowOff>
    </xdr:from>
    <xdr:to>
      <xdr:col>36</xdr:col>
      <xdr:colOff>25442</xdr:colOff>
      <xdr:row>4</xdr:row>
      <xdr:rowOff>92075</xdr:rowOff>
    </xdr:to>
    <xdr:sp macro="[0]!GoToFirstCell" textlink="">
      <xdr:nvSpPr>
        <xdr:cNvPr id="4" name="TextBox 31">
          <a:extLst>
            <a:ext uri="{FF2B5EF4-FFF2-40B4-BE49-F238E27FC236}">
              <a16:creationId xmlns:a16="http://schemas.microsoft.com/office/drawing/2014/main" id="{BF8BA8E1-DAD2-949F-CC92-351A03B80954}"/>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7.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4924" name="Picture 70" descr="MCj04247760000[1]">
          <a:extLst>
            <a:ext uri="{FF2B5EF4-FFF2-40B4-BE49-F238E27FC236}">
              <a16:creationId xmlns:a16="http://schemas.microsoft.com/office/drawing/2014/main" id="{0ED0F70A-4210-FC96-DF34-B04A9F1098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4925" name="Picture 201" descr="G:\Documents and Settings\Michael\Local Settings\Temporary Internet Files\Content.IE5\UIVOA795\MCj04247600000[1].wmf">
          <a:extLst>
            <a:ext uri="{FF2B5EF4-FFF2-40B4-BE49-F238E27FC236}">
              <a16:creationId xmlns:a16="http://schemas.microsoft.com/office/drawing/2014/main" id="{47C4C611-FFDC-E160-F6EE-D8CE4755F5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4926" name="Picture 202" descr="G:\Documents and Settings\Michael\Local Settings\Temporary Internet Files\Content.IE5\4IY7MN6Y\MCj04326610000[1].png">
          <a:extLst>
            <a:ext uri="{FF2B5EF4-FFF2-40B4-BE49-F238E27FC236}">
              <a16:creationId xmlns:a16="http://schemas.microsoft.com/office/drawing/2014/main" id="{DFCC0EA4-7C9C-F487-DFE9-2F835119639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7383" name="TextBox 13">
          <a:hlinkClick xmlns:r="http://schemas.openxmlformats.org/officeDocument/2006/relationships" r:id="rId4"/>
          <a:extLst>
            <a:ext uri="{FF2B5EF4-FFF2-40B4-BE49-F238E27FC236}">
              <a16:creationId xmlns:a16="http://schemas.microsoft.com/office/drawing/2014/main" id="{AB4BCD6B-E42C-AF25-9278-5EECD775FD50}"/>
            </a:ext>
          </a:extLst>
        </xdr:cNvPr>
        <xdr:cNvSpPr txBox="1">
          <a:spLocks noChangeArrowheads="1"/>
        </xdr:cNvSpPr>
      </xdr:nvSpPr>
      <xdr:spPr bwMode="auto">
        <a:xfrm>
          <a:off x="80010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7385" name="TextBox 13">
          <a:hlinkClick xmlns:r="http://schemas.openxmlformats.org/officeDocument/2006/relationships" r:id="rId5"/>
          <a:extLst>
            <a:ext uri="{FF2B5EF4-FFF2-40B4-BE49-F238E27FC236}">
              <a16:creationId xmlns:a16="http://schemas.microsoft.com/office/drawing/2014/main" id="{2C734AD8-1BDF-D94B-D176-7093B80B7D69}"/>
            </a:ext>
          </a:extLst>
        </xdr:cNvPr>
        <xdr:cNvSpPr txBox="1">
          <a:spLocks noChangeArrowheads="1"/>
        </xdr:cNvSpPr>
      </xdr:nvSpPr>
      <xdr:spPr bwMode="auto">
        <a:xfrm>
          <a:off x="112395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7386" name="TextBox 13">
          <a:hlinkClick xmlns:r="http://schemas.openxmlformats.org/officeDocument/2006/relationships" r:id="rId6"/>
          <a:extLst>
            <a:ext uri="{FF2B5EF4-FFF2-40B4-BE49-F238E27FC236}">
              <a16:creationId xmlns:a16="http://schemas.microsoft.com/office/drawing/2014/main" id="{4B8C7C70-0E3F-6E9A-042C-7C5F5A8829CE}"/>
            </a:ext>
          </a:extLst>
        </xdr:cNvPr>
        <xdr:cNvSpPr txBox="1">
          <a:spLocks noChangeArrowheads="1"/>
        </xdr:cNvSpPr>
      </xdr:nvSpPr>
      <xdr:spPr bwMode="auto">
        <a:xfrm>
          <a:off x="1457325"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7387" name="TextBox 13">
          <a:hlinkClick xmlns:r="http://schemas.openxmlformats.org/officeDocument/2006/relationships" r:id="rId7"/>
          <a:extLst>
            <a:ext uri="{FF2B5EF4-FFF2-40B4-BE49-F238E27FC236}">
              <a16:creationId xmlns:a16="http://schemas.microsoft.com/office/drawing/2014/main" id="{F5C71FB6-2F30-6989-F527-916EFDC98221}"/>
            </a:ext>
          </a:extLst>
        </xdr:cNvPr>
        <xdr:cNvSpPr txBox="1">
          <a:spLocks noChangeArrowheads="1"/>
        </xdr:cNvSpPr>
      </xdr:nvSpPr>
      <xdr:spPr bwMode="auto">
        <a:xfrm>
          <a:off x="800100"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7388" name="TextBox 13">
          <a:hlinkClick xmlns:r="http://schemas.openxmlformats.org/officeDocument/2006/relationships" r:id="rId8"/>
          <a:extLst>
            <a:ext uri="{FF2B5EF4-FFF2-40B4-BE49-F238E27FC236}">
              <a16:creationId xmlns:a16="http://schemas.microsoft.com/office/drawing/2014/main" id="{CF8C7226-7CF7-BA60-4922-DE7AC8F75D9E}"/>
            </a:ext>
          </a:extLst>
        </xdr:cNvPr>
        <xdr:cNvSpPr txBox="1">
          <a:spLocks noChangeArrowheads="1"/>
        </xdr:cNvSpPr>
      </xdr:nvSpPr>
      <xdr:spPr bwMode="auto">
        <a:xfrm>
          <a:off x="113347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7389" name="TextBox 13">
          <a:hlinkClick xmlns:r="http://schemas.openxmlformats.org/officeDocument/2006/relationships" r:id="rId9"/>
          <a:extLst>
            <a:ext uri="{FF2B5EF4-FFF2-40B4-BE49-F238E27FC236}">
              <a16:creationId xmlns:a16="http://schemas.microsoft.com/office/drawing/2014/main" id="{4BB17863-1D29-CA33-7D30-CDC9F0849B9C}"/>
            </a:ext>
          </a:extLst>
        </xdr:cNvPr>
        <xdr:cNvSpPr txBox="1">
          <a:spLocks noChangeArrowheads="1"/>
        </xdr:cNvSpPr>
      </xdr:nvSpPr>
      <xdr:spPr bwMode="auto">
        <a:xfrm>
          <a:off x="145732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7390" name="TextBox 13">
          <a:hlinkClick xmlns:r="http://schemas.openxmlformats.org/officeDocument/2006/relationships" r:id="rId10"/>
          <a:extLst>
            <a:ext uri="{FF2B5EF4-FFF2-40B4-BE49-F238E27FC236}">
              <a16:creationId xmlns:a16="http://schemas.microsoft.com/office/drawing/2014/main" id="{F708CB07-F97B-B241-A8AF-9610CE8612C1}"/>
            </a:ext>
          </a:extLst>
        </xdr:cNvPr>
        <xdr:cNvSpPr txBox="1">
          <a:spLocks noChangeArrowheads="1"/>
        </xdr:cNvSpPr>
      </xdr:nvSpPr>
      <xdr:spPr bwMode="auto">
        <a:xfrm>
          <a:off x="80010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7391" name="TextBox 13">
          <a:hlinkClick xmlns:r="http://schemas.openxmlformats.org/officeDocument/2006/relationships" r:id="rId11"/>
          <a:extLst>
            <a:ext uri="{FF2B5EF4-FFF2-40B4-BE49-F238E27FC236}">
              <a16:creationId xmlns:a16="http://schemas.microsoft.com/office/drawing/2014/main" id="{821FF8F2-2066-273F-3BA7-6AF1193C9AC1}"/>
            </a:ext>
          </a:extLst>
        </xdr:cNvPr>
        <xdr:cNvSpPr txBox="1">
          <a:spLocks noChangeArrowheads="1"/>
        </xdr:cNvSpPr>
      </xdr:nvSpPr>
      <xdr:spPr bwMode="auto">
        <a:xfrm>
          <a:off x="112395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7392" name="TextBox 13">
          <a:hlinkClick xmlns:r="http://schemas.openxmlformats.org/officeDocument/2006/relationships" r:id="rId12"/>
          <a:extLst>
            <a:ext uri="{FF2B5EF4-FFF2-40B4-BE49-F238E27FC236}">
              <a16:creationId xmlns:a16="http://schemas.microsoft.com/office/drawing/2014/main" id="{0B031FEF-81E8-F22D-2F4A-E247431A0356}"/>
            </a:ext>
          </a:extLst>
        </xdr:cNvPr>
        <xdr:cNvSpPr txBox="1">
          <a:spLocks noChangeArrowheads="1"/>
        </xdr:cNvSpPr>
      </xdr:nvSpPr>
      <xdr:spPr bwMode="auto">
        <a:xfrm>
          <a:off x="1457325"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7393" name="TextBox 13">
          <a:hlinkClick xmlns:r="http://schemas.openxmlformats.org/officeDocument/2006/relationships" r:id="rId13"/>
          <a:extLst>
            <a:ext uri="{FF2B5EF4-FFF2-40B4-BE49-F238E27FC236}">
              <a16:creationId xmlns:a16="http://schemas.microsoft.com/office/drawing/2014/main" id="{A54BEE82-AEC2-6F42-F35B-A7841C4800AA}"/>
            </a:ext>
          </a:extLst>
        </xdr:cNvPr>
        <xdr:cNvSpPr txBox="1">
          <a:spLocks noChangeArrowheads="1"/>
        </xdr:cNvSpPr>
      </xdr:nvSpPr>
      <xdr:spPr bwMode="auto">
        <a:xfrm>
          <a:off x="800100"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7394" name="TextBox 13">
          <a:hlinkClick xmlns:r="http://schemas.openxmlformats.org/officeDocument/2006/relationships" r:id="rId14"/>
          <a:extLst>
            <a:ext uri="{FF2B5EF4-FFF2-40B4-BE49-F238E27FC236}">
              <a16:creationId xmlns:a16="http://schemas.microsoft.com/office/drawing/2014/main" id="{87D7918D-9A69-D552-F2B8-5AD1B4D7CECC}"/>
            </a:ext>
          </a:extLst>
        </xdr:cNvPr>
        <xdr:cNvSpPr txBox="1">
          <a:spLocks noChangeArrowheads="1"/>
        </xdr:cNvSpPr>
      </xdr:nvSpPr>
      <xdr:spPr bwMode="auto">
        <a:xfrm>
          <a:off x="112395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7395" name="TextBox 13">
          <a:hlinkClick xmlns:r="http://schemas.openxmlformats.org/officeDocument/2006/relationships" r:id="rId15"/>
          <a:extLst>
            <a:ext uri="{FF2B5EF4-FFF2-40B4-BE49-F238E27FC236}">
              <a16:creationId xmlns:a16="http://schemas.microsoft.com/office/drawing/2014/main" id="{13535419-6CF6-6E34-4A64-7388DD60133D}"/>
            </a:ext>
          </a:extLst>
        </xdr:cNvPr>
        <xdr:cNvSpPr txBox="1">
          <a:spLocks noChangeArrowheads="1"/>
        </xdr:cNvSpPr>
      </xdr:nvSpPr>
      <xdr:spPr bwMode="auto">
        <a:xfrm>
          <a:off x="144780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4972" name="Picture 55" descr="MCj04326640000[1]">
          <a:extLst>
            <a:ext uri="{FF2B5EF4-FFF2-40B4-BE49-F238E27FC236}">
              <a16:creationId xmlns:a16="http://schemas.microsoft.com/office/drawing/2014/main" id="{FB27B4AA-A2B3-A61D-49E8-CFDD4224A4FF}"/>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24973" name="Picture 56" descr="icon_detail">
          <a:extLst>
            <a:ext uri="{FF2B5EF4-FFF2-40B4-BE49-F238E27FC236}">
              <a16:creationId xmlns:a16="http://schemas.microsoft.com/office/drawing/2014/main" id="{27BFF53F-DABA-95C7-DC62-3CC7A77DE653}"/>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37B3F1E3-67F9-643C-ED79-F1901FB84D4E}"/>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24975" name="Picture 59" descr="MCj04325330000[1]">
          <a:extLst>
            <a:ext uri="{FF2B5EF4-FFF2-40B4-BE49-F238E27FC236}">
              <a16:creationId xmlns:a16="http://schemas.microsoft.com/office/drawing/2014/main" id="{954284AC-5C51-CF55-6D99-9126424242A4}"/>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368300</xdr:colOff>
      <xdr:row>0</xdr:row>
      <xdr:rowOff>165100</xdr:rowOff>
    </xdr:from>
    <xdr:to>
      <xdr:col>9</xdr:col>
      <xdr:colOff>165100</xdr:colOff>
      <xdr:row>2</xdr:row>
      <xdr:rowOff>76200</xdr:rowOff>
    </xdr:to>
    <xdr:pic macro="[0]!ShowStockingRate">
      <xdr:nvPicPr>
        <xdr:cNvPr id="24976" name="Picture 61" descr="tick">
          <a:extLst>
            <a:ext uri="{FF2B5EF4-FFF2-40B4-BE49-F238E27FC236}">
              <a16:creationId xmlns:a16="http://schemas.microsoft.com/office/drawing/2014/main" id="{5E82E4A5-08D7-9E25-C57E-69E7E9A4B7E0}"/>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181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24977" name="Picture 62" descr="MCj04325330000[1]">
          <a:extLst>
            <a:ext uri="{FF2B5EF4-FFF2-40B4-BE49-F238E27FC236}">
              <a16:creationId xmlns:a16="http://schemas.microsoft.com/office/drawing/2014/main" id="{57FB2C4A-4E7C-DC20-D88F-6DB03F101B5A}"/>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368300</xdr:colOff>
      <xdr:row>2</xdr:row>
      <xdr:rowOff>25400</xdr:rowOff>
    </xdr:from>
    <xdr:to>
      <xdr:col>9</xdr:col>
      <xdr:colOff>165100</xdr:colOff>
      <xdr:row>3</xdr:row>
      <xdr:rowOff>127000</xdr:rowOff>
    </xdr:to>
    <xdr:pic macro="[0]!ShowHerbageMass">
      <xdr:nvPicPr>
        <xdr:cNvPr id="24978" name="Picture 63" descr="tick">
          <a:extLst>
            <a:ext uri="{FF2B5EF4-FFF2-40B4-BE49-F238E27FC236}">
              <a16:creationId xmlns:a16="http://schemas.microsoft.com/office/drawing/2014/main" id="{6EFF6428-9FB3-033B-E5B5-A9BB2D3FBE50}"/>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181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24979" name="Picture 64" descr="MCj04325330000[1]">
          <a:extLst>
            <a:ext uri="{FF2B5EF4-FFF2-40B4-BE49-F238E27FC236}">
              <a16:creationId xmlns:a16="http://schemas.microsoft.com/office/drawing/2014/main" id="{A545EE5B-BD8F-D9F0-7859-75776BA5AD88}"/>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368300</xdr:colOff>
      <xdr:row>3</xdr:row>
      <xdr:rowOff>76200</xdr:rowOff>
    </xdr:from>
    <xdr:to>
      <xdr:col>9</xdr:col>
      <xdr:colOff>165100</xdr:colOff>
      <xdr:row>5</xdr:row>
      <xdr:rowOff>0</xdr:rowOff>
    </xdr:to>
    <xdr:pic macro="[0]!ShowGrazingDays">
      <xdr:nvPicPr>
        <xdr:cNvPr id="24980" name="Picture 65" descr="tick">
          <a:extLst>
            <a:ext uri="{FF2B5EF4-FFF2-40B4-BE49-F238E27FC236}">
              <a16:creationId xmlns:a16="http://schemas.microsoft.com/office/drawing/2014/main" id="{8C380675-9620-8D28-50F9-3149202679A2}"/>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181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228600</xdr:colOff>
      <xdr:row>1</xdr:row>
      <xdr:rowOff>127000</xdr:rowOff>
    </xdr:from>
    <xdr:to>
      <xdr:col>17</xdr:col>
      <xdr:colOff>38100</xdr:colOff>
      <xdr:row>4</xdr:row>
      <xdr:rowOff>38100</xdr:rowOff>
    </xdr:to>
    <xdr:pic macro="[0]!GoToFirstCell">
      <xdr:nvPicPr>
        <xdr:cNvPr id="24981" name="Picture 70" descr="MCj04247760000[1]">
          <a:extLst>
            <a:ext uri="{FF2B5EF4-FFF2-40B4-BE49-F238E27FC236}">
              <a16:creationId xmlns:a16="http://schemas.microsoft.com/office/drawing/2014/main" id="{31B210D8-399D-20E0-1B2A-390A95BB02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424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419100</xdr:colOff>
      <xdr:row>1</xdr:row>
      <xdr:rowOff>63500</xdr:rowOff>
    </xdr:from>
    <xdr:to>
      <xdr:col>20</xdr:col>
      <xdr:colOff>177800</xdr:colOff>
      <xdr:row>4</xdr:row>
      <xdr:rowOff>76200</xdr:rowOff>
    </xdr:to>
    <xdr:pic macro="[0]!GotoNotesEntry">
      <xdr:nvPicPr>
        <xdr:cNvPr id="24982" name="Picture 336" descr="G:\Documents and Settings\Michael\Local Settings\Temporary Internet Files\Content.IE5\UIVOA795\MCj04247980000[1].wmf">
          <a:extLst>
            <a:ext uri="{FF2B5EF4-FFF2-40B4-BE49-F238E27FC236}">
              <a16:creationId xmlns:a16="http://schemas.microsoft.com/office/drawing/2014/main" id="{7DD54747-76C4-62E2-0765-86186BAA08E4}"/>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489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85725</xdr:colOff>
      <xdr:row>0</xdr:row>
      <xdr:rowOff>79375</xdr:rowOff>
    </xdr:from>
    <xdr:to>
      <xdr:col>11</xdr:col>
      <xdr:colOff>155719</xdr:colOff>
      <xdr:row>5</xdr:row>
      <xdr:rowOff>98425</xdr:rowOff>
    </xdr:to>
    <xdr:sp macro="" textlink="">
      <xdr:nvSpPr>
        <xdr:cNvPr id="20997" name="Rectangle 30">
          <a:extLst>
            <a:ext uri="{FF2B5EF4-FFF2-40B4-BE49-F238E27FC236}">
              <a16:creationId xmlns:a16="http://schemas.microsoft.com/office/drawing/2014/main" id="{CDC08245-500B-88DB-6E1B-39ECE0C40484}"/>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193675</xdr:colOff>
      <xdr:row>1</xdr:row>
      <xdr:rowOff>19050</xdr:rowOff>
    </xdr:from>
    <xdr:to>
      <xdr:col>12</xdr:col>
      <xdr:colOff>114342</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A7314CA0-92B4-9090-0CBC-7B06F1BD042E}"/>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21</xdr:col>
          <xdr:colOff>0</xdr:colOff>
          <xdr:row>1</xdr:row>
          <xdr:rowOff>50800</xdr:rowOff>
        </xdr:from>
        <xdr:to>
          <xdr:col>22</xdr:col>
          <xdr:colOff>330200</xdr:colOff>
          <xdr:row>2</xdr:row>
          <xdr:rowOff>101600</xdr:rowOff>
        </xdr:to>
        <xdr:sp macro="" textlink="">
          <xdr:nvSpPr>
            <xdr:cNvPr id="24985" name="Button 409" hidden="1">
              <a:extLst>
                <a:ext uri="{63B3BB69-23CF-44E3-9099-C40C66FF867C}">
                  <a14:compatExt spid="_x0000_s24985"/>
                </a:ext>
                <a:ext uri="{FF2B5EF4-FFF2-40B4-BE49-F238E27FC236}">
                  <a16:creationId xmlns:a16="http://schemas.microsoft.com/office/drawing/2014/main" id="{06F1FCF4-2501-251E-C827-F350D869E04D}"/>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21</xdr:col>
          <xdr:colOff>0</xdr:colOff>
          <xdr:row>2</xdr:row>
          <xdr:rowOff>114300</xdr:rowOff>
        </xdr:from>
        <xdr:to>
          <xdr:col>22</xdr:col>
          <xdr:colOff>330200</xdr:colOff>
          <xdr:row>3</xdr:row>
          <xdr:rowOff>165100</xdr:rowOff>
        </xdr:to>
        <xdr:sp macro="" textlink="">
          <xdr:nvSpPr>
            <xdr:cNvPr id="24986" name="Button 410" hidden="1">
              <a:extLst>
                <a:ext uri="{63B3BB69-23CF-44E3-9099-C40C66FF867C}">
                  <a14:compatExt spid="_x0000_s24986"/>
                </a:ext>
                <a:ext uri="{FF2B5EF4-FFF2-40B4-BE49-F238E27FC236}">
                  <a16:creationId xmlns:a16="http://schemas.microsoft.com/office/drawing/2014/main" id="{82887E5E-2D06-8DD7-82ED-DB9D625049EC}"/>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142875</xdr:colOff>
      <xdr:row>1</xdr:row>
      <xdr:rowOff>6350</xdr:rowOff>
    </xdr:from>
    <xdr:to>
      <xdr:col>18</xdr:col>
      <xdr:colOff>63542</xdr:colOff>
      <xdr:row>4</xdr:row>
      <xdr:rowOff>92075</xdr:rowOff>
    </xdr:to>
    <xdr:sp macro="[0]!GoToFirstCell" textlink="">
      <xdr:nvSpPr>
        <xdr:cNvPr id="2" name="TextBox 31">
          <a:extLst>
            <a:ext uri="{FF2B5EF4-FFF2-40B4-BE49-F238E27FC236}">
              <a16:creationId xmlns:a16="http://schemas.microsoft.com/office/drawing/2014/main" id="{AA511A31-03CD-8A63-15B4-D54CB238620E}"/>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177800</xdr:colOff>
      <xdr:row>1</xdr:row>
      <xdr:rowOff>63500</xdr:rowOff>
    </xdr:from>
    <xdr:to>
      <xdr:col>25</xdr:col>
      <xdr:colOff>25400</xdr:colOff>
      <xdr:row>4</xdr:row>
      <xdr:rowOff>165100</xdr:rowOff>
    </xdr:to>
    <xdr:pic macro="[0]!CalendarView">
      <xdr:nvPicPr>
        <xdr:cNvPr id="24989" name="Picture 55" descr="MCj04326640000[1]">
          <a:extLst>
            <a:ext uri="{FF2B5EF4-FFF2-40B4-BE49-F238E27FC236}">
              <a16:creationId xmlns:a16="http://schemas.microsoft.com/office/drawing/2014/main" id="{8CF3A563-73A0-75AB-2008-FB7F68BF31F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476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101600</xdr:colOff>
      <xdr:row>0</xdr:row>
      <xdr:rowOff>177800</xdr:rowOff>
    </xdr:from>
    <xdr:to>
      <xdr:col>26</xdr:col>
      <xdr:colOff>254000</xdr:colOff>
      <xdr:row>4</xdr:row>
      <xdr:rowOff>139700</xdr:rowOff>
    </xdr:to>
    <xdr:pic macro="[0]!FilterOff">
      <xdr:nvPicPr>
        <xdr:cNvPr id="24990" name="Picture 56" descr="icon_detail">
          <a:extLst>
            <a:ext uri="{FF2B5EF4-FFF2-40B4-BE49-F238E27FC236}">
              <a16:creationId xmlns:a16="http://schemas.microsoft.com/office/drawing/2014/main" id="{A986978F-57C2-F35F-1E1F-A4E60CF66D24}"/>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874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63500</xdr:colOff>
      <xdr:row>1</xdr:row>
      <xdr:rowOff>127000</xdr:rowOff>
    </xdr:from>
    <xdr:to>
      <xdr:col>27</xdr:col>
      <xdr:colOff>393700</xdr:colOff>
      <xdr:row>4</xdr:row>
      <xdr:rowOff>38100</xdr:rowOff>
    </xdr:to>
    <xdr:pic macro="[0]!GoToFirstCell">
      <xdr:nvPicPr>
        <xdr:cNvPr id="24991" name="Picture 70" descr="MCj04247760000[1]">
          <a:extLst>
            <a:ext uri="{FF2B5EF4-FFF2-40B4-BE49-F238E27FC236}">
              <a16:creationId xmlns:a16="http://schemas.microsoft.com/office/drawing/2014/main" id="{636CE6F8-769D-7980-DC8D-DE4F8AA00A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653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12700</xdr:colOff>
      <xdr:row>4</xdr:row>
      <xdr:rowOff>76200</xdr:rowOff>
    </xdr:to>
    <xdr:pic macro="[0]!GotoNotesEntry">
      <xdr:nvPicPr>
        <xdr:cNvPr id="24992" name="Picture 336" descr="G:\Documents and Settings\Michael\Local Settings\Temporary Internet Files\Content.IE5\UIVOA795\MCj04247980000[1].wmf">
          <a:extLst>
            <a:ext uri="{FF2B5EF4-FFF2-40B4-BE49-F238E27FC236}">
              <a16:creationId xmlns:a16="http://schemas.microsoft.com/office/drawing/2014/main" id="{61C98790-DDBA-4C75-67F4-B330F7680778}"/>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342900</xdr:colOff>
          <xdr:row>1</xdr:row>
          <xdr:rowOff>50800</xdr:rowOff>
        </xdr:from>
        <xdr:to>
          <xdr:col>33</xdr:col>
          <xdr:colOff>177800</xdr:colOff>
          <xdr:row>2</xdr:row>
          <xdr:rowOff>101600</xdr:rowOff>
        </xdr:to>
        <xdr:sp macro="" textlink="">
          <xdr:nvSpPr>
            <xdr:cNvPr id="24993" name="Button 417" hidden="1">
              <a:extLst>
                <a:ext uri="{63B3BB69-23CF-44E3-9099-C40C66FF867C}">
                  <a14:compatExt spid="_x0000_s24993"/>
                </a:ext>
                <a:ext uri="{FF2B5EF4-FFF2-40B4-BE49-F238E27FC236}">
                  <a16:creationId xmlns:a16="http://schemas.microsoft.com/office/drawing/2014/main" id="{C634A8F0-20AB-0C58-2CD0-E8C9076951F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342900</xdr:colOff>
          <xdr:row>2</xdr:row>
          <xdr:rowOff>114300</xdr:rowOff>
        </xdr:from>
        <xdr:to>
          <xdr:col>33</xdr:col>
          <xdr:colOff>177800</xdr:colOff>
          <xdr:row>3</xdr:row>
          <xdr:rowOff>165100</xdr:rowOff>
        </xdr:to>
        <xdr:sp macro="" textlink="">
          <xdr:nvSpPr>
            <xdr:cNvPr id="24994" name="Button 418" hidden="1">
              <a:extLst>
                <a:ext uri="{63B3BB69-23CF-44E3-9099-C40C66FF867C}">
                  <a14:compatExt spid="_x0000_s24994"/>
                </a:ext>
                <a:ext uri="{FF2B5EF4-FFF2-40B4-BE49-F238E27FC236}">
                  <a16:creationId xmlns:a16="http://schemas.microsoft.com/office/drawing/2014/main" id="{DF6C2F9C-3A1F-4384-806E-5892110BB23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485775</xdr:colOff>
      <xdr:row>1</xdr:row>
      <xdr:rowOff>6350</xdr:rowOff>
    </xdr:from>
    <xdr:to>
      <xdr:col>28</xdr:col>
      <xdr:colOff>406442</xdr:colOff>
      <xdr:row>4</xdr:row>
      <xdr:rowOff>92075</xdr:rowOff>
    </xdr:to>
    <xdr:sp macro="[0]!GoToFirstCell" textlink="">
      <xdr:nvSpPr>
        <xdr:cNvPr id="3" name="TextBox 31">
          <a:extLst>
            <a:ext uri="{FF2B5EF4-FFF2-40B4-BE49-F238E27FC236}">
              <a16:creationId xmlns:a16="http://schemas.microsoft.com/office/drawing/2014/main" id="{26451EA4-4EA2-D8FD-ABDC-4262E82B1706}"/>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177800</xdr:colOff>
      <xdr:row>1</xdr:row>
      <xdr:rowOff>127000</xdr:rowOff>
    </xdr:from>
    <xdr:to>
      <xdr:col>34</xdr:col>
      <xdr:colOff>495300</xdr:colOff>
      <xdr:row>4</xdr:row>
      <xdr:rowOff>38100</xdr:rowOff>
    </xdr:to>
    <xdr:pic macro="[0]!GoToFirstCell">
      <xdr:nvPicPr>
        <xdr:cNvPr id="24996" name="Picture 70" descr="MCj04247760000[1]">
          <a:extLst>
            <a:ext uri="{FF2B5EF4-FFF2-40B4-BE49-F238E27FC236}">
              <a16:creationId xmlns:a16="http://schemas.microsoft.com/office/drawing/2014/main" id="{5ABED8D1-5A2A-781B-E7D2-5D74E8E048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356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92075</xdr:colOff>
      <xdr:row>1</xdr:row>
      <xdr:rowOff>6350</xdr:rowOff>
    </xdr:from>
    <xdr:to>
      <xdr:col>36</xdr:col>
      <xdr:colOff>12742</xdr:colOff>
      <xdr:row>4</xdr:row>
      <xdr:rowOff>92075</xdr:rowOff>
    </xdr:to>
    <xdr:sp macro="[0]!GoToFirstCell" textlink="">
      <xdr:nvSpPr>
        <xdr:cNvPr id="4" name="TextBox 31">
          <a:extLst>
            <a:ext uri="{FF2B5EF4-FFF2-40B4-BE49-F238E27FC236}">
              <a16:creationId xmlns:a16="http://schemas.microsoft.com/office/drawing/2014/main" id="{3B3335C6-F88C-C416-9A7A-892C6939C866}"/>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8.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5958" name="Picture 70" descr="MCj04247760000[1]">
          <a:extLst>
            <a:ext uri="{FF2B5EF4-FFF2-40B4-BE49-F238E27FC236}">
              <a16:creationId xmlns:a16="http://schemas.microsoft.com/office/drawing/2014/main" id="{3CE9D043-F1F7-6F86-4D6D-E3B2BC5525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5959" name="Picture 201" descr="G:\Documents and Settings\Michael\Local Settings\Temporary Internet Files\Content.IE5\UIVOA795\MCj04247600000[1].wmf">
          <a:extLst>
            <a:ext uri="{FF2B5EF4-FFF2-40B4-BE49-F238E27FC236}">
              <a16:creationId xmlns:a16="http://schemas.microsoft.com/office/drawing/2014/main" id="{34E04035-410D-8EEE-9D15-39D1664BAD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5960" name="Picture 202" descr="G:\Documents and Settings\Michael\Local Settings\Temporary Internet Files\Content.IE5\4IY7MN6Y\MCj04326610000[1].png">
          <a:extLst>
            <a:ext uri="{FF2B5EF4-FFF2-40B4-BE49-F238E27FC236}">
              <a16:creationId xmlns:a16="http://schemas.microsoft.com/office/drawing/2014/main" id="{50C12D51-75F4-96DA-2F50-FC2B5A5337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7383" name="TextBox 13">
          <a:hlinkClick xmlns:r="http://schemas.openxmlformats.org/officeDocument/2006/relationships" r:id="rId4"/>
          <a:extLst>
            <a:ext uri="{FF2B5EF4-FFF2-40B4-BE49-F238E27FC236}">
              <a16:creationId xmlns:a16="http://schemas.microsoft.com/office/drawing/2014/main" id="{F9DA4687-727F-A1F1-4A69-C2208BCFBF28}"/>
            </a:ext>
          </a:extLst>
        </xdr:cNvPr>
        <xdr:cNvSpPr txBox="1">
          <a:spLocks noChangeArrowheads="1"/>
        </xdr:cNvSpPr>
      </xdr:nvSpPr>
      <xdr:spPr bwMode="auto">
        <a:xfrm>
          <a:off x="80010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7385" name="TextBox 13">
          <a:hlinkClick xmlns:r="http://schemas.openxmlformats.org/officeDocument/2006/relationships" r:id="rId5"/>
          <a:extLst>
            <a:ext uri="{FF2B5EF4-FFF2-40B4-BE49-F238E27FC236}">
              <a16:creationId xmlns:a16="http://schemas.microsoft.com/office/drawing/2014/main" id="{908B1CE4-1D18-799F-02B7-529486C8D2D5}"/>
            </a:ext>
          </a:extLst>
        </xdr:cNvPr>
        <xdr:cNvSpPr txBox="1">
          <a:spLocks noChangeArrowheads="1"/>
        </xdr:cNvSpPr>
      </xdr:nvSpPr>
      <xdr:spPr bwMode="auto">
        <a:xfrm>
          <a:off x="112395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7386" name="TextBox 13">
          <a:hlinkClick xmlns:r="http://schemas.openxmlformats.org/officeDocument/2006/relationships" r:id="rId6"/>
          <a:extLst>
            <a:ext uri="{FF2B5EF4-FFF2-40B4-BE49-F238E27FC236}">
              <a16:creationId xmlns:a16="http://schemas.microsoft.com/office/drawing/2014/main" id="{53CC93B4-DB11-2CC0-99A5-DCDACCDB1B84}"/>
            </a:ext>
          </a:extLst>
        </xdr:cNvPr>
        <xdr:cNvSpPr txBox="1">
          <a:spLocks noChangeArrowheads="1"/>
        </xdr:cNvSpPr>
      </xdr:nvSpPr>
      <xdr:spPr bwMode="auto">
        <a:xfrm>
          <a:off x="1457325"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7387" name="TextBox 13">
          <a:hlinkClick xmlns:r="http://schemas.openxmlformats.org/officeDocument/2006/relationships" r:id="rId7"/>
          <a:extLst>
            <a:ext uri="{FF2B5EF4-FFF2-40B4-BE49-F238E27FC236}">
              <a16:creationId xmlns:a16="http://schemas.microsoft.com/office/drawing/2014/main" id="{9BAF1F19-AA8E-1EAB-2343-F083EE94576E}"/>
            </a:ext>
          </a:extLst>
        </xdr:cNvPr>
        <xdr:cNvSpPr txBox="1">
          <a:spLocks noChangeArrowheads="1"/>
        </xdr:cNvSpPr>
      </xdr:nvSpPr>
      <xdr:spPr bwMode="auto">
        <a:xfrm>
          <a:off x="800100"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7388" name="TextBox 13">
          <a:hlinkClick xmlns:r="http://schemas.openxmlformats.org/officeDocument/2006/relationships" r:id="rId8"/>
          <a:extLst>
            <a:ext uri="{FF2B5EF4-FFF2-40B4-BE49-F238E27FC236}">
              <a16:creationId xmlns:a16="http://schemas.microsoft.com/office/drawing/2014/main" id="{F647FBAF-5272-5E12-FA52-C3A7AA66203A}"/>
            </a:ext>
          </a:extLst>
        </xdr:cNvPr>
        <xdr:cNvSpPr txBox="1">
          <a:spLocks noChangeArrowheads="1"/>
        </xdr:cNvSpPr>
      </xdr:nvSpPr>
      <xdr:spPr bwMode="auto">
        <a:xfrm>
          <a:off x="113347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7389" name="TextBox 13">
          <a:hlinkClick xmlns:r="http://schemas.openxmlformats.org/officeDocument/2006/relationships" r:id="rId9"/>
          <a:extLst>
            <a:ext uri="{FF2B5EF4-FFF2-40B4-BE49-F238E27FC236}">
              <a16:creationId xmlns:a16="http://schemas.microsoft.com/office/drawing/2014/main" id="{782BFA7D-7FA7-AE83-2964-8C8CD4586F14}"/>
            </a:ext>
          </a:extLst>
        </xdr:cNvPr>
        <xdr:cNvSpPr txBox="1">
          <a:spLocks noChangeArrowheads="1"/>
        </xdr:cNvSpPr>
      </xdr:nvSpPr>
      <xdr:spPr bwMode="auto">
        <a:xfrm>
          <a:off x="145732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7390" name="TextBox 13">
          <a:hlinkClick xmlns:r="http://schemas.openxmlformats.org/officeDocument/2006/relationships" r:id="rId10"/>
          <a:extLst>
            <a:ext uri="{FF2B5EF4-FFF2-40B4-BE49-F238E27FC236}">
              <a16:creationId xmlns:a16="http://schemas.microsoft.com/office/drawing/2014/main" id="{D2FAFCF6-490E-653A-04D9-AC29B0EB01CC}"/>
            </a:ext>
          </a:extLst>
        </xdr:cNvPr>
        <xdr:cNvSpPr txBox="1">
          <a:spLocks noChangeArrowheads="1"/>
        </xdr:cNvSpPr>
      </xdr:nvSpPr>
      <xdr:spPr bwMode="auto">
        <a:xfrm>
          <a:off x="80010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7391" name="TextBox 13">
          <a:hlinkClick xmlns:r="http://schemas.openxmlformats.org/officeDocument/2006/relationships" r:id="rId11"/>
          <a:extLst>
            <a:ext uri="{FF2B5EF4-FFF2-40B4-BE49-F238E27FC236}">
              <a16:creationId xmlns:a16="http://schemas.microsoft.com/office/drawing/2014/main" id="{57964250-F7EB-B075-9EB3-587140360C55}"/>
            </a:ext>
          </a:extLst>
        </xdr:cNvPr>
        <xdr:cNvSpPr txBox="1">
          <a:spLocks noChangeArrowheads="1"/>
        </xdr:cNvSpPr>
      </xdr:nvSpPr>
      <xdr:spPr bwMode="auto">
        <a:xfrm>
          <a:off x="112395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7392" name="TextBox 13">
          <a:hlinkClick xmlns:r="http://schemas.openxmlformats.org/officeDocument/2006/relationships" r:id="rId12"/>
          <a:extLst>
            <a:ext uri="{FF2B5EF4-FFF2-40B4-BE49-F238E27FC236}">
              <a16:creationId xmlns:a16="http://schemas.microsoft.com/office/drawing/2014/main" id="{23D5798D-7BAC-060B-619C-133F348B7353}"/>
            </a:ext>
          </a:extLst>
        </xdr:cNvPr>
        <xdr:cNvSpPr txBox="1">
          <a:spLocks noChangeArrowheads="1"/>
        </xdr:cNvSpPr>
      </xdr:nvSpPr>
      <xdr:spPr bwMode="auto">
        <a:xfrm>
          <a:off x="1457325"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7393" name="TextBox 13">
          <a:hlinkClick xmlns:r="http://schemas.openxmlformats.org/officeDocument/2006/relationships" r:id="rId13"/>
          <a:extLst>
            <a:ext uri="{FF2B5EF4-FFF2-40B4-BE49-F238E27FC236}">
              <a16:creationId xmlns:a16="http://schemas.microsoft.com/office/drawing/2014/main" id="{D0AFD25C-A6B8-8BA9-6E6D-D3A0720DFA2C}"/>
            </a:ext>
          </a:extLst>
        </xdr:cNvPr>
        <xdr:cNvSpPr txBox="1">
          <a:spLocks noChangeArrowheads="1"/>
        </xdr:cNvSpPr>
      </xdr:nvSpPr>
      <xdr:spPr bwMode="auto">
        <a:xfrm>
          <a:off x="800100"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7394" name="TextBox 13">
          <a:hlinkClick xmlns:r="http://schemas.openxmlformats.org/officeDocument/2006/relationships" r:id="rId14"/>
          <a:extLst>
            <a:ext uri="{FF2B5EF4-FFF2-40B4-BE49-F238E27FC236}">
              <a16:creationId xmlns:a16="http://schemas.microsoft.com/office/drawing/2014/main" id="{6B3A535E-15EC-6D16-E230-DB549AF1EEB9}"/>
            </a:ext>
          </a:extLst>
        </xdr:cNvPr>
        <xdr:cNvSpPr txBox="1">
          <a:spLocks noChangeArrowheads="1"/>
        </xdr:cNvSpPr>
      </xdr:nvSpPr>
      <xdr:spPr bwMode="auto">
        <a:xfrm>
          <a:off x="112395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7395" name="TextBox 13">
          <a:hlinkClick xmlns:r="http://schemas.openxmlformats.org/officeDocument/2006/relationships" r:id="rId15"/>
          <a:extLst>
            <a:ext uri="{FF2B5EF4-FFF2-40B4-BE49-F238E27FC236}">
              <a16:creationId xmlns:a16="http://schemas.microsoft.com/office/drawing/2014/main" id="{18D3A87A-B1FE-1CB0-6A92-2DF55A9BF53A}"/>
            </a:ext>
          </a:extLst>
        </xdr:cNvPr>
        <xdr:cNvSpPr txBox="1">
          <a:spLocks noChangeArrowheads="1"/>
        </xdr:cNvSpPr>
      </xdr:nvSpPr>
      <xdr:spPr bwMode="auto">
        <a:xfrm>
          <a:off x="144780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5980" name="Picture 55" descr="MCj04326640000[1]">
          <a:extLst>
            <a:ext uri="{FF2B5EF4-FFF2-40B4-BE49-F238E27FC236}">
              <a16:creationId xmlns:a16="http://schemas.microsoft.com/office/drawing/2014/main" id="{BD03E280-72AF-DA5F-705E-0D2B8C83B45A}"/>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25981" name="Picture 56" descr="icon_detail">
          <a:extLst>
            <a:ext uri="{FF2B5EF4-FFF2-40B4-BE49-F238E27FC236}">
              <a16:creationId xmlns:a16="http://schemas.microsoft.com/office/drawing/2014/main" id="{4384306E-86A9-EFD9-AA9D-28B3C0D42A5B}"/>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746D07F6-9FFA-D8FE-B041-D6231AC06942}"/>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25983" name="Picture 59" descr="MCj04325330000[1]">
          <a:extLst>
            <a:ext uri="{FF2B5EF4-FFF2-40B4-BE49-F238E27FC236}">
              <a16:creationId xmlns:a16="http://schemas.microsoft.com/office/drawing/2014/main" id="{69AA2959-FFC9-068E-C606-0A3F2CEC845E}"/>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25984" name="Picture 61" descr="tick">
          <a:extLst>
            <a:ext uri="{FF2B5EF4-FFF2-40B4-BE49-F238E27FC236}">
              <a16:creationId xmlns:a16="http://schemas.microsoft.com/office/drawing/2014/main" id="{341EA7DF-85C1-CE52-D710-F99EE875F8A0}"/>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25985" name="Picture 62" descr="MCj04325330000[1]">
          <a:extLst>
            <a:ext uri="{FF2B5EF4-FFF2-40B4-BE49-F238E27FC236}">
              <a16:creationId xmlns:a16="http://schemas.microsoft.com/office/drawing/2014/main" id="{5615F663-D972-BF89-4CDC-42083203A61A}"/>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25986" name="Picture 63" descr="tick">
          <a:extLst>
            <a:ext uri="{FF2B5EF4-FFF2-40B4-BE49-F238E27FC236}">
              <a16:creationId xmlns:a16="http://schemas.microsoft.com/office/drawing/2014/main" id="{9B8EF54B-DCCF-2722-5454-547C52F6208C}"/>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25987" name="Picture 64" descr="MCj04325330000[1]">
          <a:extLst>
            <a:ext uri="{FF2B5EF4-FFF2-40B4-BE49-F238E27FC236}">
              <a16:creationId xmlns:a16="http://schemas.microsoft.com/office/drawing/2014/main" id="{955E3B64-5911-CFD2-DB4E-1D26C1B67626}"/>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25988" name="Picture 65" descr="tick">
          <a:extLst>
            <a:ext uri="{FF2B5EF4-FFF2-40B4-BE49-F238E27FC236}">
              <a16:creationId xmlns:a16="http://schemas.microsoft.com/office/drawing/2014/main" id="{BACA2B53-5FC8-9C6C-2070-2396ACA25E91}"/>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25989" name="Picture 70" descr="MCj04247760000[1]">
          <a:extLst>
            <a:ext uri="{FF2B5EF4-FFF2-40B4-BE49-F238E27FC236}">
              <a16:creationId xmlns:a16="http://schemas.microsoft.com/office/drawing/2014/main" id="{5192B886-46E7-FA0A-EDA5-C5B2A19EC0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25990" name="Picture 336" descr="G:\Documents and Settings\Michael\Local Settings\Temporary Internet Files\Content.IE5\UIVOA795\MCj04247980000[1].wmf">
          <a:extLst>
            <a:ext uri="{FF2B5EF4-FFF2-40B4-BE49-F238E27FC236}">
              <a16:creationId xmlns:a16="http://schemas.microsoft.com/office/drawing/2014/main" id="{1306B3A8-4848-6037-B74E-1088D2245CDE}"/>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8E4C2EBB-AD0F-4A88-FD13-BCEF12B2A348}"/>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72F42084-C964-EA79-B1C3-CA51F39FB643}"/>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25993" name="Button 393" hidden="1">
              <a:extLst>
                <a:ext uri="{63B3BB69-23CF-44E3-9099-C40C66FF867C}">
                  <a14:compatExt spid="_x0000_s25993"/>
                </a:ext>
                <a:ext uri="{FF2B5EF4-FFF2-40B4-BE49-F238E27FC236}">
                  <a16:creationId xmlns:a16="http://schemas.microsoft.com/office/drawing/2014/main" id="{2A840158-A2C4-1946-3E81-D0D2AB41D8C1}"/>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25994" name="Button 394" hidden="1">
              <a:extLst>
                <a:ext uri="{63B3BB69-23CF-44E3-9099-C40C66FF867C}">
                  <a14:compatExt spid="_x0000_s25994"/>
                </a:ext>
                <a:ext uri="{FF2B5EF4-FFF2-40B4-BE49-F238E27FC236}">
                  <a16:creationId xmlns:a16="http://schemas.microsoft.com/office/drawing/2014/main" id="{EAE4BC81-87D1-85BD-20AD-B2DCFB4B071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86BFA142-5BBF-0F39-91A7-3D548BA7797A}"/>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25997" name="Picture 55" descr="MCj04326640000[1]">
          <a:extLst>
            <a:ext uri="{FF2B5EF4-FFF2-40B4-BE49-F238E27FC236}">
              <a16:creationId xmlns:a16="http://schemas.microsoft.com/office/drawing/2014/main" id="{F969E275-2236-C992-AF4D-0BAD162A8BD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25998" name="Picture 56" descr="icon_detail">
          <a:extLst>
            <a:ext uri="{FF2B5EF4-FFF2-40B4-BE49-F238E27FC236}">
              <a16:creationId xmlns:a16="http://schemas.microsoft.com/office/drawing/2014/main" id="{12579221-0642-F12B-B69B-2CA60EC38A3E}"/>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25999" name="Picture 70" descr="MCj04247760000[1]">
          <a:extLst>
            <a:ext uri="{FF2B5EF4-FFF2-40B4-BE49-F238E27FC236}">
              <a16:creationId xmlns:a16="http://schemas.microsoft.com/office/drawing/2014/main" id="{76B67519-F224-6C7F-509A-285E1A647A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26000" name="Picture 336" descr="G:\Documents and Settings\Michael\Local Settings\Temporary Internet Files\Content.IE5\UIVOA795\MCj04247980000[1].wmf">
          <a:extLst>
            <a:ext uri="{FF2B5EF4-FFF2-40B4-BE49-F238E27FC236}">
              <a16:creationId xmlns:a16="http://schemas.microsoft.com/office/drawing/2014/main" id="{7368E8AB-CE01-DFA2-5E20-F3A842C73448}"/>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26001" name="Button 401" hidden="1">
              <a:extLst>
                <a:ext uri="{63B3BB69-23CF-44E3-9099-C40C66FF867C}">
                  <a14:compatExt spid="_x0000_s26001"/>
                </a:ext>
                <a:ext uri="{FF2B5EF4-FFF2-40B4-BE49-F238E27FC236}">
                  <a16:creationId xmlns:a16="http://schemas.microsoft.com/office/drawing/2014/main" id="{FD6D0A4B-A1E1-FFD1-D036-26A2BF47FCBB}"/>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26002" name="Button 402" hidden="1">
              <a:extLst>
                <a:ext uri="{63B3BB69-23CF-44E3-9099-C40C66FF867C}">
                  <a14:compatExt spid="_x0000_s26002"/>
                </a:ext>
                <a:ext uri="{FF2B5EF4-FFF2-40B4-BE49-F238E27FC236}">
                  <a16:creationId xmlns:a16="http://schemas.microsoft.com/office/drawing/2014/main" id="{1660FED8-E7A4-CC4A-88ED-3B24319F34D9}"/>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2A8D76F3-ED68-13A7-6DF6-52CA96F3993D}"/>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26004" name="Picture 70" descr="MCj04247760000[1]">
          <a:extLst>
            <a:ext uri="{FF2B5EF4-FFF2-40B4-BE49-F238E27FC236}">
              <a16:creationId xmlns:a16="http://schemas.microsoft.com/office/drawing/2014/main" id="{EEF37A03-CC84-27DE-EB6A-226A65DDF6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B3BC09A3-66C7-97A5-2529-C762EDCC106C}"/>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9.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6951" name="Picture 70" descr="MCj04247760000[1]">
          <a:extLst>
            <a:ext uri="{FF2B5EF4-FFF2-40B4-BE49-F238E27FC236}">
              <a16:creationId xmlns:a16="http://schemas.microsoft.com/office/drawing/2014/main" id="{16666E3B-4036-D5B3-F69F-E523A8617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6952" name="Picture 201" descr="G:\Documents and Settings\Michael\Local Settings\Temporary Internet Files\Content.IE5\UIVOA795\MCj04247600000[1].wmf">
          <a:extLst>
            <a:ext uri="{FF2B5EF4-FFF2-40B4-BE49-F238E27FC236}">
              <a16:creationId xmlns:a16="http://schemas.microsoft.com/office/drawing/2014/main" id="{EF2553E3-2C16-E8E5-3FC3-39E614826C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6953" name="Picture 202" descr="G:\Documents and Settings\Michael\Local Settings\Temporary Internet Files\Content.IE5\4IY7MN6Y\MCj04326610000[1].png">
          <a:extLst>
            <a:ext uri="{FF2B5EF4-FFF2-40B4-BE49-F238E27FC236}">
              <a16:creationId xmlns:a16="http://schemas.microsoft.com/office/drawing/2014/main" id="{5B8A95E2-3889-9B92-82DF-BF72E8AF8F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31C0AB7F-BFF4-64A9-39FD-8D57F9958AB3}"/>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6BC6EDBE-D3DE-3256-47DC-424139A1F63D}"/>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4CB2127A-1EDA-4AB7-C898-EB6AF0294852}"/>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F1D411AF-B4D3-938A-D4BB-A6E67D74B3C9}"/>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94B0F0E5-01D3-9B80-8ADA-A479BE713B9B}"/>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C2482A06-6A97-C3C7-DB7E-1FAF9ED2BA4F}"/>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625F494D-20FE-B4D4-53C1-ECC0059536F9}"/>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6987D553-B9A2-1E13-3DB1-9D433B3CB65B}"/>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C090969C-52A3-E266-2C9D-4EEB9491C333}"/>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1754771C-59E9-20AF-E176-BE22241DC64A}"/>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44C20C57-9952-9BDA-462C-859E166188A6}"/>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A1463F0C-E577-007F-FE03-735FCB778CF9}"/>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6973" name="Picture 55" descr="MCj04326640000[1]">
          <a:extLst>
            <a:ext uri="{FF2B5EF4-FFF2-40B4-BE49-F238E27FC236}">
              <a16:creationId xmlns:a16="http://schemas.microsoft.com/office/drawing/2014/main" id="{A444EC8F-527A-B98C-A648-F96086C43DF8}"/>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26974" name="Picture 56" descr="icon_detail">
          <a:extLst>
            <a:ext uri="{FF2B5EF4-FFF2-40B4-BE49-F238E27FC236}">
              <a16:creationId xmlns:a16="http://schemas.microsoft.com/office/drawing/2014/main" id="{1C77DD43-9BF2-6E9D-3800-8485A08B382D}"/>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BD0364C5-58E5-42A3-D773-3452669B31D5}"/>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26976" name="Picture 59" descr="MCj04325330000[1]">
          <a:extLst>
            <a:ext uri="{FF2B5EF4-FFF2-40B4-BE49-F238E27FC236}">
              <a16:creationId xmlns:a16="http://schemas.microsoft.com/office/drawing/2014/main" id="{9846EB58-E8CA-B4B0-647B-CF5DC1656CBD}"/>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26977" name="Picture 61" descr="tick">
          <a:extLst>
            <a:ext uri="{FF2B5EF4-FFF2-40B4-BE49-F238E27FC236}">
              <a16:creationId xmlns:a16="http://schemas.microsoft.com/office/drawing/2014/main" id="{6802CDE3-DA51-8397-63F9-2BF611D485B8}"/>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26978" name="Picture 62" descr="MCj04325330000[1]">
          <a:extLst>
            <a:ext uri="{FF2B5EF4-FFF2-40B4-BE49-F238E27FC236}">
              <a16:creationId xmlns:a16="http://schemas.microsoft.com/office/drawing/2014/main" id="{361C2712-C7D6-393C-9FFF-E9E6CED8AB32}"/>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26979" name="Picture 63" descr="tick">
          <a:extLst>
            <a:ext uri="{FF2B5EF4-FFF2-40B4-BE49-F238E27FC236}">
              <a16:creationId xmlns:a16="http://schemas.microsoft.com/office/drawing/2014/main" id="{C0AF3EFD-91E5-374B-337D-75B00CA344B5}"/>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26980" name="Picture 64" descr="MCj04325330000[1]">
          <a:extLst>
            <a:ext uri="{FF2B5EF4-FFF2-40B4-BE49-F238E27FC236}">
              <a16:creationId xmlns:a16="http://schemas.microsoft.com/office/drawing/2014/main" id="{CD4DFB65-BAE5-0DCF-08B1-4236EA5225EC}"/>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26981" name="Picture 65" descr="tick">
          <a:extLst>
            <a:ext uri="{FF2B5EF4-FFF2-40B4-BE49-F238E27FC236}">
              <a16:creationId xmlns:a16="http://schemas.microsoft.com/office/drawing/2014/main" id="{F4A07056-3D75-E4C4-2E26-3361505A0592}"/>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26982" name="Picture 70" descr="MCj04247760000[1]">
          <a:extLst>
            <a:ext uri="{FF2B5EF4-FFF2-40B4-BE49-F238E27FC236}">
              <a16:creationId xmlns:a16="http://schemas.microsoft.com/office/drawing/2014/main" id="{9EFCA4C6-DC44-A98B-7A9C-1225D2EE19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26983" name="Picture 336" descr="G:\Documents and Settings\Michael\Local Settings\Temporary Internet Files\Content.IE5\UIVOA795\MCj04247980000[1].wmf">
          <a:extLst>
            <a:ext uri="{FF2B5EF4-FFF2-40B4-BE49-F238E27FC236}">
              <a16:creationId xmlns:a16="http://schemas.microsoft.com/office/drawing/2014/main" id="{F1594FFF-7F79-4BF8-F864-B75FA420DAA3}"/>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5687827E-3BA0-D70E-7998-B582C2C6DCB6}"/>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496BCE7A-68BF-C0DA-7618-485B796C2FD5}"/>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26986" name="Button 362" hidden="1">
              <a:extLst>
                <a:ext uri="{63B3BB69-23CF-44E3-9099-C40C66FF867C}">
                  <a14:compatExt spid="_x0000_s26986"/>
                </a:ext>
                <a:ext uri="{FF2B5EF4-FFF2-40B4-BE49-F238E27FC236}">
                  <a16:creationId xmlns:a16="http://schemas.microsoft.com/office/drawing/2014/main" id="{337394BB-A82F-CD9B-AC28-D32C34251EEC}"/>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26987" name="Button 363" hidden="1">
              <a:extLst>
                <a:ext uri="{63B3BB69-23CF-44E3-9099-C40C66FF867C}">
                  <a14:compatExt spid="_x0000_s26987"/>
                </a:ext>
                <a:ext uri="{FF2B5EF4-FFF2-40B4-BE49-F238E27FC236}">
                  <a16:creationId xmlns:a16="http://schemas.microsoft.com/office/drawing/2014/main" id="{C718EF3D-5466-0A6B-2E59-1E6927C8A955}"/>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FE8A988A-B70F-5974-45FC-A1F75F2F4C4D}"/>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26990" name="Picture 55" descr="MCj04326640000[1]">
          <a:extLst>
            <a:ext uri="{FF2B5EF4-FFF2-40B4-BE49-F238E27FC236}">
              <a16:creationId xmlns:a16="http://schemas.microsoft.com/office/drawing/2014/main" id="{268CC4CD-FF62-438D-76C2-09240E5CDAAC}"/>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26991" name="Picture 56" descr="icon_detail">
          <a:extLst>
            <a:ext uri="{FF2B5EF4-FFF2-40B4-BE49-F238E27FC236}">
              <a16:creationId xmlns:a16="http://schemas.microsoft.com/office/drawing/2014/main" id="{18913EE0-AEEE-E0FA-5834-0EFAD3734499}"/>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26992" name="Picture 70" descr="MCj04247760000[1]">
          <a:extLst>
            <a:ext uri="{FF2B5EF4-FFF2-40B4-BE49-F238E27FC236}">
              <a16:creationId xmlns:a16="http://schemas.microsoft.com/office/drawing/2014/main" id="{E59A06C6-6127-45F0-B87C-0119E451B7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26993" name="Picture 336" descr="G:\Documents and Settings\Michael\Local Settings\Temporary Internet Files\Content.IE5\UIVOA795\MCj04247980000[1].wmf">
          <a:extLst>
            <a:ext uri="{FF2B5EF4-FFF2-40B4-BE49-F238E27FC236}">
              <a16:creationId xmlns:a16="http://schemas.microsoft.com/office/drawing/2014/main" id="{ECE5B015-1533-1EB2-9AC1-EE7B73CFC658}"/>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26994" name="Button 370" hidden="1">
              <a:extLst>
                <a:ext uri="{63B3BB69-23CF-44E3-9099-C40C66FF867C}">
                  <a14:compatExt spid="_x0000_s26994"/>
                </a:ext>
                <a:ext uri="{FF2B5EF4-FFF2-40B4-BE49-F238E27FC236}">
                  <a16:creationId xmlns:a16="http://schemas.microsoft.com/office/drawing/2014/main" id="{752D8A6B-F69E-FE29-AFD5-52C04CC3C77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26995" name="Button 371" hidden="1">
              <a:extLst>
                <a:ext uri="{63B3BB69-23CF-44E3-9099-C40C66FF867C}">
                  <a14:compatExt spid="_x0000_s26995"/>
                </a:ext>
                <a:ext uri="{FF2B5EF4-FFF2-40B4-BE49-F238E27FC236}">
                  <a16:creationId xmlns:a16="http://schemas.microsoft.com/office/drawing/2014/main" id="{63F0DEF7-62A4-C37A-13D0-287D052D671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985C998D-8526-794F-8CE6-49E2FD7746CF}"/>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26997" name="Picture 70" descr="MCj04247760000[1]">
          <a:extLst>
            <a:ext uri="{FF2B5EF4-FFF2-40B4-BE49-F238E27FC236}">
              <a16:creationId xmlns:a16="http://schemas.microsoft.com/office/drawing/2014/main" id="{6F2F675F-6D90-22E9-3B28-4C7A9C2873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A7100609-F43D-CCA3-3A6E-9C109D96084C}"/>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7944" name="Picture 70" descr="MCj04247760000[1]">
          <a:extLst>
            <a:ext uri="{FF2B5EF4-FFF2-40B4-BE49-F238E27FC236}">
              <a16:creationId xmlns:a16="http://schemas.microsoft.com/office/drawing/2014/main" id="{4E55F5B3-0A03-EE61-B3A7-E410762AAF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7945" name="Picture 201" descr="G:\Documents and Settings\Michael\Local Settings\Temporary Internet Files\Content.IE5\UIVOA795\MCj04247600000[1].wmf">
          <a:extLst>
            <a:ext uri="{FF2B5EF4-FFF2-40B4-BE49-F238E27FC236}">
              <a16:creationId xmlns:a16="http://schemas.microsoft.com/office/drawing/2014/main" id="{C83B10D6-855D-DF47-3381-71632F3A55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7946" name="Picture 202" descr="G:\Documents and Settings\Michael\Local Settings\Temporary Internet Files\Content.IE5\4IY7MN6Y\MCj04326610000[1].png">
          <a:extLst>
            <a:ext uri="{FF2B5EF4-FFF2-40B4-BE49-F238E27FC236}">
              <a16:creationId xmlns:a16="http://schemas.microsoft.com/office/drawing/2014/main" id="{0B87A094-1227-0A22-C5ED-D5928161B1D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9050660E-0EC0-443E-9843-9B194621BABF}"/>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756FBDA1-CE6C-9E49-7602-2039F49D9708}"/>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9F977435-CDA3-FB93-509A-9B205DFFA019}"/>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092B64FF-EAEB-CA89-5171-3AF95EA7F7DF}"/>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59CE6F41-4D07-5D0A-3797-9562216C1086}"/>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6E41B24A-B0DB-5348-A8F0-5659268FECCE}"/>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9C1D1095-9445-B466-0FB4-BB16CDB6D033}"/>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749F8D71-93C7-EE06-EC92-CEE14D431FD1}"/>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5159C7D8-B30D-E47B-6248-F3904A106A00}"/>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AFEE0933-0D37-E356-C0E6-9997E75A6668}"/>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4C27DF32-49A7-70AA-826C-D4E7744C48A7}"/>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77A546BA-ED3A-F267-385B-F4459282FD2C}"/>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7966" name="Picture 55" descr="MCj04326640000[1]">
          <a:extLst>
            <a:ext uri="{FF2B5EF4-FFF2-40B4-BE49-F238E27FC236}">
              <a16:creationId xmlns:a16="http://schemas.microsoft.com/office/drawing/2014/main" id="{1A72256E-C8F5-4CB3-51C1-D46FB7F6846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27967" name="Picture 56" descr="icon_detail">
          <a:extLst>
            <a:ext uri="{FF2B5EF4-FFF2-40B4-BE49-F238E27FC236}">
              <a16:creationId xmlns:a16="http://schemas.microsoft.com/office/drawing/2014/main" id="{E59CA1D3-5755-980E-2F43-01423559BE4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AD0B2974-DD47-2389-FC4F-4C6E2FD277AB}"/>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27969" name="Picture 59" descr="MCj04325330000[1]">
          <a:extLst>
            <a:ext uri="{FF2B5EF4-FFF2-40B4-BE49-F238E27FC236}">
              <a16:creationId xmlns:a16="http://schemas.microsoft.com/office/drawing/2014/main" id="{29B5E39C-9835-A135-D98B-3AD783C6254F}"/>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27970" name="Picture 61" descr="tick">
          <a:extLst>
            <a:ext uri="{FF2B5EF4-FFF2-40B4-BE49-F238E27FC236}">
              <a16:creationId xmlns:a16="http://schemas.microsoft.com/office/drawing/2014/main" id="{71DFDC3A-8BE5-D5CE-DC30-5D9C95C91543}"/>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27971" name="Picture 62" descr="MCj04325330000[1]">
          <a:extLst>
            <a:ext uri="{FF2B5EF4-FFF2-40B4-BE49-F238E27FC236}">
              <a16:creationId xmlns:a16="http://schemas.microsoft.com/office/drawing/2014/main" id="{F6A30B3A-CC8B-0AEC-76E8-E5495A38700F}"/>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27972" name="Picture 63" descr="tick">
          <a:extLst>
            <a:ext uri="{FF2B5EF4-FFF2-40B4-BE49-F238E27FC236}">
              <a16:creationId xmlns:a16="http://schemas.microsoft.com/office/drawing/2014/main" id="{D8F1AD67-8880-B37F-EA25-36A930053697}"/>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27973" name="Picture 64" descr="MCj04325330000[1]">
          <a:extLst>
            <a:ext uri="{FF2B5EF4-FFF2-40B4-BE49-F238E27FC236}">
              <a16:creationId xmlns:a16="http://schemas.microsoft.com/office/drawing/2014/main" id="{E3744518-6976-3835-4B70-C777AA508F5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27974" name="Picture 65" descr="tick">
          <a:extLst>
            <a:ext uri="{FF2B5EF4-FFF2-40B4-BE49-F238E27FC236}">
              <a16:creationId xmlns:a16="http://schemas.microsoft.com/office/drawing/2014/main" id="{E732E06D-A1D5-BBA6-E50A-237A276611EF}"/>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27975" name="Picture 70" descr="MCj04247760000[1]">
          <a:extLst>
            <a:ext uri="{FF2B5EF4-FFF2-40B4-BE49-F238E27FC236}">
              <a16:creationId xmlns:a16="http://schemas.microsoft.com/office/drawing/2014/main" id="{9AFE6824-9E4C-2D08-05EE-8FECCE12C8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27976" name="Picture 336" descr="G:\Documents and Settings\Michael\Local Settings\Temporary Internet Files\Content.IE5\UIVOA795\MCj04247980000[1].wmf">
          <a:extLst>
            <a:ext uri="{FF2B5EF4-FFF2-40B4-BE49-F238E27FC236}">
              <a16:creationId xmlns:a16="http://schemas.microsoft.com/office/drawing/2014/main" id="{B3B14A9B-81AF-E3C3-6A0B-0193C76DA436}"/>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54421010-CA78-7DC4-5F28-B751944553E8}"/>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E733C988-BAA7-5032-8EA4-10324ECA1F52}"/>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27979" name="Button 331" hidden="1">
              <a:extLst>
                <a:ext uri="{63B3BB69-23CF-44E3-9099-C40C66FF867C}">
                  <a14:compatExt spid="_x0000_s27979"/>
                </a:ext>
                <a:ext uri="{FF2B5EF4-FFF2-40B4-BE49-F238E27FC236}">
                  <a16:creationId xmlns:a16="http://schemas.microsoft.com/office/drawing/2014/main" id="{5ED978B7-C206-2510-B986-9D08F9B0862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27980" name="Button 332" hidden="1">
              <a:extLst>
                <a:ext uri="{63B3BB69-23CF-44E3-9099-C40C66FF867C}">
                  <a14:compatExt spid="_x0000_s27980"/>
                </a:ext>
                <a:ext uri="{FF2B5EF4-FFF2-40B4-BE49-F238E27FC236}">
                  <a16:creationId xmlns:a16="http://schemas.microsoft.com/office/drawing/2014/main" id="{481861C7-8C33-838E-E41B-C1E06AF9483D}"/>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78B0661F-2207-7078-BE79-A7DEA472555B}"/>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27983" name="Picture 55" descr="MCj04326640000[1]">
          <a:extLst>
            <a:ext uri="{FF2B5EF4-FFF2-40B4-BE49-F238E27FC236}">
              <a16:creationId xmlns:a16="http://schemas.microsoft.com/office/drawing/2014/main" id="{EC7656D4-9472-4375-6FBE-54365D42B962}"/>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27984" name="Picture 56" descr="icon_detail">
          <a:extLst>
            <a:ext uri="{FF2B5EF4-FFF2-40B4-BE49-F238E27FC236}">
              <a16:creationId xmlns:a16="http://schemas.microsoft.com/office/drawing/2014/main" id="{4A428F66-2406-81DE-BF7C-F75B8F216F06}"/>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27985" name="Picture 70" descr="MCj04247760000[1]">
          <a:extLst>
            <a:ext uri="{FF2B5EF4-FFF2-40B4-BE49-F238E27FC236}">
              <a16:creationId xmlns:a16="http://schemas.microsoft.com/office/drawing/2014/main" id="{4E688197-B55E-4747-5094-084CEA1C92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27986" name="Picture 336" descr="G:\Documents and Settings\Michael\Local Settings\Temporary Internet Files\Content.IE5\UIVOA795\MCj04247980000[1].wmf">
          <a:extLst>
            <a:ext uri="{FF2B5EF4-FFF2-40B4-BE49-F238E27FC236}">
              <a16:creationId xmlns:a16="http://schemas.microsoft.com/office/drawing/2014/main" id="{C17546CD-A6F9-825F-D75C-94DC7372A99D}"/>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27987" name="Button 339" hidden="1">
              <a:extLst>
                <a:ext uri="{63B3BB69-23CF-44E3-9099-C40C66FF867C}">
                  <a14:compatExt spid="_x0000_s27987"/>
                </a:ext>
                <a:ext uri="{FF2B5EF4-FFF2-40B4-BE49-F238E27FC236}">
                  <a16:creationId xmlns:a16="http://schemas.microsoft.com/office/drawing/2014/main" id="{1FA9865F-3BDB-02FF-8AA6-3107CF655DF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27988" name="Button 340" hidden="1">
              <a:extLst>
                <a:ext uri="{63B3BB69-23CF-44E3-9099-C40C66FF867C}">
                  <a14:compatExt spid="_x0000_s27988"/>
                </a:ext>
                <a:ext uri="{FF2B5EF4-FFF2-40B4-BE49-F238E27FC236}">
                  <a16:creationId xmlns:a16="http://schemas.microsoft.com/office/drawing/2014/main" id="{3F058232-5A14-D37E-CF1F-AA315C3B362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820B891A-18CB-14CC-7D83-C0919E4C2789}"/>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27990" name="Picture 70" descr="MCj04247760000[1]">
          <a:extLst>
            <a:ext uri="{FF2B5EF4-FFF2-40B4-BE49-F238E27FC236}">
              <a16:creationId xmlns:a16="http://schemas.microsoft.com/office/drawing/2014/main" id="{135912C8-3528-8E34-591B-40A67054F5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450F08B4-FCA9-C0E3-7007-7F9568F181A7}"/>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1.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8937" name="Picture 70" descr="MCj04247760000[1]">
          <a:extLst>
            <a:ext uri="{FF2B5EF4-FFF2-40B4-BE49-F238E27FC236}">
              <a16:creationId xmlns:a16="http://schemas.microsoft.com/office/drawing/2014/main" id="{972C97A5-E451-645B-D451-3FD327E21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8938" name="Picture 201" descr="G:\Documents and Settings\Michael\Local Settings\Temporary Internet Files\Content.IE5\UIVOA795\MCj04247600000[1].wmf">
          <a:extLst>
            <a:ext uri="{FF2B5EF4-FFF2-40B4-BE49-F238E27FC236}">
              <a16:creationId xmlns:a16="http://schemas.microsoft.com/office/drawing/2014/main" id="{98BCF4DE-7E7D-0199-63D1-4F89D63D88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8939" name="Picture 202" descr="G:\Documents and Settings\Michael\Local Settings\Temporary Internet Files\Content.IE5\4IY7MN6Y\MCj04326610000[1].png">
          <a:extLst>
            <a:ext uri="{FF2B5EF4-FFF2-40B4-BE49-F238E27FC236}">
              <a16:creationId xmlns:a16="http://schemas.microsoft.com/office/drawing/2014/main" id="{102DDF6A-0A8E-7647-19A4-72266C04735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00A446A2-54E9-C2E5-1B91-89AF254B721C}"/>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7BC87798-AF32-41A3-078B-993997CE0965}"/>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3CA1BF69-055E-B01A-85B0-67CD1CDAE649}"/>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F86D5EF7-2163-8EF2-FB07-DA52547088A2}"/>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BD2CF279-6EA7-DDBE-A6C7-814CEA5E0B7E}"/>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4D41FEEF-63AF-B852-C98E-82FC5FFCD6CE}"/>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CA1F592E-C46C-EC66-D9B2-907B3BAAC342}"/>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30DE9E78-E585-4C21-85C2-C339483DC150}"/>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6185F352-F5BC-B147-BBB8-4433B023B013}"/>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C7A13F5C-1D84-30DE-CFD3-1B63EFFF1AAE}"/>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88589A95-FDE4-623B-D504-79B23D737382}"/>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CE6B16A1-2343-540A-DAE4-93BAA3790F3C}"/>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8959" name="Picture 55" descr="MCj04326640000[1]">
          <a:extLst>
            <a:ext uri="{FF2B5EF4-FFF2-40B4-BE49-F238E27FC236}">
              <a16:creationId xmlns:a16="http://schemas.microsoft.com/office/drawing/2014/main" id="{B244B74D-59E4-C0BB-A6A9-B2B9D883D0F4}"/>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28960" name="Picture 56" descr="icon_detail">
          <a:extLst>
            <a:ext uri="{FF2B5EF4-FFF2-40B4-BE49-F238E27FC236}">
              <a16:creationId xmlns:a16="http://schemas.microsoft.com/office/drawing/2014/main" id="{3D289569-220A-87E8-22CF-2CABC76D2B2E}"/>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9B72A835-81F6-3D4D-D467-08F0CAD902AD}"/>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28962" name="Picture 59" descr="MCj04325330000[1]">
          <a:extLst>
            <a:ext uri="{FF2B5EF4-FFF2-40B4-BE49-F238E27FC236}">
              <a16:creationId xmlns:a16="http://schemas.microsoft.com/office/drawing/2014/main" id="{A6E90940-B26B-E350-A350-A707177797AD}"/>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28963" name="Picture 61" descr="tick">
          <a:extLst>
            <a:ext uri="{FF2B5EF4-FFF2-40B4-BE49-F238E27FC236}">
              <a16:creationId xmlns:a16="http://schemas.microsoft.com/office/drawing/2014/main" id="{0E964262-BEEE-F9BA-1AB6-3477324FCD88}"/>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28964" name="Picture 62" descr="MCj04325330000[1]">
          <a:extLst>
            <a:ext uri="{FF2B5EF4-FFF2-40B4-BE49-F238E27FC236}">
              <a16:creationId xmlns:a16="http://schemas.microsoft.com/office/drawing/2014/main" id="{00A120AC-94BB-BFA8-D6A8-953D64A7A20F}"/>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28965" name="Picture 63" descr="tick">
          <a:extLst>
            <a:ext uri="{FF2B5EF4-FFF2-40B4-BE49-F238E27FC236}">
              <a16:creationId xmlns:a16="http://schemas.microsoft.com/office/drawing/2014/main" id="{4DFA7804-6DAD-5368-7304-AE3A578B9C5E}"/>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28966" name="Picture 64" descr="MCj04325330000[1]">
          <a:extLst>
            <a:ext uri="{FF2B5EF4-FFF2-40B4-BE49-F238E27FC236}">
              <a16:creationId xmlns:a16="http://schemas.microsoft.com/office/drawing/2014/main" id="{DB957974-F3AA-A350-AE2B-CABECBDD473E}"/>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28967" name="Picture 65" descr="tick">
          <a:extLst>
            <a:ext uri="{FF2B5EF4-FFF2-40B4-BE49-F238E27FC236}">
              <a16:creationId xmlns:a16="http://schemas.microsoft.com/office/drawing/2014/main" id="{19E2EC80-9F2E-264B-D54C-CE6E5F5D39AC}"/>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28968" name="Picture 70" descr="MCj04247760000[1]">
          <a:extLst>
            <a:ext uri="{FF2B5EF4-FFF2-40B4-BE49-F238E27FC236}">
              <a16:creationId xmlns:a16="http://schemas.microsoft.com/office/drawing/2014/main" id="{5036311B-FDDD-FC39-3A96-57A7FAC445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28969" name="Picture 336" descr="G:\Documents and Settings\Michael\Local Settings\Temporary Internet Files\Content.IE5\UIVOA795\MCj04247980000[1].wmf">
          <a:extLst>
            <a:ext uri="{FF2B5EF4-FFF2-40B4-BE49-F238E27FC236}">
              <a16:creationId xmlns:a16="http://schemas.microsoft.com/office/drawing/2014/main" id="{0557944F-3F45-45A4-13CF-FADD5C6AA34E}"/>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9352BF65-1CB4-C1E5-A8E1-CE922C78B589}"/>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BD61DD4D-9580-C182-9B02-D4BA968847B8}"/>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28972" name="Button 300" hidden="1">
              <a:extLst>
                <a:ext uri="{63B3BB69-23CF-44E3-9099-C40C66FF867C}">
                  <a14:compatExt spid="_x0000_s28972"/>
                </a:ext>
                <a:ext uri="{FF2B5EF4-FFF2-40B4-BE49-F238E27FC236}">
                  <a16:creationId xmlns:a16="http://schemas.microsoft.com/office/drawing/2014/main" id="{6CF935FD-1F10-BCEB-244B-F051491EEDD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28973" name="Button 301" hidden="1">
              <a:extLst>
                <a:ext uri="{63B3BB69-23CF-44E3-9099-C40C66FF867C}">
                  <a14:compatExt spid="_x0000_s28973"/>
                </a:ext>
                <a:ext uri="{FF2B5EF4-FFF2-40B4-BE49-F238E27FC236}">
                  <a16:creationId xmlns:a16="http://schemas.microsoft.com/office/drawing/2014/main" id="{A40F2116-EAFB-3F74-479A-5B516E79AC69}"/>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E6A33BDA-AD5F-C6B0-CEFF-6CADF7C8B02C}"/>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28976" name="Picture 55" descr="MCj04326640000[1]">
          <a:extLst>
            <a:ext uri="{FF2B5EF4-FFF2-40B4-BE49-F238E27FC236}">
              <a16:creationId xmlns:a16="http://schemas.microsoft.com/office/drawing/2014/main" id="{12B6AFEA-7F35-AE74-E454-F32BF0CB0438}"/>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28977" name="Picture 56" descr="icon_detail">
          <a:extLst>
            <a:ext uri="{FF2B5EF4-FFF2-40B4-BE49-F238E27FC236}">
              <a16:creationId xmlns:a16="http://schemas.microsoft.com/office/drawing/2014/main" id="{972498CF-55DD-DE50-E69B-DAC99E26828C}"/>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28978" name="Picture 70" descr="MCj04247760000[1]">
          <a:extLst>
            <a:ext uri="{FF2B5EF4-FFF2-40B4-BE49-F238E27FC236}">
              <a16:creationId xmlns:a16="http://schemas.microsoft.com/office/drawing/2014/main" id="{30D14D4A-07B1-68E0-A7D2-1742F0423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28979" name="Picture 336" descr="G:\Documents and Settings\Michael\Local Settings\Temporary Internet Files\Content.IE5\UIVOA795\MCj04247980000[1].wmf">
          <a:extLst>
            <a:ext uri="{FF2B5EF4-FFF2-40B4-BE49-F238E27FC236}">
              <a16:creationId xmlns:a16="http://schemas.microsoft.com/office/drawing/2014/main" id="{B05D772E-A9B5-0E23-3B7B-0C4D2F3D47CD}"/>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28980" name="Button 308" hidden="1">
              <a:extLst>
                <a:ext uri="{63B3BB69-23CF-44E3-9099-C40C66FF867C}">
                  <a14:compatExt spid="_x0000_s28980"/>
                </a:ext>
                <a:ext uri="{FF2B5EF4-FFF2-40B4-BE49-F238E27FC236}">
                  <a16:creationId xmlns:a16="http://schemas.microsoft.com/office/drawing/2014/main" id="{E9F473A2-0941-90C2-C16F-37F2B3AE8781}"/>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28981" name="Button 309" hidden="1">
              <a:extLst>
                <a:ext uri="{63B3BB69-23CF-44E3-9099-C40C66FF867C}">
                  <a14:compatExt spid="_x0000_s28981"/>
                </a:ext>
                <a:ext uri="{FF2B5EF4-FFF2-40B4-BE49-F238E27FC236}">
                  <a16:creationId xmlns:a16="http://schemas.microsoft.com/office/drawing/2014/main" id="{88882D0E-A504-6769-F72B-73913ECBB4F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08AE30CC-C59E-DBB8-D98B-2C5D36593BBE}"/>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28983" name="Picture 70" descr="MCj04247760000[1]">
          <a:extLst>
            <a:ext uri="{FF2B5EF4-FFF2-40B4-BE49-F238E27FC236}">
              <a16:creationId xmlns:a16="http://schemas.microsoft.com/office/drawing/2014/main" id="{2BE92A75-EE8C-CE6E-ED8B-EF89C25907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F2FA12EA-46CA-D65B-9EBB-B57CE4005BA7}"/>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29930" name="Picture 70" descr="MCj04247760000[1]">
          <a:extLst>
            <a:ext uri="{FF2B5EF4-FFF2-40B4-BE49-F238E27FC236}">
              <a16:creationId xmlns:a16="http://schemas.microsoft.com/office/drawing/2014/main" id="{C7FACD84-7FF5-E024-B1E0-CC88E39D23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29931" name="Picture 201" descr="G:\Documents and Settings\Michael\Local Settings\Temporary Internet Files\Content.IE5\UIVOA795\MCj04247600000[1].wmf">
          <a:extLst>
            <a:ext uri="{FF2B5EF4-FFF2-40B4-BE49-F238E27FC236}">
              <a16:creationId xmlns:a16="http://schemas.microsoft.com/office/drawing/2014/main" id="{ED7D120D-8D4E-C9D7-52E8-AA8F9D1FF2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29932" name="Picture 202" descr="G:\Documents and Settings\Michael\Local Settings\Temporary Internet Files\Content.IE5\4IY7MN6Y\MCj04326610000[1].png">
          <a:extLst>
            <a:ext uri="{FF2B5EF4-FFF2-40B4-BE49-F238E27FC236}">
              <a16:creationId xmlns:a16="http://schemas.microsoft.com/office/drawing/2014/main" id="{4742B216-6743-CDA8-3D68-53D45CEA6FC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25469F40-BF32-A4F2-291C-72AA59A9416B}"/>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001D740A-1B80-AA00-4237-7CFF7DC13228}"/>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A3D0D7D9-64A3-01BD-BD5E-D95942604CF1}"/>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D0A3057C-24B8-A65A-88A2-9CAA41150032}"/>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1E70881F-C645-2FDC-6636-35993EC08C90}"/>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38589E20-E5E8-5333-AC98-54AFC0F8B699}"/>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29C32FA8-737D-3CB6-8A62-5C38349459C3}"/>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8BBFC83E-AAE9-32E5-5B3D-51C41C2C3A21}"/>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21655060-F0C5-82B6-DEB8-3950C6F92AD0}"/>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4B338EEF-2DD5-2AE5-5D90-EAE74EDDF365}"/>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2B5F72C1-83F6-EBC0-0758-741D126FFD2B}"/>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B9D9A6F3-FDAF-7596-1E17-9A413DAC86B3}"/>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29952" name="Picture 55" descr="MCj04326640000[1]">
          <a:extLst>
            <a:ext uri="{FF2B5EF4-FFF2-40B4-BE49-F238E27FC236}">
              <a16:creationId xmlns:a16="http://schemas.microsoft.com/office/drawing/2014/main" id="{2C4F35F3-CB0A-0E8A-0009-22D8D9B75CA6}"/>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29953" name="Picture 56" descr="icon_detail">
          <a:extLst>
            <a:ext uri="{FF2B5EF4-FFF2-40B4-BE49-F238E27FC236}">
              <a16:creationId xmlns:a16="http://schemas.microsoft.com/office/drawing/2014/main" id="{3B66E121-0158-E31E-C35F-6C474702CECD}"/>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E548D175-37D3-344A-EC2E-9D022474BC67}"/>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29955" name="Picture 59" descr="MCj04325330000[1]">
          <a:extLst>
            <a:ext uri="{FF2B5EF4-FFF2-40B4-BE49-F238E27FC236}">
              <a16:creationId xmlns:a16="http://schemas.microsoft.com/office/drawing/2014/main" id="{1ABECEAD-1D6A-2AF5-4BA5-4B01B66FEA33}"/>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29956" name="Picture 61" descr="tick">
          <a:extLst>
            <a:ext uri="{FF2B5EF4-FFF2-40B4-BE49-F238E27FC236}">
              <a16:creationId xmlns:a16="http://schemas.microsoft.com/office/drawing/2014/main" id="{718D7720-F5A7-6723-61DF-1F4CFCB34C3A}"/>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29957" name="Picture 62" descr="MCj04325330000[1]">
          <a:extLst>
            <a:ext uri="{FF2B5EF4-FFF2-40B4-BE49-F238E27FC236}">
              <a16:creationId xmlns:a16="http://schemas.microsoft.com/office/drawing/2014/main" id="{FB56BF44-1B05-1B48-B984-A2256FBEE3F6}"/>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29958" name="Picture 63" descr="tick">
          <a:extLst>
            <a:ext uri="{FF2B5EF4-FFF2-40B4-BE49-F238E27FC236}">
              <a16:creationId xmlns:a16="http://schemas.microsoft.com/office/drawing/2014/main" id="{3644A461-84EF-AD2F-4DBF-988633F250EA}"/>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29959" name="Picture 64" descr="MCj04325330000[1]">
          <a:extLst>
            <a:ext uri="{FF2B5EF4-FFF2-40B4-BE49-F238E27FC236}">
              <a16:creationId xmlns:a16="http://schemas.microsoft.com/office/drawing/2014/main" id="{6B808769-F164-0EF2-804D-1D38B03FE7BD}"/>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29960" name="Picture 65" descr="tick">
          <a:extLst>
            <a:ext uri="{FF2B5EF4-FFF2-40B4-BE49-F238E27FC236}">
              <a16:creationId xmlns:a16="http://schemas.microsoft.com/office/drawing/2014/main" id="{3D5F9BD5-61F0-E22B-2083-59471E6C1F98}"/>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29961" name="Picture 70" descr="MCj04247760000[1]">
          <a:extLst>
            <a:ext uri="{FF2B5EF4-FFF2-40B4-BE49-F238E27FC236}">
              <a16:creationId xmlns:a16="http://schemas.microsoft.com/office/drawing/2014/main" id="{FB253625-5410-8DEA-1826-92B6A2BD1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29962" name="Picture 336" descr="G:\Documents and Settings\Michael\Local Settings\Temporary Internet Files\Content.IE5\UIVOA795\MCj04247980000[1].wmf">
          <a:extLst>
            <a:ext uri="{FF2B5EF4-FFF2-40B4-BE49-F238E27FC236}">
              <a16:creationId xmlns:a16="http://schemas.microsoft.com/office/drawing/2014/main" id="{3D703EEE-4816-5077-98C1-5C9F1C57A080}"/>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4F33A4BA-4D99-A1D1-84D9-3C2EEB2728DC}"/>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E2773235-5CD4-0A79-DB61-C67A53C9F0A5}"/>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29965" name="Button 269" hidden="1">
              <a:extLst>
                <a:ext uri="{63B3BB69-23CF-44E3-9099-C40C66FF867C}">
                  <a14:compatExt spid="_x0000_s29965"/>
                </a:ext>
                <a:ext uri="{FF2B5EF4-FFF2-40B4-BE49-F238E27FC236}">
                  <a16:creationId xmlns:a16="http://schemas.microsoft.com/office/drawing/2014/main" id="{4108625F-0D64-78D9-1C9D-3FF41687FE68}"/>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29966" name="Button 270" hidden="1">
              <a:extLst>
                <a:ext uri="{63B3BB69-23CF-44E3-9099-C40C66FF867C}">
                  <a14:compatExt spid="_x0000_s29966"/>
                </a:ext>
                <a:ext uri="{FF2B5EF4-FFF2-40B4-BE49-F238E27FC236}">
                  <a16:creationId xmlns:a16="http://schemas.microsoft.com/office/drawing/2014/main" id="{30B2C0B2-F5E4-FDED-6ECF-0CAD6EB2C203}"/>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9FE4EDAF-69ED-2E7E-6183-DDE5AA356139}"/>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29969" name="Picture 55" descr="MCj04326640000[1]">
          <a:extLst>
            <a:ext uri="{FF2B5EF4-FFF2-40B4-BE49-F238E27FC236}">
              <a16:creationId xmlns:a16="http://schemas.microsoft.com/office/drawing/2014/main" id="{87C4BB94-7281-1D82-F885-0CD1F73695C4}"/>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29970" name="Picture 56" descr="icon_detail">
          <a:extLst>
            <a:ext uri="{FF2B5EF4-FFF2-40B4-BE49-F238E27FC236}">
              <a16:creationId xmlns:a16="http://schemas.microsoft.com/office/drawing/2014/main" id="{62CEF123-EB7A-E102-676C-88276AC4EDAC}"/>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29971" name="Picture 70" descr="MCj04247760000[1]">
          <a:extLst>
            <a:ext uri="{FF2B5EF4-FFF2-40B4-BE49-F238E27FC236}">
              <a16:creationId xmlns:a16="http://schemas.microsoft.com/office/drawing/2014/main" id="{1AB93D50-66BF-5610-A814-BEA192643B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29972" name="Picture 336" descr="G:\Documents and Settings\Michael\Local Settings\Temporary Internet Files\Content.IE5\UIVOA795\MCj04247980000[1].wmf">
          <a:extLst>
            <a:ext uri="{FF2B5EF4-FFF2-40B4-BE49-F238E27FC236}">
              <a16:creationId xmlns:a16="http://schemas.microsoft.com/office/drawing/2014/main" id="{9E24FEBD-F7A9-FD39-79F2-8A5F4EA84653}"/>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29973" name="Button 277" hidden="1">
              <a:extLst>
                <a:ext uri="{63B3BB69-23CF-44E3-9099-C40C66FF867C}">
                  <a14:compatExt spid="_x0000_s29973"/>
                </a:ext>
                <a:ext uri="{FF2B5EF4-FFF2-40B4-BE49-F238E27FC236}">
                  <a16:creationId xmlns:a16="http://schemas.microsoft.com/office/drawing/2014/main" id="{C6BD15D1-A413-49D3-FC0A-75B20F6BCE5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29974" name="Button 278" hidden="1">
              <a:extLst>
                <a:ext uri="{63B3BB69-23CF-44E3-9099-C40C66FF867C}">
                  <a14:compatExt spid="_x0000_s29974"/>
                </a:ext>
                <a:ext uri="{FF2B5EF4-FFF2-40B4-BE49-F238E27FC236}">
                  <a16:creationId xmlns:a16="http://schemas.microsoft.com/office/drawing/2014/main" id="{27DC0771-CAB5-C52A-5884-467BFE694FA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055CA18D-E327-2931-F85A-A9B6F840313E}"/>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29976" name="Picture 70" descr="MCj04247760000[1]">
          <a:extLst>
            <a:ext uri="{FF2B5EF4-FFF2-40B4-BE49-F238E27FC236}">
              <a16:creationId xmlns:a16="http://schemas.microsoft.com/office/drawing/2014/main" id="{C29A8412-A6AE-B25B-98EF-109BAA8848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7C1A4349-5E58-2F8A-B490-D89FAAAC04C5}"/>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3.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30923" name="Picture 70" descr="MCj04247760000[1]">
          <a:extLst>
            <a:ext uri="{FF2B5EF4-FFF2-40B4-BE49-F238E27FC236}">
              <a16:creationId xmlns:a16="http://schemas.microsoft.com/office/drawing/2014/main" id="{55636B3B-C1C7-A355-1191-BE500AB514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30924" name="Picture 201" descr="G:\Documents and Settings\Michael\Local Settings\Temporary Internet Files\Content.IE5\UIVOA795\MCj04247600000[1].wmf">
          <a:extLst>
            <a:ext uri="{FF2B5EF4-FFF2-40B4-BE49-F238E27FC236}">
              <a16:creationId xmlns:a16="http://schemas.microsoft.com/office/drawing/2014/main" id="{BBB123ED-8B31-A015-EC26-A82391E36A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30925" name="Picture 202" descr="G:\Documents and Settings\Michael\Local Settings\Temporary Internet Files\Content.IE5\4IY7MN6Y\MCj04326610000[1].png">
          <a:extLst>
            <a:ext uri="{FF2B5EF4-FFF2-40B4-BE49-F238E27FC236}">
              <a16:creationId xmlns:a16="http://schemas.microsoft.com/office/drawing/2014/main" id="{E65868E0-8627-69CC-9680-B7604252EF4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9BDF2B25-51AE-FD53-C72F-35ACBF317128}"/>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BC9366D1-81FD-7FF5-0FFB-46C80AF97642}"/>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B7E9F09F-9F3D-2CC9-5DE3-8C57431106BE}"/>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E571DBD4-37F8-F7D8-0BF3-C017D739687B}"/>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24B3FA82-BBED-3207-EF87-9E9EAB123846}"/>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6934BDA0-9DCE-00B4-9125-EE61954E112C}"/>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B0BA47DE-E45B-4EEC-CEC0-4E80FD2853C7}"/>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7FCF351C-A6D3-9E2F-090C-E8889EC11002}"/>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98C13E8F-B6C6-8871-B2FC-ECDD6B4FD92D}"/>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CC23118A-562F-351D-4479-E947EB22D744}"/>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872EC27A-C3D3-82DC-BD68-F5CEBCD21A8D}"/>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195FC998-14C0-E2F7-A651-578815B694A2}"/>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30945" name="Picture 55" descr="MCj04326640000[1]">
          <a:extLst>
            <a:ext uri="{FF2B5EF4-FFF2-40B4-BE49-F238E27FC236}">
              <a16:creationId xmlns:a16="http://schemas.microsoft.com/office/drawing/2014/main" id="{E6CBC943-0F5C-F556-F215-DEEA8F17B91D}"/>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30946" name="Picture 56" descr="icon_detail">
          <a:extLst>
            <a:ext uri="{FF2B5EF4-FFF2-40B4-BE49-F238E27FC236}">
              <a16:creationId xmlns:a16="http://schemas.microsoft.com/office/drawing/2014/main" id="{CEEF2BDC-7DA3-35F4-94D4-F6AF159FE7E9}"/>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72580943-5926-DFB3-ED70-9C657F3F162C}"/>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30948" name="Picture 59" descr="MCj04325330000[1]">
          <a:extLst>
            <a:ext uri="{FF2B5EF4-FFF2-40B4-BE49-F238E27FC236}">
              <a16:creationId xmlns:a16="http://schemas.microsoft.com/office/drawing/2014/main" id="{CC288900-9514-0A86-EBDC-37FA6870F418}"/>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30949" name="Picture 61" descr="tick">
          <a:extLst>
            <a:ext uri="{FF2B5EF4-FFF2-40B4-BE49-F238E27FC236}">
              <a16:creationId xmlns:a16="http://schemas.microsoft.com/office/drawing/2014/main" id="{1B87B594-0CDC-1B08-EAB6-98AE26C78620}"/>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30950" name="Picture 62" descr="MCj04325330000[1]">
          <a:extLst>
            <a:ext uri="{FF2B5EF4-FFF2-40B4-BE49-F238E27FC236}">
              <a16:creationId xmlns:a16="http://schemas.microsoft.com/office/drawing/2014/main" id="{9F1B4241-F2DD-F0DB-A57C-B7AC6A8BC1A9}"/>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30951" name="Picture 63" descr="tick">
          <a:extLst>
            <a:ext uri="{FF2B5EF4-FFF2-40B4-BE49-F238E27FC236}">
              <a16:creationId xmlns:a16="http://schemas.microsoft.com/office/drawing/2014/main" id="{C29A01F8-2397-FEC6-2979-DEEE975BC79C}"/>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30952" name="Picture 64" descr="MCj04325330000[1]">
          <a:extLst>
            <a:ext uri="{FF2B5EF4-FFF2-40B4-BE49-F238E27FC236}">
              <a16:creationId xmlns:a16="http://schemas.microsoft.com/office/drawing/2014/main" id="{FE2FD4AC-FD86-5CE2-967A-FB618EAEF44D}"/>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30953" name="Picture 65" descr="tick">
          <a:extLst>
            <a:ext uri="{FF2B5EF4-FFF2-40B4-BE49-F238E27FC236}">
              <a16:creationId xmlns:a16="http://schemas.microsoft.com/office/drawing/2014/main" id="{8C008B61-EF7E-35B4-AD72-0E4D99B49C0E}"/>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30954" name="Picture 70" descr="MCj04247760000[1]">
          <a:extLst>
            <a:ext uri="{FF2B5EF4-FFF2-40B4-BE49-F238E27FC236}">
              <a16:creationId xmlns:a16="http://schemas.microsoft.com/office/drawing/2014/main" id="{721919F5-9EAE-3999-36AE-C6F9BCEA7D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30955" name="Picture 336" descr="G:\Documents and Settings\Michael\Local Settings\Temporary Internet Files\Content.IE5\UIVOA795\MCj04247980000[1].wmf">
          <a:extLst>
            <a:ext uri="{FF2B5EF4-FFF2-40B4-BE49-F238E27FC236}">
              <a16:creationId xmlns:a16="http://schemas.microsoft.com/office/drawing/2014/main" id="{EFDBCE53-3981-28CC-FC4C-F6C74D38B52D}"/>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5206B7DF-623A-F6CF-D3C3-BF5EE42888ED}"/>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EA640BA0-6474-A500-2385-DE85DDD4FE0B}"/>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30958" name="Button 238" hidden="1">
              <a:extLst>
                <a:ext uri="{63B3BB69-23CF-44E3-9099-C40C66FF867C}">
                  <a14:compatExt spid="_x0000_s30958"/>
                </a:ext>
                <a:ext uri="{FF2B5EF4-FFF2-40B4-BE49-F238E27FC236}">
                  <a16:creationId xmlns:a16="http://schemas.microsoft.com/office/drawing/2014/main" id="{004A867E-8668-C638-7CA6-240C4D3293E4}"/>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30959" name="Button 239" hidden="1">
              <a:extLst>
                <a:ext uri="{63B3BB69-23CF-44E3-9099-C40C66FF867C}">
                  <a14:compatExt spid="_x0000_s30959"/>
                </a:ext>
                <a:ext uri="{FF2B5EF4-FFF2-40B4-BE49-F238E27FC236}">
                  <a16:creationId xmlns:a16="http://schemas.microsoft.com/office/drawing/2014/main" id="{E58AC101-D276-71DD-C48C-F84C6D548A63}"/>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D85A91FE-D583-8A42-311F-CBED825226A9}"/>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30962" name="Picture 55" descr="MCj04326640000[1]">
          <a:extLst>
            <a:ext uri="{FF2B5EF4-FFF2-40B4-BE49-F238E27FC236}">
              <a16:creationId xmlns:a16="http://schemas.microsoft.com/office/drawing/2014/main" id="{3D2D5238-BE51-DA3A-79F4-B0D1070F80B1}"/>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30963" name="Picture 56" descr="icon_detail">
          <a:extLst>
            <a:ext uri="{FF2B5EF4-FFF2-40B4-BE49-F238E27FC236}">
              <a16:creationId xmlns:a16="http://schemas.microsoft.com/office/drawing/2014/main" id="{061ACC4E-B78B-F851-23EE-2EDC4F3D95E8}"/>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30964" name="Picture 70" descr="MCj04247760000[1]">
          <a:extLst>
            <a:ext uri="{FF2B5EF4-FFF2-40B4-BE49-F238E27FC236}">
              <a16:creationId xmlns:a16="http://schemas.microsoft.com/office/drawing/2014/main" id="{695E7475-535B-17F9-C795-3371457688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30965" name="Picture 336" descr="G:\Documents and Settings\Michael\Local Settings\Temporary Internet Files\Content.IE5\UIVOA795\MCj04247980000[1].wmf">
          <a:extLst>
            <a:ext uri="{FF2B5EF4-FFF2-40B4-BE49-F238E27FC236}">
              <a16:creationId xmlns:a16="http://schemas.microsoft.com/office/drawing/2014/main" id="{461222C3-4367-E504-A509-0FE88F3713E2}"/>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30966" name="Button 246" hidden="1">
              <a:extLst>
                <a:ext uri="{63B3BB69-23CF-44E3-9099-C40C66FF867C}">
                  <a14:compatExt spid="_x0000_s30966"/>
                </a:ext>
                <a:ext uri="{FF2B5EF4-FFF2-40B4-BE49-F238E27FC236}">
                  <a16:creationId xmlns:a16="http://schemas.microsoft.com/office/drawing/2014/main" id="{C689433D-5E1C-76C4-76C8-F05E8FA444B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30967" name="Button 247" hidden="1">
              <a:extLst>
                <a:ext uri="{63B3BB69-23CF-44E3-9099-C40C66FF867C}">
                  <a14:compatExt spid="_x0000_s30967"/>
                </a:ext>
                <a:ext uri="{FF2B5EF4-FFF2-40B4-BE49-F238E27FC236}">
                  <a16:creationId xmlns:a16="http://schemas.microsoft.com/office/drawing/2014/main" id="{153BF35D-66EA-0835-FF25-CE827ABB1D85}"/>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A84A0714-4918-14B5-7CA0-1BAF6CA8A748}"/>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30969" name="Picture 70" descr="MCj04247760000[1]">
          <a:extLst>
            <a:ext uri="{FF2B5EF4-FFF2-40B4-BE49-F238E27FC236}">
              <a16:creationId xmlns:a16="http://schemas.microsoft.com/office/drawing/2014/main" id="{E21D7C40-B8F3-C23D-4501-95927C86C0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FFD720D3-2CFC-AE66-D4F2-9703938DBAD1}"/>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4.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31947" name="Picture 70" descr="MCj04247760000[1]">
          <a:extLst>
            <a:ext uri="{FF2B5EF4-FFF2-40B4-BE49-F238E27FC236}">
              <a16:creationId xmlns:a16="http://schemas.microsoft.com/office/drawing/2014/main" id="{850BB574-ABA8-EA1C-D648-1B344F831D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31948" name="Picture 201" descr="G:\Documents and Settings\Michael\Local Settings\Temporary Internet Files\Content.IE5\UIVOA795\MCj04247600000[1].wmf">
          <a:extLst>
            <a:ext uri="{FF2B5EF4-FFF2-40B4-BE49-F238E27FC236}">
              <a16:creationId xmlns:a16="http://schemas.microsoft.com/office/drawing/2014/main" id="{476A4588-0218-4BAB-ACFA-2844E6506E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31949" name="Picture 202" descr="G:\Documents and Settings\Michael\Local Settings\Temporary Internet Files\Content.IE5\4IY7MN6Y\MCj04326610000[1].png">
          <a:extLst>
            <a:ext uri="{FF2B5EF4-FFF2-40B4-BE49-F238E27FC236}">
              <a16:creationId xmlns:a16="http://schemas.microsoft.com/office/drawing/2014/main" id="{70D42172-01B6-B01A-9E6E-CC8D8914087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02F32843-E60C-A61E-186D-E6D2BF8E7DBA}"/>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DBCFC355-B654-3F70-D16B-BA9ACB755AD2}"/>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882046BF-32AD-48D9-4CB5-6D33A91F6F5F}"/>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2CA97CA6-7021-7737-FA5D-25188226236C}"/>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EE31EE64-9320-4897-42BB-FE6FB65221AF}"/>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D7B78F6C-E8CE-E148-DA3A-F0C287030436}"/>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0FEBFEE6-B0EA-BE71-C51F-CC83108B6549}"/>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BC4A84DD-500F-EC5C-9B4E-9B586894DF73}"/>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26927C90-6FAE-8BF7-BE6A-269123899CE1}"/>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24DA3E54-BDD1-69C5-0710-ECA25691EAA7}"/>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525A653C-F754-64DB-495F-5F46ABA98219}"/>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6263E2BC-C3C1-28C4-79E9-BFA361ABF246}"/>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31970" name="Picture 55" descr="MCj04326640000[1]">
          <a:extLst>
            <a:ext uri="{FF2B5EF4-FFF2-40B4-BE49-F238E27FC236}">
              <a16:creationId xmlns:a16="http://schemas.microsoft.com/office/drawing/2014/main" id="{5C62938C-9842-2713-1A6F-43F4C3011131}"/>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31971" name="Picture 56" descr="icon_detail">
          <a:extLst>
            <a:ext uri="{FF2B5EF4-FFF2-40B4-BE49-F238E27FC236}">
              <a16:creationId xmlns:a16="http://schemas.microsoft.com/office/drawing/2014/main" id="{54579537-A2FC-0B6B-5B94-3C4DC0820E08}"/>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BD236A29-14F0-F1A0-C6CC-E3A0E392D70B}"/>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31973" name="Picture 59" descr="MCj04325330000[1]">
          <a:extLst>
            <a:ext uri="{FF2B5EF4-FFF2-40B4-BE49-F238E27FC236}">
              <a16:creationId xmlns:a16="http://schemas.microsoft.com/office/drawing/2014/main" id="{073DF8F2-1053-A8D3-A1E1-95DAA6517797}"/>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31974" name="Picture 61" descr="tick">
          <a:extLst>
            <a:ext uri="{FF2B5EF4-FFF2-40B4-BE49-F238E27FC236}">
              <a16:creationId xmlns:a16="http://schemas.microsoft.com/office/drawing/2014/main" id="{C57438C1-3E21-F7D1-475C-46F684205041}"/>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31975" name="Picture 62" descr="MCj04325330000[1]">
          <a:extLst>
            <a:ext uri="{FF2B5EF4-FFF2-40B4-BE49-F238E27FC236}">
              <a16:creationId xmlns:a16="http://schemas.microsoft.com/office/drawing/2014/main" id="{946AD0DC-EFEB-C018-3A90-FC2FCB0B70BD}"/>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31976" name="Picture 63" descr="tick">
          <a:extLst>
            <a:ext uri="{FF2B5EF4-FFF2-40B4-BE49-F238E27FC236}">
              <a16:creationId xmlns:a16="http://schemas.microsoft.com/office/drawing/2014/main" id="{08416576-DB34-B5B5-BD6E-A5B9870A1C42}"/>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31977" name="Picture 64" descr="MCj04325330000[1]">
          <a:extLst>
            <a:ext uri="{FF2B5EF4-FFF2-40B4-BE49-F238E27FC236}">
              <a16:creationId xmlns:a16="http://schemas.microsoft.com/office/drawing/2014/main" id="{0302319D-CE2A-3718-4A5F-C3CC2CCE96DA}"/>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31978" name="Picture 65" descr="tick">
          <a:extLst>
            <a:ext uri="{FF2B5EF4-FFF2-40B4-BE49-F238E27FC236}">
              <a16:creationId xmlns:a16="http://schemas.microsoft.com/office/drawing/2014/main" id="{C5640830-109D-EB86-89AE-BCDC538A448B}"/>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31979" name="Picture 70" descr="MCj04247760000[1]">
          <a:extLst>
            <a:ext uri="{FF2B5EF4-FFF2-40B4-BE49-F238E27FC236}">
              <a16:creationId xmlns:a16="http://schemas.microsoft.com/office/drawing/2014/main" id="{29F9356A-23F1-1266-3583-20F0375A6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31980" name="Picture 336" descr="G:\Documents and Settings\Michael\Local Settings\Temporary Internet Files\Content.IE5\UIVOA795\MCj04247980000[1].wmf">
          <a:extLst>
            <a:ext uri="{FF2B5EF4-FFF2-40B4-BE49-F238E27FC236}">
              <a16:creationId xmlns:a16="http://schemas.microsoft.com/office/drawing/2014/main" id="{17930786-95DD-6E9D-4209-7AFA5C85E01E}"/>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7186387E-8BEA-FEFF-994D-79680ECC44B5}"/>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0EA08677-8B56-2FE2-37D3-DCDF9DC2601A}"/>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31983" name="Button 239" hidden="1">
              <a:extLst>
                <a:ext uri="{63B3BB69-23CF-44E3-9099-C40C66FF867C}">
                  <a14:compatExt spid="_x0000_s31983"/>
                </a:ext>
                <a:ext uri="{FF2B5EF4-FFF2-40B4-BE49-F238E27FC236}">
                  <a16:creationId xmlns:a16="http://schemas.microsoft.com/office/drawing/2014/main" id="{64D60146-342F-A0C8-0E85-EBBE30E13EB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31984" name="Button 240" hidden="1">
              <a:extLst>
                <a:ext uri="{63B3BB69-23CF-44E3-9099-C40C66FF867C}">
                  <a14:compatExt spid="_x0000_s31984"/>
                </a:ext>
                <a:ext uri="{FF2B5EF4-FFF2-40B4-BE49-F238E27FC236}">
                  <a16:creationId xmlns:a16="http://schemas.microsoft.com/office/drawing/2014/main" id="{618E24D6-7819-0604-7BD0-B62D09F65A8D}"/>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BDB74C47-F9AD-0E7A-9F61-99F6E87AAF55}"/>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31987" name="Picture 55" descr="MCj04326640000[1]">
          <a:extLst>
            <a:ext uri="{FF2B5EF4-FFF2-40B4-BE49-F238E27FC236}">
              <a16:creationId xmlns:a16="http://schemas.microsoft.com/office/drawing/2014/main" id="{3BFA5CDA-C8E5-BE5C-4665-650D61C2DA59}"/>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31988" name="Picture 56" descr="icon_detail">
          <a:extLst>
            <a:ext uri="{FF2B5EF4-FFF2-40B4-BE49-F238E27FC236}">
              <a16:creationId xmlns:a16="http://schemas.microsoft.com/office/drawing/2014/main" id="{6625A4DF-1D66-01FA-DAD3-693A76607BEB}"/>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31989" name="Picture 70" descr="MCj04247760000[1]">
          <a:extLst>
            <a:ext uri="{FF2B5EF4-FFF2-40B4-BE49-F238E27FC236}">
              <a16:creationId xmlns:a16="http://schemas.microsoft.com/office/drawing/2014/main" id="{51FF46FF-A60D-2248-811A-5F0CF354A9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31990" name="Picture 336" descr="G:\Documents and Settings\Michael\Local Settings\Temporary Internet Files\Content.IE5\UIVOA795\MCj04247980000[1].wmf">
          <a:extLst>
            <a:ext uri="{FF2B5EF4-FFF2-40B4-BE49-F238E27FC236}">
              <a16:creationId xmlns:a16="http://schemas.microsoft.com/office/drawing/2014/main" id="{EDB56E2D-C445-CD67-553A-ACEF35F342B3}"/>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31991" name="Button 247" hidden="1">
              <a:extLst>
                <a:ext uri="{63B3BB69-23CF-44E3-9099-C40C66FF867C}">
                  <a14:compatExt spid="_x0000_s31991"/>
                </a:ext>
                <a:ext uri="{FF2B5EF4-FFF2-40B4-BE49-F238E27FC236}">
                  <a16:creationId xmlns:a16="http://schemas.microsoft.com/office/drawing/2014/main" id="{02972FD1-8D2A-F8F5-AAA5-B92F704C5B1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31992" name="Button 248" hidden="1">
              <a:extLst>
                <a:ext uri="{63B3BB69-23CF-44E3-9099-C40C66FF867C}">
                  <a14:compatExt spid="_x0000_s31992"/>
                </a:ext>
                <a:ext uri="{FF2B5EF4-FFF2-40B4-BE49-F238E27FC236}">
                  <a16:creationId xmlns:a16="http://schemas.microsoft.com/office/drawing/2014/main" id="{FBFA28CC-B74B-A116-AA8E-021E63E7AA4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58E9F1B2-F3AB-C930-3552-BA256D06EE38}"/>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31994" name="Picture 70" descr="MCj04247760000[1]">
          <a:extLst>
            <a:ext uri="{FF2B5EF4-FFF2-40B4-BE49-F238E27FC236}">
              <a16:creationId xmlns:a16="http://schemas.microsoft.com/office/drawing/2014/main" id="{C8A46C45-2209-74FB-B917-732FCE299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31365728-D331-E8F7-9C6D-20E53F81430B}"/>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5.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32971" name="Picture 70" descr="MCj04247760000[1]">
          <a:extLst>
            <a:ext uri="{FF2B5EF4-FFF2-40B4-BE49-F238E27FC236}">
              <a16:creationId xmlns:a16="http://schemas.microsoft.com/office/drawing/2014/main" id="{30FE67AD-840F-1AE4-A85C-3FAF2F39FC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32972" name="Picture 201" descr="G:\Documents and Settings\Michael\Local Settings\Temporary Internet Files\Content.IE5\UIVOA795\MCj04247600000[1].wmf">
          <a:extLst>
            <a:ext uri="{FF2B5EF4-FFF2-40B4-BE49-F238E27FC236}">
              <a16:creationId xmlns:a16="http://schemas.microsoft.com/office/drawing/2014/main" id="{6494769A-1B2F-E37B-2713-F9EA1B6383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32973" name="Picture 202" descr="G:\Documents and Settings\Michael\Local Settings\Temporary Internet Files\Content.IE5\4IY7MN6Y\MCj04326610000[1].png">
          <a:extLst>
            <a:ext uri="{FF2B5EF4-FFF2-40B4-BE49-F238E27FC236}">
              <a16:creationId xmlns:a16="http://schemas.microsoft.com/office/drawing/2014/main" id="{BD1C8F2A-AA9E-555F-4AC7-E7C5E554451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5E04CFC4-2F36-A876-C7EA-CAB374967AF4}"/>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89A28D4B-2D45-5573-6715-237D74F102CA}"/>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5D35311D-4B30-A496-0777-572714BC3F34}"/>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E5226133-5EA2-0C2D-A222-A0E208B7E692}"/>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F1564A97-C043-D4E0-28D5-8695C3F7307F}"/>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46E4F936-E9C6-1CD9-87F8-AA59B53AC050}"/>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DF72A1C0-99A6-1592-542C-47DBDC2EC5BE}"/>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3FB1D89C-D0CC-8DEE-7B8E-0651BF144675}"/>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ECF82393-AE99-3B16-0959-9BCC3C01C415}"/>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F23DFA32-30B1-4E15-7B81-0EE4B4EDDAD5}"/>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F1B18B64-3F97-A40F-6B8D-9124AAF5A928}"/>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5D753785-A9F1-BC1A-B6CD-2AA1BF6E4A0D}"/>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32993" name="Picture 55" descr="MCj04326640000[1]">
          <a:extLst>
            <a:ext uri="{FF2B5EF4-FFF2-40B4-BE49-F238E27FC236}">
              <a16:creationId xmlns:a16="http://schemas.microsoft.com/office/drawing/2014/main" id="{6BC1CA5A-BAF6-9F3D-4EAF-82DDBB4892D2}"/>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165100</xdr:rowOff>
    </xdr:from>
    <xdr:to>
      <xdr:col>15</xdr:col>
      <xdr:colOff>393700</xdr:colOff>
      <xdr:row>4</xdr:row>
      <xdr:rowOff>127000</xdr:rowOff>
    </xdr:to>
    <xdr:pic macro="[0]!FilterOff">
      <xdr:nvPicPr>
        <xdr:cNvPr id="32994" name="Picture 56" descr="icon_detail">
          <a:extLst>
            <a:ext uri="{FF2B5EF4-FFF2-40B4-BE49-F238E27FC236}">
              <a16:creationId xmlns:a16="http://schemas.microsoft.com/office/drawing/2014/main" id="{F060CE1A-7BA4-3897-40BB-D6EA3F7D731A}"/>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651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4</xdr:row>
      <xdr:rowOff>187325</xdr:rowOff>
    </xdr:to>
    <xdr:sp macro="" textlink="">
      <xdr:nvSpPr>
        <xdr:cNvPr id="7225" name="Text Box 57">
          <a:extLst>
            <a:ext uri="{FF2B5EF4-FFF2-40B4-BE49-F238E27FC236}">
              <a16:creationId xmlns:a16="http://schemas.microsoft.com/office/drawing/2014/main" id="{2DED0596-EC8C-D16D-6DB1-F4FAA47F9329}"/>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165100</xdr:rowOff>
    </xdr:from>
    <xdr:to>
      <xdr:col>9</xdr:col>
      <xdr:colOff>393700</xdr:colOff>
      <xdr:row>2</xdr:row>
      <xdr:rowOff>50800</xdr:rowOff>
    </xdr:to>
    <xdr:pic macro="[0]!HideStockingRate">
      <xdr:nvPicPr>
        <xdr:cNvPr id="32996" name="Picture 59" descr="MCj04325330000[1]">
          <a:extLst>
            <a:ext uri="{FF2B5EF4-FFF2-40B4-BE49-F238E27FC236}">
              <a16:creationId xmlns:a16="http://schemas.microsoft.com/office/drawing/2014/main" id="{DF43097E-DAB3-ACF7-7A45-92D4EB07F6C6}"/>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651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32997" name="Picture 61" descr="tick">
          <a:extLst>
            <a:ext uri="{FF2B5EF4-FFF2-40B4-BE49-F238E27FC236}">
              <a16:creationId xmlns:a16="http://schemas.microsoft.com/office/drawing/2014/main" id="{DEF92629-F0AA-4FF6-8624-779E61C655F6}"/>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38100</xdr:rowOff>
    </xdr:from>
    <xdr:to>
      <xdr:col>9</xdr:col>
      <xdr:colOff>393700</xdr:colOff>
      <xdr:row>3</xdr:row>
      <xdr:rowOff>88900</xdr:rowOff>
    </xdr:to>
    <xdr:pic macro="[0]!HideHerbageMass">
      <xdr:nvPicPr>
        <xdr:cNvPr id="32998" name="Picture 62" descr="MCj04325330000[1]">
          <a:extLst>
            <a:ext uri="{FF2B5EF4-FFF2-40B4-BE49-F238E27FC236}">
              <a16:creationId xmlns:a16="http://schemas.microsoft.com/office/drawing/2014/main" id="{B1118772-E539-8EFF-6BC6-B99A81C90EBD}"/>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191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32999" name="Picture 63" descr="tick">
          <a:extLst>
            <a:ext uri="{FF2B5EF4-FFF2-40B4-BE49-F238E27FC236}">
              <a16:creationId xmlns:a16="http://schemas.microsoft.com/office/drawing/2014/main" id="{7928E6EA-2767-16B2-20E2-5B887EC8AB5D}"/>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33000" name="Picture 64" descr="MCj04325330000[1]">
          <a:extLst>
            <a:ext uri="{FF2B5EF4-FFF2-40B4-BE49-F238E27FC236}">
              <a16:creationId xmlns:a16="http://schemas.microsoft.com/office/drawing/2014/main" id="{D0B50FEF-A4C0-20D6-1132-6069C30C23E7}"/>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33001" name="Picture 65" descr="tick">
          <a:extLst>
            <a:ext uri="{FF2B5EF4-FFF2-40B4-BE49-F238E27FC236}">
              <a16:creationId xmlns:a16="http://schemas.microsoft.com/office/drawing/2014/main" id="{698D93B5-6D8B-A80A-E818-6BF29279B9F2}"/>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228600</xdr:colOff>
      <xdr:row>1</xdr:row>
      <xdr:rowOff>127000</xdr:rowOff>
    </xdr:from>
    <xdr:to>
      <xdr:col>17</xdr:col>
      <xdr:colOff>38100</xdr:colOff>
      <xdr:row>4</xdr:row>
      <xdr:rowOff>25400</xdr:rowOff>
    </xdr:to>
    <xdr:pic macro="[0]!GoToFirstCell">
      <xdr:nvPicPr>
        <xdr:cNvPr id="33002" name="Picture 70" descr="MCj04247760000[1]">
          <a:extLst>
            <a:ext uri="{FF2B5EF4-FFF2-40B4-BE49-F238E27FC236}">
              <a16:creationId xmlns:a16="http://schemas.microsoft.com/office/drawing/2014/main" id="{159882D7-1068-76F0-A493-47F8D8730E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42400" y="317500"/>
          <a:ext cx="3175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63500</xdr:rowOff>
    </xdr:to>
    <xdr:pic macro="[0]!GotoNotesEntry">
      <xdr:nvPicPr>
        <xdr:cNvPr id="33003" name="Picture 336" descr="G:\Documents and Settings\Michael\Local Settings\Temporary Internet Files\Content.IE5\UIVOA795\MCj04247980000[1].wmf">
          <a:extLst>
            <a:ext uri="{FF2B5EF4-FFF2-40B4-BE49-F238E27FC236}">
              <a16:creationId xmlns:a16="http://schemas.microsoft.com/office/drawing/2014/main" id="{22054378-2FF4-F27D-745F-5C4B0C74E8DA}"/>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98425</xdr:colOff>
      <xdr:row>0</xdr:row>
      <xdr:rowOff>79375</xdr:rowOff>
    </xdr:from>
    <xdr:to>
      <xdr:col>11</xdr:col>
      <xdr:colOff>168419</xdr:colOff>
      <xdr:row>5</xdr:row>
      <xdr:rowOff>98425</xdr:rowOff>
    </xdr:to>
    <xdr:sp macro="" textlink="">
      <xdr:nvSpPr>
        <xdr:cNvPr id="20997" name="Rectangle 30">
          <a:extLst>
            <a:ext uri="{FF2B5EF4-FFF2-40B4-BE49-F238E27FC236}">
              <a16:creationId xmlns:a16="http://schemas.microsoft.com/office/drawing/2014/main" id="{F6FE9E46-487E-5BA6-E171-DAE578BBB33B}"/>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733AC4AA-7A97-32C6-FAE5-0D8A2E2E4FA5}"/>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21</xdr:col>
          <xdr:colOff>0</xdr:colOff>
          <xdr:row>1</xdr:row>
          <xdr:rowOff>38100</xdr:rowOff>
        </xdr:from>
        <xdr:to>
          <xdr:col>22</xdr:col>
          <xdr:colOff>330200</xdr:colOff>
          <xdr:row>2</xdr:row>
          <xdr:rowOff>88900</xdr:rowOff>
        </xdr:to>
        <xdr:sp macro="" textlink="">
          <xdr:nvSpPr>
            <xdr:cNvPr id="33006" name="Button 238" hidden="1">
              <a:extLst>
                <a:ext uri="{63B3BB69-23CF-44E3-9099-C40C66FF867C}">
                  <a14:compatExt spid="_x0000_s33006"/>
                </a:ext>
                <a:ext uri="{FF2B5EF4-FFF2-40B4-BE49-F238E27FC236}">
                  <a16:creationId xmlns:a16="http://schemas.microsoft.com/office/drawing/2014/main" id="{E3B6771E-0392-00CE-BB7C-F3970CCD18E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21</xdr:col>
          <xdr:colOff>0</xdr:colOff>
          <xdr:row>2</xdr:row>
          <xdr:rowOff>114300</xdr:rowOff>
        </xdr:from>
        <xdr:to>
          <xdr:col>22</xdr:col>
          <xdr:colOff>330200</xdr:colOff>
          <xdr:row>3</xdr:row>
          <xdr:rowOff>165100</xdr:rowOff>
        </xdr:to>
        <xdr:sp macro="" textlink="">
          <xdr:nvSpPr>
            <xdr:cNvPr id="33007" name="Button 239" hidden="1">
              <a:extLst>
                <a:ext uri="{63B3BB69-23CF-44E3-9099-C40C66FF867C}">
                  <a14:compatExt spid="_x0000_s33007"/>
                </a:ext>
                <a:ext uri="{FF2B5EF4-FFF2-40B4-BE49-F238E27FC236}">
                  <a16:creationId xmlns:a16="http://schemas.microsoft.com/office/drawing/2014/main" id="{9A2BD508-AB93-7700-4DCF-0506A6865B25}"/>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0</xdr:row>
      <xdr:rowOff>184150</xdr:rowOff>
    </xdr:from>
    <xdr:to>
      <xdr:col>18</xdr:col>
      <xdr:colOff>50842</xdr:colOff>
      <xdr:row>4</xdr:row>
      <xdr:rowOff>79375</xdr:rowOff>
    </xdr:to>
    <xdr:sp macro="[0]!GoToFirstCell" textlink="">
      <xdr:nvSpPr>
        <xdr:cNvPr id="2" name="TextBox 31">
          <a:extLst>
            <a:ext uri="{FF2B5EF4-FFF2-40B4-BE49-F238E27FC236}">
              <a16:creationId xmlns:a16="http://schemas.microsoft.com/office/drawing/2014/main" id="{0B9B153E-72D9-67DC-66F0-BD3002715BE0}"/>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177800</xdr:colOff>
      <xdr:row>1</xdr:row>
      <xdr:rowOff>63500</xdr:rowOff>
    </xdr:from>
    <xdr:to>
      <xdr:col>25</xdr:col>
      <xdr:colOff>25400</xdr:colOff>
      <xdr:row>4</xdr:row>
      <xdr:rowOff>165100</xdr:rowOff>
    </xdr:to>
    <xdr:pic macro="[0]!CalendarView">
      <xdr:nvPicPr>
        <xdr:cNvPr id="33010" name="Picture 55" descr="MCj04326640000[1]">
          <a:extLst>
            <a:ext uri="{FF2B5EF4-FFF2-40B4-BE49-F238E27FC236}">
              <a16:creationId xmlns:a16="http://schemas.microsoft.com/office/drawing/2014/main" id="{04217705-A289-F637-BBA8-387454581B0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476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101600</xdr:colOff>
      <xdr:row>0</xdr:row>
      <xdr:rowOff>165100</xdr:rowOff>
    </xdr:from>
    <xdr:to>
      <xdr:col>26</xdr:col>
      <xdr:colOff>254000</xdr:colOff>
      <xdr:row>4</xdr:row>
      <xdr:rowOff>127000</xdr:rowOff>
    </xdr:to>
    <xdr:pic macro="[0]!FilterOff">
      <xdr:nvPicPr>
        <xdr:cNvPr id="33011" name="Picture 56" descr="icon_detail">
          <a:extLst>
            <a:ext uri="{FF2B5EF4-FFF2-40B4-BE49-F238E27FC236}">
              <a16:creationId xmlns:a16="http://schemas.microsoft.com/office/drawing/2014/main" id="{6E4710DD-95EF-D342-18CA-740BCC4BCD96}"/>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87400" y="1651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25400</xdr:rowOff>
    </xdr:to>
    <xdr:pic macro="[0]!GoToFirstCell">
      <xdr:nvPicPr>
        <xdr:cNvPr id="33012" name="Picture 70" descr="MCj04247760000[1]">
          <a:extLst>
            <a:ext uri="{FF2B5EF4-FFF2-40B4-BE49-F238E27FC236}">
              <a16:creationId xmlns:a16="http://schemas.microsoft.com/office/drawing/2014/main" id="{904B3614-5C4E-84E6-7631-95B18F2511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12700</xdr:colOff>
      <xdr:row>4</xdr:row>
      <xdr:rowOff>63500</xdr:rowOff>
    </xdr:to>
    <xdr:pic macro="[0]!GotoNotesEntry">
      <xdr:nvPicPr>
        <xdr:cNvPr id="33013" name="Picture 336" descr="G:\Documents and Settings\Michael\Local Settings\Temporary Internet Files\Content.IE5\UIVOA795\MCj04247980000[1].wmf">
          <a:extLst>
            <a:ext uri="{FF2B5EF4-FFF2-40B4-BE49-F238E27FC236}">
              <a16:creationId xmlns:a16="http://schemas.microsoft.com/office/drawing/2014/main" id="{040F2882-2505-47A3-72DE-7B105DB7333F}"/>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747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38100</xdr:rowOff>
        </xdr:from>
        <xdr:to>
          <xdr:col>33</xdr:col>
          <xdr:colOff>165100</xdr:colOff>
          <xdr:row>2</xdr:row>
          <xdr:rowOff>88900</xdr:rowOff>
        </xdr:to>
        <xdr:sp macro="" textlink="">
          <xdr:nvSpPr>
            <xdr:cNvPr id="33014" name="Button 246" hidden="1">
              <a:extLst>
                <a:ext uri="{63B3BB69-23CF-44E3-9099-C40C66FF867C}">
                  <a14:compatExt spid="_x0000_s33014"/>
                </a:ext>
                <a:ext uri="{FF2B5EF4-FFF2-40B4-BE49-F238E27FC236}">
                  <a16:creationId xmlns:a16="http://schemas.microsoft.com/office/drawing/2014/main" id="{5CBE6368-8B9A-9B9F-C649-A6EAE1D1EDB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33015" name="Button 247" hidden="1">
              <a:extLst>
                <a:ext uri="{63B3BB69-23CF-44E3-9099-C40C66FF867C}">
                  <a14:compatExt spid="_x0000_s33015"/>
                </a:ext>
                <a:ext uri="{FF2B5EF4-FFF2-40B4-BE49-F238E27FC236}">
                  <a16:creationId xmlns:a16="http://schemas.microsoft.com/office/drawing/2014/main" id="{F6DD185B-BE8A-C907-777A-7D485ABE4A3B}"/>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485775</xdr:colOff>
      <xdr:row>0</xdr:row>
      <xdr:rowOff>184150</xdr:rowOff>
    </xdr:from>
    <xdr:to>
      <xdr:col>28</xdr:col>
      <xdr:colOff>406442</xdr:colOff>
      <xdr:row>4</xdr:row>
      <xdr:rowOff>79375</xdr:rowOff>
    </xdr:to>
    <xdr:sp macro="[0]!GoToFirstCell" textlink="">
      <xdr:nvSpPr>
        <xdr:cNvPr id="3" name="TextBox 31">
          <a:extLst>
            <a:ext uri="{FF2B5EF4-FFF2-40B4-BE49-F238E27FC236}">
              <a16:creationId xmlns:a16="http://schemas.microsoft.com/office/drawing/2014/main" id="{157E0DED-8978-2631-DF9C-205E65FBCE1D}"/>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177800</xdr:colOff>
      <xdr:row>1</xdr:row>
      <xdr:rowOff>127000</xdr:rowOff>
    </xdr:from>
    <xdr:to>
      <xdr:col>34</xdr:col>
      <xdr:colOff>495300</xdr:colOff>
      <xdr:row>4</xdr:row>
      <xdr:rowOff>25400</xdr:rowOff>
    </xdr:to>
    <xdr:pic macro="[0]!GoToFirstCell">
      <xdr:nvPicPr>
        <xdr:cNvPr id="33017" name="Picture 70" descr="MCj04247760000[1]">
          <a:extLst>
            <a:ext uri="{FF2B5EF4-FFF2-40B4-BE49-F238E27FC236}">
              <a16:creationId xmlns:a16="http://schemas.microsoft.com/office/drawing/2014/main" id="{00C58FDA-903A-4789-74B6-94D3EDACBA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35600" y="317500"/>
          <a:ext cx="3175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0</xdr:row>
      <xdr:rowOff>184150</xdr:rowOff>
    </xdr:from>
    <xdr:to>
      <xdr:col>36</xdr:col>
      <xdr:colOff>42</xdr:colOff>
      <xdr:row>4</xdr:row>
      <xdr:rowOff>79375</xdr:rowOff>
    </xdr:to>
    <xdr:sp macro="[0]!GoToFirstCell" textlink="">
      <xdr:nvSpPr>
        <xdr:cNvPr id="4" name="TextBox 31">
          <a:extLst>
            <a:ext uri="{FF2B5EF4-FFF2-40B4-BE49-F238E27FC236}">
              <a16:creationId xmlns:a16="http://schemas.microsoft.com/office/drawing/2014/main" id="{CF687AC7-4D25-D3BE-0546-68AD8F9E6436}"/>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6.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33995" name="Picture 70" descr="MCj04247760000[1]">
          <a:extLst>
            <a:ext uri="{FF2B5EF4-FFF2-40B4-BE49-F238E27FC236}">
              <a16:creationId xmlns:a16="http://schemas.microsoft.com/office/drawing/2014/main" id="{85FCCFBB-95E1-7DF3-0440-B3DE6A1618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33996" name="Picture 201" descr="G:\Documents and Settings\Michael\Local Settings\Temporary Internet Files\Content.IE5\UIVOA795\MCj04247600000[1].wmf">
          <a:extLst>
            <a:ext uri="{FF2B5EF4-FFF2-40B4-BE49-F238E27FC236}">
              <a16:creationId xmlns:a16="http://schemas.microsoft.com/office/drawing/2014/main" id="{AD87BF48-5591-0555-AC3B-56A4A4812B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33997" name="Picture 202" descr="G:\Documents and Settings\Michael\Local Settings\Temporary Internet Files\Content.IE5\4IY7MN6Y\MCj04326610000[1].png">
          <a:extLst>
            <a:ext uri="{FF2B5EF4-FFF2-40B4-BE49-F238E27FC236}">
              <a16:creationId xmlns:a16="http://schemas.microsoft.com/office/drawing/2014/main" id="{319FF213-B5D7-5030-7A6C-C6258F5D31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08CF9ED1-8F2B-2673-93E3-B4CCE6A84E85}"/>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50E60139-AF77-C9B5-3BB6-A426783CF1FF}"/>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35BD3E6E-BA4E-1BD6-D48E-65551FA0F52C}"/>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F9091D79-3F63-4A21-51E5-EB88DC69D39F}"/>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669AEC8E-9D1F-5DBE-170A-D173CD81510D}"/>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1B0D261A-B195-F2B1-CBD2-66F8FDC7B818}"/>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5D28F0CF-6189-4B56-D3A3-69CB8CE49E8A}"/>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57FD8838-F3D2-4C5C-51B0-1EE62499F9BC}"/>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E94E58AF-2DAC-CE8A-A42B-C5676EDBB383}"/>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1F9E8D3A-5A9F-25CE-ECD0-0EAAB996E2DC}"/>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3AE25BFA-E9FC-4AC5-003E-DB8813EA4F13}"/>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E43BC1E6-2861-3F6E-DC77-914162514BB7}"/>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34044" name="Picture 55" descr="MCj04326640000[1]">
          <a:extLst>
            <a:ext uri="{FF2B5EF4-FFF2-40B4-BE49-F238E27FC236}">
              <a16:creationId xmlns:a16="http://schemas.microsoft.com/office/drawing/2014/main" id="{A5F54B1E-8AFC-3886-5AC9-8342FE354004}"/>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34045" name="Picture 56" descr="icon_detail">
          <a:extLst>
            <a:ext uri="{FF2B5EF4-FFF2-40B4-BE49-F238E27FC236}">
              <a16:creationId xmlns:a16="http://schemas.microsoft.com/office/drawing/2014/main" id="{A64C1981-AD12-C4AE-BCD2-53030CD509D7}"/>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BD0E1B93-4CCD-BB9A-8ADF-F096A6FF5E06}"/>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34047" name="Picture 59" descr="MCj04325330000[1]">
          <a:extLst>
            <a:ext uri="{FF2B5EF4-FFF2-40B4-BE49-F238E27FC236}">
              <a16:creationId xmlns:a16="http://schemas.microsoft.com/office/drawing/2014/main" id="{24EE42D2-9F16-7BB3-8CD4-837DF3A75D63}"/>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34048" name="Picture 61" descr="tick">
          <a:extLst>
            <a:ext uri="{FF2B5EF4-FFF2-40B4-BE49-F238E27FC236}">
              <a16:creationId xmlns:a16="http://schemas.microsoft.com/office/drawing/2014/main" id="{FFA6555A-BF2E-68C4-9166-F2BDD42C0092}"/>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34049" name="Picture 62" descr="MCj04325330000[1]">
          <a:extLst>
            <a:ext uri="{FF2B5EF4-FFF2-40B4-BE49-F238E27FC236}">
              <a16:creationId xmlns:a16="http://schemas.microsoft.com/office/drawing/2014/main" id="{863FFF69-A029-0C2E-B9AB-0BC92F26F3A7}"/>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34050" name="Picture 63" descr="tick">
          <a:extLst>
            <a:ext uri="{FF2B5EF4-FFF2-40B4-BE49-F238E27FC236}">
              <a16:creationId xmlns:a16="http://schemas.microsoft.com/office/drawing/2014/main" id="{89F0BE54-C1CF-B38E-599C-4DE731463DE8}"/>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34051" name="Picture 64" descr="MCj04325330000[1]">
          <a:extLst>
            <a:ext uri="{FF2B5EF4-FFF2-40B4-BE49-F238E27FC236}">
              <a16:creationId xmlns:a16="http://schemas.microsoft.com/office/drawing/2014/main" id="{967FBE93-A80D-5706-E674-758E90FC9F4C}"/>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34052" name="Picture 65" descr="tick">
          <a:extLst>
            <a:ext uri="{FF2B5EF4-FFF2-40B4-BE49-F238E27FC236}">
              <a16:creationId xmlns:a16="http://schemas.microsoft.com/office/drawing/2014/main" id="{F25496DA-4AF5-F7D8-AE1D-A739B8E05900}"/>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34053" name="Picture 70" descr="MCj04247760000[1]">
          <a:extLst>
            <a:ext uri="{FF2B5EF4-FFF2-40B4-BE49-F238E27FC236}">
              <a16:creationId xmlns:a16="http://schemas.microsoft.com/office/drawing/2014/main" id="{41F1034A-C2F5-A087-7C63-AF59760D79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34054" name="Picture 336" descr="G:\Documents and Settings\Michael\Local Settings\Temporary Internet Files\Content.IE5\UIVOA795\MCj04247980000[1].wmf">
          <a:extLst>
            <a:ext uri="{FF2B5EF4-FFF2-40B4-BE49-F238E27FC236}">
              <a16:creationId xmlns:a16="http://schemas.microsoft.com/office/drawing/2014/main" id="{94203980-0223-0741-6EF5-B58C03333CDA}"/>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DA265E1C-4D46-412B-3F20-8BF04A10D7FA}"/>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6866DCEF-03B9-74DC-A4D8-EAF34FEE142E}"/>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34057" name="Button 265" hidden="1">
              <a:extLst>
                <a:ext uri="{63B3BB69-23CF-44E3-9099-C40C66FF867C}">
                  <a14:compatExt spid="_x0000_s34057"/>
                </a:ext>
                <a:ext uri="{FF2B5EF4-FFF2-40B4-BE49-F238E27FC236}">
                  <a16:creationId xmlns:a16="http://schemas.microsoft.com/office/drawing/2014/main" id="{9373B519-C771-2997-A044-66EB694481B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34058" name="Button 266" hidden="1">
              <a:extLst>
                <a:ext uri="{63B3BB69-23CF-44E3-9099-C40C66FF867C}">
                  <a14:compatExt spid="_x0000_s34058"/>
                </a:ext>
                <a:ext uri="{FF2B5EF4-FFF2-40B4-BE49-F238E27FC236}">
                  <a16:creationId xmlns:a16="http://schemas.microsoft.com/office/drawing/2014/main" id="{9A81E2DE-086B-1BE7-ED59-44819E643E4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D6B88DC4-B008-6FF6-3AAD-B0CC2C7B0AA6}"/>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34061" name="Picture 55" descr="MCj04326640000[1]">
          <a:extLst>
            <a:ext uri="{FF2B5EF4-FFF2-40B4-BE49-F238E27FC236}">
              <a16:creationId xmlns:a16="http://schemas.microsoft.com/office/drawing/2014/main" id="{121503B5-EE29-0497-2029-4763BE58BECD}"/>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34062" name="Picture 56" descr="icon_detail">
          <a:extLst>
            <a:ext uri="{FF2B5EF4-FFF2-40B4-BE49-F238E27FC236}">
              <a16:creationId xmlns:a16="http://schemas.microsoft.com/office/drawing/2014/main" id="{C91A362E-E694-E090-40EC-EA6E5272D8B9}"/>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34063" name="Picture 70" descr="MCj04247760000[1]">
          <a:extLst>
            <a:ext uri="{FF2B5EF4-FFF2-40B4-BE49-F238E27FC236}">
              <a16:creationId xmlns:a16="http://schemas.microsoft.com/office/drawing/2014/main" id="{042BD4FC-FF0D-3950-6812-1FC4903098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34064" name="Picture 336" descr="G:\Documents and Settings\Michael\Local Settings\Temporary Internet Files\Content.IE5\UIVOA795\MCj04247980000[1].wmf">
          <a:extLst>
            <a:ext uri="{FF2B5EF4-FFF2-40B4-BE49-F238E27FC236}">
              <a16:creationId xmlns:a16="http://schemas.microsoft.com/office/drawing/2014/main" id="{877278B8-B9E5-410E-57E4-B21FD0AF6333}"/>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34065" name="Button 273" hidden="1">
              <a:extLst>
                <a:ext uri="{63B3BB69-23CF-44E3-9099-C40C66FF867C}">
                  <a14:compatExt spid="_x0000_s34065"/>
                </a:ext>
                <a:ext uri="{FF2B5EF4-FFF2-40B4-BE49-F238E27FC236}">
                  <a16:creationId xmlns:a16="http://schemas.microsoft.com/office/drawing/2014/main" id="{3D46DF34-3B2C-37E1-CC81-6E2746367695}"/>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34066" name="Button 274" hidden="1">
              <a:extLst>
                <a:ext uri="{63B3BB69-23CF-44E3-9099-C40C66FF867C}">
                  <a14:compatExt spid="_x0000_s34066"/>
                </a:ext>
                <a:ext uri="{FF2B5EF4-FFF2-40B4-BE49-F238E27FC236}">
                  <a16:creationId xmlns:a16="http://schemas.microsoft.com/office/drawing/2014/main" id="{919E502A-D09E-70DA-9E46-E38F878A796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5270346F-9ED4-8890-0A90-7448C9D2BE76}"/>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34068" name="Picture 70" descr="MCj04247760000[1]">
          <a:extLst>
            <a:ext uri="{FF2B5EF4-FFF2-40B4-BE49-F238E27FC236}">
              <a16:creationId xmlns:a16="http://schemas.microsoft.com/office/drawing/2014/main" id="{1265E402-34C6-8115-F59B-91984127C1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4AA8A916-2C8F-1B03-D471-F7AD5AF72DFF}"/>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7.xml><?xml version="1.0" encoding="utf-8"?>
<xdr:wsDr xmlns:xdr="http://schemas.openxmlformats.org/drawingml/2006/spreadsheetDrawing" xmlns:a="http://schemas.openxmlformats.org/drawingml/2006/main">
  <xdr:twoCellAnchor editAs="absolute">
    <xdr:from>
      <xdr:col>3</xdr:col>
      <xdr:colOff>406400</xdr:colOff>
      <xdr:row>1</xdr:row>
      <xdr:rowOff>127000</xdr:rowOff>
    </xdr:from>
    <xdr:to>
      <xdr:col>4</xdr:col>
      <xdr:colOff>177800</xdr:colOff>
      <xdr:row>4</xdr:row>
      <xdr:rowOff>38100</xdr:rowOff>
    </xdr:to>
    <xdr:pic macro="[0]!GoToFirstCell">
      <xdr:nvPicPr>
        <xdr:cNvPr id="34988" name="Picture 70" descr="MCj04247760000[1]">
          <a:extLst>
            <a:ext uri="{FF2B5EF4-FFF2-40B4-BE49-F238E27FC236}">
              <a16:creationId xmlns:a16="http://schemas.microsoft.com/office/drawing/2014/main" id="{C44E2E31-E1BD-2302-20B0-6E437DFC95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25700" y="317500"/>
          <a:ext cx="3556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0</xdr:row>
      <xdr:rowOff>25400</xdr:rowOff>
    </xdr:from>
    <xdr:to>
      <xdr:col>2</xdr:col>
      <xdr:colOff>635000</xdr:colOff>
      <xdr:row>3</xdr:row>
      <xdr:rowOff>0</xdr:rowOff>
    </xdr:to>
    <xdr:pic macro="[0]!GotoStartPage">
      <xdr:nvPicPr>
        <xdr:cNvPr id="34989" name="Picture 201" descr="G:\Documents and Settings\Michael\Local Settings\Temporary Internet Files\Content.IE5\UIVOA795\MCj04247600000[1].wmf">
          <a:extLst>
            <a:ext uri="{FF2B5EF4-FFF2-40B4-BE49-F238E27FC236}">
              <a16:creationId xmlns:a16="http://schemas.microsoft.com/office/drawing/2014/main" id="{34FA9ABA-AA76-60DE-0405-39D69E1673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3200" y="25400"/>
          <a:ext cx="5842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50800</xdr:colOff>
      <xdr:row>3</xdr:row>
      <xdr:rowOff>63500</xdr:rowOff>
    </xdr:from>
    <xdr:to>
      <xdr:col>2</xdr:col>
      <xdr:colOff>584200</xdr:colOff>
      <xdr:row>5</xdr:row>
      <xdr:rowOff>152400</xdr:rowOff>
    </xdr:to>
    <xdr:pic macro="[0]!PrintCalendarView">
      <xdr:nvPicPr>
        <xdr:cNvPr id="34990" name="Picture 202" descr="G:\Documents and Settings\Michael\Local Settings\Temporary Internet Files\Content.IE5\4IY7MN6Y\MCj04326610000[1].png">
          <a:extLst>
            <a:ext uri="{FF2B5EF4-FFF2-40B4-BE49-F238E27FC236}">
              <a16:creationId xmlns:a16="http://schemas.microsoft.com/office/drawing/2014/main" id="{C5CFF3E8-F376-0B34-12F2-DC99472782D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3200" y="635000"/>
          <a:ext cx="5334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688975</xdr:colOff>
      <xdr:row>0</xdr:row>
      <xdr:rowOff>57150</xdr:rowOff>
    </xdr:from>
    <xdr:to>
      <xdr:col>2</xdr:col>
      <xdr:colOff>1044575</xdr:colOff>
      <xdr:row>1</xdr:row>
      <xdr:rowOff>104775</xdr:rowOff>
    </xdr:to>
    <xdr:sp macro="" textlink="">
      <xdr:nvSpPr>
        <xdr:cNvPr id="14" name="TextBox 13">
          <a:hlinkClick xmlns:r="http://schemas.openxmlformats.org/officeDocument/2006/relationships" r:id="rId4"/>
          <a:extLst>
            <a:ext uri="{FF2B5EF4-FFF2-40B4-BE49-F238E27FC236}">
              <a16:creationId xmlns:a16="http://schemas.microsoft.com/office/drawing/2014/main" id="{E7E0F8E5-47E8-2C69-D5DD-604A3CA8564E}"/>
            </a:ext>
          </a:extLst>
        </xdr:cNvPr>
        <xdr:cNvSpPr txBox="1">
          <a:spLocks noChangeArrowheads="1"/>
        </xdr:cNvSpPr>
      </xdr:nvSpPr>
      <xdr:spPr bwMode="auto">
        <a:xfrm>
          <a:off x="73342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2</xdr:col>
      <xdr:colOff>1050925</xdr:colOff>
      <xdr:row>0</xdr:row>
      <xdr:rowOff>57150</xdr:rowOff>
    </xdr:from>
    <xdr:to>
      <xdr:col>2</xdr:col>
      <xdr:colOff>1406525</xdr:colOff>
      <xdr:row>1</xdr:row>
      <xdr:rowOff>104775</xdr:rowOff>
    </xdr:to>
    <xdr:sp macro="" textlink="">
      <xdr:nvSpPr>
        <xdr:cNvPr id="15" name="TextBox 13">
          <a:hlinkClick xmlns:r="http://schemas.openxmlformats.org/officeDocument/2006/relationships" r:id="rId5"/>
          <a:extLst>
            <a:ext uri="{FF2B5EF4-FFF2-40B4-BE49-F238E27FC236}">
              <a16:creationId xmlns:a16="http://schemas.microsoft.com/office/drawing/2014/main" id="{16199690-B9C6-8FF7-F4E9-9D8EB98ED682}"/>
            </a:ext>
          </a:extLst>
        </xdr:cNvPr>
        <xdr:cNvSpPr txBox="1">
          <a:spLocks noChangeArrowheads="1"/>
        </xdr:cNvSpPr>
      </xdr:nvSpPr>
      <xdr:spPr bwMode="auto">
        <a:xfrm>
          <a:off x="1057275"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2</xdr:col>
      <xdr:colOff>1435100</xdr:colOff>
      <xdr:row>0</xdr:row>
      <xdr:rowOff>57150</xdr:rowOff>
    </xdr:from>
    <xdr:to>
      <xdr:col>2</xdr:col>
      <xdr:colOff>1781727</xdr:colOff>
      <xdr:row>1</xdr:row>
      <xdr:rowOff>104775</xdr:rowOff>
    </xdr:to>
    <xdr:sp macro="" textlink="">
      <xdr:nvSpPr>
        <xdr:cNvPr id="16" name="TextBox 13">
          <a:hlinkClick xmlns:r="http://schemas.openxmlformats.org/officeDocument/2006/relationships" r:id="rId6"/>
          <a:extLst>
            <a:ext uri="{FF2B5EF4-FFF2-40B4-BE49-F238E27FC236}">
              <a16:creationId xmlns:a16="http://schemas.microsoft.com/office/drawing/2014/main" id="{076E411D-F7EE-D9A4-10F3-C2537030DCB7}"/>
            </a:ext>
          </a:extLst>
        </xdr:cNvPr>
        <xdr:cNvSpPr txBox="1">
          <a:spLocks noChangeArrowheads="1"/>
        </xdr:cNvSpPr>
      </xdr:nvSpPr>
      <xdr:spPr bwMode="auto">
        <a:xfrm>
          <a:off x="1390650"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2</xdr:col>
      <xdr:colOff>688975</xdr:colOff>
      <xdr:row>1</xdr:row>
      <xdr:rowOff>120650</xdr:rowOff>
    </xdr:from>
    <xdr:to>
      <xdr:col>2</xdr:col>
      <xdr:colOff>1044575</xdr:colOff>
      <xdr:row>2</xdr:row>
      <xdr:rowOff>162112</xdr:rowOff>
    </xdr:to>
    <xdr:sp macro="" textlink="">
      <xdr:nvSpPr>
        <xdr:cNvPr id="17" name="TextBox 13">
          <a:hlinkClick xmlns:r="http://schemas.openxmlformats.org/officeDocument/2006/relationships" r:id="rId7"/>
          <a:extLst>
            <a:ext uri="{FF2B5EF4-FFF2-40B4-BE49-F238E27FC236}">
              <a16:creationId xmlns:a16="http://schemas.microsoft.com/office/drawing/2014/main" id="{62507272-FDD1-8739-261D-6FA406A6D3B5}"/>
            </a:ext>
          </a:extLst>
        </xdr:cNvPr>
        <xdr:cNvSpPr txBox="1">
          <a:spLocks noChangeArrowheads="1"/>
        </xdr:cNvSpPr>
      </xdr:nvSpPr>
      <xdr:spPr bwMode="auto">
        <a:xfrm>
          <a:off x="733425"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2</xdr:col>
      <xdr:colOff>1060450</xdr:colOff>
      <xdr:row>1</xdr:row>
      <xdr:rowOff>120650</xdr:rowOff>
    </xdr:from>
    <xdr:to>
      <xdr:col>2</xdr:col>
      <xdr:colOff>1407077</xdr:colOff>
      <xdr:row>2</xdr:row>
      <xdr:rowOff>162112</xdr:rowOff>
    </xdr:to>
    <xdr:sp macro="" textlink="">
      <xdr:nvSpPr>
        <xdr:cNvPr id="18" name="TextBox 13">
          <a:hlinkClick xmlns:r="http://schemas.openxmlformats.org/officeDocument/2006/relationships" r:id="rId8"/>
          <a:extLst>
            <a:ext uri="{FF2B5EF4-FFF2-40B4-BE49-F238E27FC236}">
              <a16:creationId xmlns:a16="http://schemas.microsoft.com/office/drawing/2014/main" id="{533F0489-F941-A95B-E3A5-36D077178E27}"/>
            </a:ext>
          </a:extLst>
        </xdr:cNvPr>
        <xdr:cNvSpPr txBox="1">
          <a:spLocks noChangeArrowheads="1"/>
        </xdr:cNvSpPr>
      </xdr:nvSpPr>
      <xdr:spPr bwMode="auto">
        <a:xfrm>
          <a:off x="106680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2</xdr:col>
      <xdr:colOff>1435100</xdr:colOff>
      <xdr:row>1</xdr:row>
      <xdr:rowOff>120650</xdr:rowOff>
    </xdr:from>
    <xdr:to>
      <xdr:col>2</xdr:col>
      <xdr:colOff>1781727</xdr:colOff>
      <xdr:row>2</xdr:row>
      <xdr:rowOff>162112</xdr:rowOff>
    </xdr:to>
    <xdr:sp macro="" textlink="">
      <xdr:nvSpPr>
        <xdr:cNvPr id="19" name="TextBox 13">
          <a:hlinkClick xmlns:r="http://schemas.openxmlformats.org/officeDocument/2006/relationships" r:id="rId9"/>
          <a:extLst>
            <a:ext uri="{FF2B5EF4-FFF2-40B4-BE49-F238E27FC236}">
              <a16:creationId xmlns:a16="http://schemas.microsoft.com/office/drawing/2014/main" id="{43F28BEE-0866-EEC5-B07C-A16BDF432A7E}"/>
            </a:ext>
          </a:extLst>
        </xdr:cNvPr>
        <xdr:cNvSpPr txBox="1">
          <a:spLocks noChangeArrowheads="1"/>
        </xdr:cNvSpPr>
      </xdr:nvSpPr>
      <xdr:spPr bwMode="auto">
        <a:xfrm>
          <a:off x="1390650"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2</xdr:col>
      <xdr:colOff>688975</xdr:colOff>
      <xdr:row>3</xdr:row>
      <xdr:rowOff>0</xdr:rowOff>
    </xdr:from>
    <xdr:to>
      <xdr:col>2</xdr:col>
      <xdr:colOff>1044575</xdr:colOff>
      <xdr:row>4</xdr:row>
      <xdr:rowOff>38100</xdr:rowOff>
    </xdr:to>
    <xdr:sp macro="" textlink="">
      <xdr:nvSpPr>
        <xdr:cNvPr id="20" name="TextBox 13">
          <a:hlinkClick xmlns:r="http://schemas.openxmlformats.org/officeDocument/2006/relationships" r:id="rId10"/>
          <a:extLst>
            <a:ext uri="{FF2B5EF4-FFF2-40B4-BE49-F238E27FC236}">
              <a16:creationId xmlns:a16="http://schemas.microsoft.com/office/drawing/2014/main" id="{AAC77944-C81B-E4F0-60DF-3E5DB042598B}"/>
            </a:ext>
          </a:extLst>
        </xdr:cNvPr>
        <xdr:cNvSpPr txBox="1">
          <a:spLocks noChangeArrowheads="1"/>
        </xdr:cNvSpPr>
      </xdr:nvSpPr>
      <xdr:spPr bwMode="auto">
        <a:xfrm>
          <a:off x="73342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2</xdr:col>
      <xdr:colOff>1050925</xdr:colOff>
      <xdr:row>3</xdr:row>
      <xdr:rowOff>0</xdr:rowOff>
    </xdr:from>
    <xdr:to>
      <xdr:col>2</xdr:col>
      <xdr:colOff>1406525</xdr:colOff>
      <xdr:row>4</xdr:row>
      <xdr:rowOff>38100</xdr:rowOff>
    </xdr:to>
    <xdr:sp macro="" textlink="">
      <xdr:nvSpPr>
        <xdr:cNvPr id="21" name="TextBox 13">
          <a:hlinkClick xmlns:r="http://schemas.openxmlformats.org/officeDocument/2006/relationships" r:id="rId11"/>
          <a:extLst>
            <a:ext uri="{FF2B5EF4-FFF2-40B4-BE49-F238E27FC236}">
              <a16:creationId xmlns:a16="http://schemas.microsoft.com/office/drawing/2014/main" id="{5CEB2E4C-F251-4BBC-6587-E8EFCA3712F6}"/>
            </a:ext>
          </a:extLst>
        </xdr:cNvPr>
        <xdr:cNvSpPr txBox="1">
          <a:spLocks noChangeArrowheads="1"/>
        </xdr:cNvSpPr>
      </xdr:nvSpPr>
      <xdr:spPr bwMode="auto">
        <a:xfrm>
          <a:off x="1057275"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2</xdr:col>
      <xdr:colOff>1435100</xdr:colOff>
      <xdr:row>3</xdr:row>
      <xdr:rowOff>0</xdr:rowOff>
    </xdr:from>
    <xdr:to>
      <xdr:col>2</xdr:col>
      <xdr:colOff>1781727</xdr:colOff>
      <xdr:row>4</xdr:row>
      <xdr:rowOff>38100</xdr:rowOff>
    </xdr:to>
    <xdr:sp macro="" textlink="">
      <xdr:nvSpPr>
        <xdr:cNvPr id="22" name="TextBox 13">
          <a:hlinkClick xmlns:r="http://schemas.openxmlformats.org/officeDocument/2006/relationships" r:id="rId12"/>
          <a:extLst>
            <a:ext uri="{FF2B5EF4-FFF2-40B4-BE49-F238E27FC236}">
              <a16:creationId xmlns:a16="http://schemas.microsoft.com/office/drawing/2014/main" id="{0F07B349-D2B4-92AC-63DA-D6B8E3151BA3}"/>
            </a:ext>
          </a:extLst>
        </xdr:cNvPr>
        <xdr:cNvSpPr txBox="1">
          <a:spLocks noChangeArrowheads="1"/>
        </xdr:cNvSpPr>
      </xdr:nvSpPr>
      <xdr:spPr bwMode="auto">
        <a:xfrm>
          <a:off x="1390650"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2</xdr:col>
      <xdr:colOff>688975</xdr:colOff>
      <xdr:row>4</xdr:row>
      <xdr:rowOff>66675</xdr:rowOff>
    </xdr:from>
    <xdr:to>
      <xdr:col>2</xdr:col>
      <xdr:colOff>1021159</xdr:colOff>
      <xdr:row>5</xdr:row>
      <xdr:rowOff>104775</xdr:rowOff>
    </xdr:to>
    <xdr:sp macro="" textlink="">
      <xdr:nvSpPr>
        <xdr:cNvPr id="23" name="TextBox 13">
          <a:hlinkClick xmlns:r="http://schemas.openxmlformats.org/officeDocument/2006/relationships" r:id="rId13"/>
          <a:extLst>
            <a:ext uri="{FF2B5EF4-FFF2-40B4-BE49-F238E27FC236}">
              <a16:creationId xmlns:a16="http://schemas.microsoft.com/office/drawing/2014/main" id="{4A46FAEE-4328-FC9F-8DBD-33BFDD447994}"/>
            </a:ext>
          </a:extLst>
        </xdr:cNvPr>
        <xdr:cNvSpPr txBox="1">
          <a:spLocks noChangeArrowheads="1"/>
        </xdr:cNvSpPr>
      </xdr:nvSpPr>
      <xdr:spPr bwMode="auto">
        <a:xfrm>
          <a:off x="733425"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2</xdr:col>
      <xdr:colOff>1050925</xdr:colOff>
      <xdr:row>4</xdr:row>
      <xdr:rowOff>66675</xdr:rowOff>
    </xdr:from>
    <xdr:to>
      <xdr:col>2</xdr:col>
      <xdr:colOff>1406525</xdr:colOff>
      <xdr:row>5</xdr:row>
      <xdr:rowOff>104775</xdr:rowOff>
    </xdr:to>
    <xdr:sp macro="" textlink="">
      <xdr:nvSpPr>
        <xdr:cNvPr id="24" name="TextBox 13">
          <a:hlinkClick xmlns:r="http://schemas.openxmlformats.org/officeDocument/2006/relationships" r:id="rId14"/>
          <a:extLst>
            <a:ext uri="{FF2B5EF4-FFF2-40B4-BE49-F238E27FC236}">
              <a16:creationId xmlns:a16="http://schemas.microsoft.com/office/drawing/2014/main" id="{D95FD274-F6B3-8639-F392-660490065376}"/>
            </a:ext>
          </a:extLst>
        </xdr:cNvPr>
        <xdr:cNvSpPr txBox="1">
          <a:spLocks noChangeArrowheads="1"/>
        </xdr:cNvSpPr>
      </xdr:nvSpPr>
      <xdr:spPr bwMode="auto">
        <a:xfrm>
          <a:off x="105727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2</xdr:col>
      <xdr:colOff>1438275</xdr:colOff>
      <xdr:row>4</xdr:row>
      <xdr:rowOff>66675</xdr:rowOff>
    </xdr:from>
    <xdr:to>
      <xdr:col>2</xdr:col>
      <xdr:colOff>1781175</xdr:colOff>
      <xdr:row>5</xdr:row>
      <xdr:rowOff>104775</xdr:rowOff>
    </xdr:to>
    <xdr:sp macro="" textlink="">
      <xdr:nvSpPr>
        <xdr:cNvPr id="25" name="TextBox 13">
          <a:hlinkClick xmlns:r="http://schemas.openxmlformats.org/officeDocument/2006/relationships" r:id="rId15"/>
          <a:extLst>
            <a:ext uri="{FF2B5EF4-FFF2-40B4-BE49-F238E27FC236}">
              <a16:creationId xmlns:a16="http://schemas.microsoft.com/office/drawing/2014/main" id="{AE1E13CF-CF1E-F795-B157-00783FCF5533}"/>
            </a:ext>
          </a:extLst>
        </xdr:cNvPr>
        <xdr:cNvSpPr txBox="1">
          <a:spLocks noChangeArrowheads="1"/>
        </xdr:cNvSpPr>
      </xdr:nvSpPr>
      <xdr:spPr bwMode="auto">
        <a:xfrm>
          <a:off x="1381125"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twoCellAnchor editAs="absolute">
    <xdr:from>
      <xdr:col>12</xdr:col>
      <xdr:colOff>330200</xdr:colOff>
      <xdr:row>1</xdr:row>
      <xdr:rowOff>63500</xdr:rowOff>
    </xdr:from>
    <xdr:to>
      <xdr:col>14</xdr:col>
      <xdr:colOff>177800</xdr:colOff>
      <xdr:row>4</xdr:row>
      <xdr:rowOff>165100</xdr:rowOff>
    </xdr:to>
    <xdr:pic macro="[0]!CalendarView">
      <xdr:nvPicPr>
        <xdr:cNvPr id="35010" name="Picture 55" descr="MCj04326640000[1]">
          <a:extLst>
            <a:ext uri="{FF2B5EF4-FFF2-40B4-BE49-F238E27FC236}">
              <a16:creationId xmlns:a16="http://schemas.microsoft.com/office/drawing/2014/main" id="{FE9C2323-DF0E-B668-FF4E-C372467B8C1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71120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14</xdr:col>
      <xdr:colOff>254000</xdr:colOff>
      <xdr:row>0</xdr:row>
      <xdr:rowOff>177800</xdr:rowOff>
    </xdr:from>
    <xdr:to>
      <xdr:col>15</xdr:col>
      <xdr:colOff>393700</xdr:colOff>
      <xdr:row>4</xdr:row>
      <xdr:rowOff>139700</xdr:rowOff>
    </xdr:to>
    <xdr:pic macro="[0]!FilterOff">
      <xdr:nvPicPr>
        <xdr:cNvPr id="35011" name="Picture 56" descr="icon_detail">
          <a:extLst>
            <a:ext uri="{FF2B5EF4-FFF2-40B4-BE49-F238E27FC236}">
              <a16:creationId xmlns:a16="http://schemas.microsoft.com/office/drawing/2014/main" id="{646C7416-7BAF-A451-D52B-9BE2288C015F}"/>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8051800" y="177800"/>
          <a:ext cx="6477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5</xdr:col>
      <xdr:colOff>104775</xdr:colOff>
      <xdr:row>0</xdr:row>
      <xdr:rowOff>158750</xdr:rowOff>
    </xdr:from>
    <xdr:to>
      <xdr:col>9</xdr:col>
      <xdr:colOff>469832</xdr:colOff>
      <xdr:row>5</xdr:row>
      <xdr:rowOff>9576</xdr:rowOff>
    </xdr:to>
    <xdr:sp macro="" textlink="">
      <xdr:nvSpPr>
        <xdr:cNvPr id="7225" name="Text Box 57">
          <a:extLst>
            <a:ext uri="{FF2B5EF4-FFF2-40B4-BE49-F238E27FC236}">
              <a16:creationId xmlns:a16="http://schemas.microsoft.com/office/drawing/2014/main" id="{958623FA-8BF5-8F56-2B7F-469429C6B76B}"/>
            </a:ext>
          </a:extLst>
        </xdr:cNvPr>
        <xdr:cNvSpPr txBox="1">
          <a:spLocks noChangeArrowheads="1"/>
        </xdr:cNvSpPr>
      </xdr:nvSpPr>
      <xdr:spPr bwMode="auto">
        <a:xfrm>
          <a:off x="2895600" y="171450"/>
          <a:ext cx="2152650" cy="790575"/>
        </a:xfrm>
        <a:prstGeom prst="rect">
          <a:avLst/>
        </a:prstGeom>
        <a:solidFill>
          <a:sysClr val="window" lastClr="FFFFFF"/>
        </a:solidFill>
        <a:ln w="9525">
          <a:solidFill>
            <a:srgbClr val="000000"/>
          </a:solidFill>
          <a:miter lim="800000"/>
          <a:headEnd/>
          <a:tailEnd/>
        </a:ln>
      </xdr:spPr>
      <xdr:txBody>
        <a:bodyPr vertOverflow="clip" wrap="square" lIns="36576" tIns="32004" rIns="0" bIns="0" anchor="t" upright="1"/>
        <a:lstStyle/>
        <a:p>
          <a:pPr algn="l" rtl="1">
            <a:defRPr sz="1000"/>
          </a:pPr>
          <a:r>
            <a:rPr lang="en-AU" sz="1500" b="0" i="0" strike="noStrike">
              <a:solidFill>
                <a:srgbClr val="000000"/>
              </a:solidFill>
              <a:latin typeface="Calibri"/>
            </a:rPr>
            <a:t>Show Stocking Rate</a:t>
          </a:r>
        </a:p>
        <a:p>
          <a:pPr algn="l" rtl="1">
            <a:defRPr sz="1000"/>
          </a:pPr>
          <a:r>
            <a:rPr lang="en-AU" sz="1500" b="0" i="0" strike="noStrike">
              <a:solidFill>
                <a:srgbClr val="000000"/>
              </a:solidFill>
              <a:latin typeface="Calibri"/>
            </a:rPr>
            <a:t>Show Herbage Mass</a:t>
          </a:r>
        </a:p>
        <a:p>
          <a:pPr algn="l" rtl="1">
            <a:defRPr sz="1000"/>
          </a:pPr>
          <a:r>
            <a:rPr lang="en-AU" sz="1500" b="0" i="0" strike="noStrike">
              <a:solidFill>
                <a:srgbClr val="000000"/>
              </a:solidFill>
              <a:latin typeface="Calibri"/>
            </a:rPr>
            <a:t>Show Grazing Days</a:t>
          </a:r>
        </a:p>
      </xdr:txBody>
    </xdr:sp>
    <xdr:clientData/>
  </xdr:twoCellAnchor>
  <xdr:twoCellAnchor editAs="absolute">
    <xdr:from>
      <xdr:col>9</xdr:col>
      <xdr:colOff>177800</xdr:colOff>
      <xdr:row>0</xdr:row>
      <xdr:rowOff>177800</xdr:rowOff>
    </xdr:from>
    <xdr:to>
      <xdr:col>9</xdr:col>
      <xdr:colOff>393700</xdr:colOff>
      <xdr:row>2</xdr:row>
      <xdr:rowOff>63500</xdr:rowOff>
    </xdr:to>
    <xdr:pic macro="[0]!HideStockingRate">
      <xdr:nvPicPr>
        <xdr:cNvPr id="35013" name="Picture 59" descr="MCj04325330000[1]">
          <a:extLst>
            <a:ext uri="{FF2B5EF4-FFF2-40B4-BE49-F238E27FC236}">
              <a16:creationId xmlns:a16="http://schemas.microsoft.com/office/drawing/2014/main" id="{26CB9B74-0EDE-BFCC-926F-4E8965A1054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5435600" y="177800"/>
          <a:ext cx="2159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0</xdr:row>
      <xdr:rowOff>165100</xdr:rowOff>
    </xdr:from>
    <xdr:to>
      <xdr:col>9</xdr:col>
      <xdr:colOff>152400</xdr:colOff>
      <xdr:row>2</xdr:row>
      <xdr:rowOff>76200</xdr:rowOff>
    </xdr:to>
    <xdr:pic macro="[0]!ShowStockingRate">
      <xdr:nvPicPr>
        <xdr:cNvPr id="35014" name="Picture 61" descr="tick">
          <a:extLst>
            <a:ext uri="{FF2B5EF4-FFF2-40B4-BE49-F238E27FC236}">
              <a16:creationId xmlns:a16="http://schemas.microsoft.com/office/drawing/2014/main" id="{90E44B60-F904-18AF-75F2-4B2104C1F1EE}"/>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1651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2</xdr:row>
      <xdr:rowOff>50800</xdr:rowOff>
    </xdr:from>
    <xdr:to>
      <xdr:col>9</xdr:col>
      <xdr:colOff>393700</xdr:colOff>
      <xdr:row>3</xdr:row>
      <xdr:rowOff>101600</xdr:rowOff>
    </xdr:to>
    <xdr:pic macro="[0]!HideHerbageMass">
      <xdr:nvPicPr>
        <xdr:cNvPr id="35015" name="Picture 62" descr="MCj04325330000[1]">
          <a:extLst>
            <a:ext uri="{FF2B5EF4-FFF2-40B4-BE49-F238E27FC236}">
              <a16:creationId xmlns:a16="http://schemas.microsoft.com/office/drawing/2014/main" id="{F6E0B0F1-2E11-85F2-0D5B-D755DBE078A3}"/>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5435600" y="431800"/>
          <a:ext cx="215900" cy="241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2</xdr:row>
      <xdr:rowOff>25400</xdr:rowOff>
    </xdr:from>
    <xdr:to>
      <xdr:col>9</xdr:col>
      <xdr:colOff>152400</xdr:colOff>
      <xdr:row>3</xdr:row>
      <xdr:rowOff>127000</xdr:rowOff>
    </xdr:to>
    <xdr:pic macro="[0]!ShowHerbageMass">
      <xdr:nvPicPr>
        <xdr:cNvPr id="35016" name="Picture 63" descr="tick">
          <a:extLst>
            <a:ext uri="{FF2B5EF4-FFF2-40B4-BE49-F238E27FC236}">
              <a16:creationId xmlns:a16="http://schemas.microsoft.com/office/drawing/2014/main" id="{4AE2F945-2EDA-9A1E-E3EC-5FCC4AE74F4C}"/>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406400"/>
          <a:ext cx="304800" cy="292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177800</xdr:colOff>
      <xdr:row>3</xdr:row>
      <xdr:rowOff>101600</xdr:rowOff>
    </xdr:from>
    <xdr:to>
      <xdr:col>9</xdr:col>
      <xdr:colOff>393700</xdr:colOff>
      <xdr:row>4</xdr:row>
      <xdr:rowOff>165100</xdr:rowOff>
    </xdr:to>
    <xdr:pic macro="[0]!HideGrazingDays">
      <xdr:nvPicPr>
        <xdr:cNvPr id="35017" name="Picture 64" descr="MCj04325330000[1]">
          <a:extLst>
            <a:ext uri="{FF2B5EF4-FFF2-40B4-BE49-F238E27FC236}">
              <a16:creationId xmlns:a16="http://schemas.microsoft.com/office/drawing/2014/main" id="{5766E0C9-9F66-31D6-66C0-875E38BF4522}"/>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5435600" y="673100"/>
          <a:ext cx="215900" cy="254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8</xdr:col>
      <xdr:colOff>355600</xdr:colOff>
      <xdr:row>3</xdr:row>
      <xdr:rowOff>76200</xdr:rowOff>
    </xdr:from>
    <xdr:to>
      <xdr:col>9</xdr:col>
      <xdr:colOff>152400</xdr:colOff>
      <xdr:row>5</xdr:row>
      <xdr:rowOff>0</xdr:rowOff>
    </xdr:to>
    <xdr:pic macro="[0]!ShowGrazingDays">
      <xdr:nvPicPr>
        <xdr:cNvPr id="35018" name="Picture 65" descr="tick">
          <a:extLst>
            <a:ext uri="{FF2B5EF4-FFF2-40B4-BE49-F238E27FC236}">
              <a16:creationId xmlns:a16="http://schemas.microsoft.com/office/drawing/2014/main" id="{D62ADB80-62C2-4A66-61FF-C9205A95D380}"/>
            </a:ext>
          </a:extLst>
        </xdr:cNvPr>
        <xdr:cNvPicPr>
          <a:picLocks noChangeAspect="1" noChangeArrowheads="1"/>
        </xdr:cNvPicPr>
      </xdr:nvPicPr>
      <xdr:blipFill>
        <a:blip xmlns:r="http://schemas.openxmlformats.org/officeDocument/2006/relationships" r:embed="rId1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105400" y="6477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16</xdr:col>
      <xdr:colOff>215900</xdr:colOff>
      <xdr:row>1</xdr:row>
      <xdr:rowOff>127000</xdr:rowOff>
    </xdr:from>
    <xdr:to>
      <xdr:col>17</xdr:col>
      <xdr:colOff>38100</xdr:colOff>
      <xdr:row>4</xdr:row>
      <xdr:rowOff>38100</xdr:rowOff>
    </xdr:to>
    <xdr:pic macro="[0]!GoToFirstCell">
      <xdr:nvPicPr>
        <xdr:cNvPr id="35019" name="Picture 70" descr="MCj04247760000[1]">
          <a:extLst>
            <a:ext uri="{FF2B5EF4-FFF2-40B4-BE49-F238E27FC236}">
              <a16:creationId xmlns:a16="http://schemas.microsoft.com/office/drawing/2014/main" id="{9B2CE645-F955-E6C6-6523-E87312C4B4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29700" y="317500"/>
          <a:ext cx="3302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18</xdr:col>
      <xdr:colOff>406400</xdr:colOff>
      <xdr:row>1</xdr:row>
      <xdr:rowOff>63500</xdr:rowOff>
    </xdr:from>
    <xdr:to>
      <xdr:col>20</xdr:col>
      <xdr:colOff>165100</xdr:colOff>
      <xdr:row>4</xdr:row>
      <xdr:rowOff>76200</xdr:rowOff>
    </xdr:to>
    <xdr:pic macro="[0]!GotoNotesEntry">
      <xdr:nvPicPr>
        <xdr:cNvPr id="35020" name="Picture 336" descr="G:\Documents and Settings\Michael\Local Settings\Temporary Internet Files\Content.IE5\UIVOA795\MCj04247980000[1].wmf">
          <a:extLst>
            <a:ext uri="{FF2B5EF4-FFF2-40B4-BE49-F238E27FC236}">
              <a16:creationId xmlns:a16="http://schemas.microsoft.com/office/drawing/2014/main" id="{7EE0B9A8-A024-B300-BB7E-1BFBBC39FB58}"/>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0236200" y="254000"/>
          <a:ext cx="7747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10</xdr:col>
      <xdr:colOff>73025</xdr:colOff>
      <xdr:row>0</xdr:row>
      <xdr:rowOff>79375</xdr:rowOff>
    </xdr:from>
    <xdr:to>
      <xdr:col>11</xdr:col>
      <xdr:colOff>143019</xdr:colOff>
      <xdr:row>5</xdr:row>
      <xdr:rowOff>98425</xdr:rowOff>
    </xdr:to>
    <xdr:sp macro="" textlink="">
      <xdr:nvSpPr>
        <xdr:cNvPr id="20997" name="Rectangle 30">
          <a:extLst>
            <a:ext uri="{FF2B5EF4-FFF2-40B4-BE49-F238E27FC236}">
              <a16:creationId xmlns:a16="http://schemas.microsoft.com/office/drawing/2014/main" id="{D92BE826-D57E-14AC-E159-081963B5E43E}"/>
            </a:ext>
          </a:extLst>
        </xdr:cNvPr>
        <xdr:cNvSpPr>
          <a:spLocks noChangeArrowheads="1"/>
        </xdr:cNvSpPr>
      </xdr:nvSpPr>
      <xdr:spPr bwMode="auto">
        <a:xfrm>
          <a:off x="5153025" y="66675"/>
          <a:ext cx="504825" cy="971550"/>
        </a:xfrm>
        <a:prstGeom prst="rect">
          <a:avLst/>
        </a:prstGeom>
        <a:noFill/>
        <a:ln w="9525">
          <a:noFill/>
          <a:miter lim="800000"/>
          <a:headEnd/>
          <a:tailEnd/>
        </a:ln>
      </xdr:spPr>
      <xdr:txBody>
        <a:bodyPr wrap="none" lIns="91440" tIns="45720" rIns="91440" bIns="45720" anchor="t" upright="1">
          <a:spAutoFit/>
        </a:bodyPr>
        <a:lstStyle/>
        <a:p>
          <a:pPr algn="ctr" rtl="1">
            <a:defRPr sz="1000"/>
          </a:pPr>
          <a:r>
            <a:rPr lang="en-AU" sz="5400" b="1" i="0" strike="noStrike">
              <a:solidFill>
                <a:srgbClr val="000000"/>
              </a:solidFill>
              <a:latin typeface="Calibri"/>
            </a:rPr>
            <a:t>?</a:t>
          </a:r>
        </a:p>
      </xdr:txBody>
    </xdr:sp>
    <xdr:clientData/>
  </xdr:twoCellAnchor>
  <xdr:twoCellAnchor editAs="absolute">
    <xdr:from>
      <xdr:col>10</xdr:col>
      <xdr:colOff>180975</xdr:colOff>
      <xdr:row>1</xdr:row>
      <xdr:rowOff>19050</xdr:rowOff>
    </xdr:from>
    <xdr:to>
      <xdr:col>12</xdr:col>
      <xdr:colOff>114300</xdr:colOff>
      <xdr:row>4</xdr:row>
      <xdr:rowOff>104775</xdr:rowOff>
    </xdr:to>
    <xdr:sp macro="" textlink="">
      <xdr:nvSpPr>
        <xdr:cNvPr id="20998" name="TextBox 31">
          <a:hlinkClick xmlns:r="http://schemas.openxmlformats.org/officeDocument/2006/relationships" r:id="rId23"/>
          <a:extLst>
            <a:ext uri="{FF2B5EF4-FFF2-40B4-BE49-F238E27FC236}">
              <a16:creationId xmlns:a16="http://schemas.microsoft.com/office/drawing/2014/main" id="{EC5356C1-50DF-439E-12A7-98C77CF73239}"/>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1">
            <a:defRPr sz="1000"/>
          </a:pPr>
          <a:r>
            <a:rPr lang="en-AU" sz="1100" b="0" i="0" strike="noStrike">
              <a:solidFill>
                <a:srgbClr val="000000"/>
              </a:solidFill>
              <a:latin typeface="Calibri"/>
            </a:rPr>
            <a:t>How</a:t>
          </a:r>
        </a:p>
        <a:p>
          <a:pPr algn="ctr" rtl="1">
            <a:defRPr sz="1000"/>
          </a:pPr>
          <a:r>
            <a:rPr lang="en-AU" sz="1100" b="0" i="0" strike="noStrike">
              <a:solidFill>
                <a:srgbClr val="000000"/>
              </a:solidFill>
              <a:latin typeface="Calibri"/>
            </a:rPr>
            <a:t>To </a:t>
          </a:r>
        </a:p>
        <a:p>
          <a:pPr algn="ctr" rtl="1">
            <a:lnSpc>
              <a:spcPts val="1100"/>
            </a:lnSpc>
            <a:defRPr sz="1000"/>
          </a:pPr>
          <a:r>
            <a:rPr lang="en-AU" sz="1100" b="0" i="0" strike="noStrike">
              <a:solidFill>
                <a:srgbClr val="000000"/>
              </a:solidFill>
              <a:latin typeface="Calibri"/>
            </a:rPr>
            <a:t>Use</a:t>
          </a:r>
        </a:p>
      </xdr:txBody>
    </xdr:sp>
    <xdr:clientData/>
  </xdr:twoCellAnchor>
  <mc:AlternateContent xmlns:mc="http://schemas.openxmlformats.org/markup-compatibility/2006">
    <mc:Choice xmlns:a14="http://schemas.microsoft.com/office/drawing/2010/main" Requires="a14">
      <xdr:twoCellAnchor editAs="absolute">
        <xdr:from>
          <xdr:col>20</xdr:col>
          <xdr:colOff>495300</xdr:colOff>
          <xdr:row>1</xdr:row>
          <xdr:rowOff>50800</xdr:rowOff>
        </xdr:from>
        <xdr:to>
          <xdr:col>22</xdr:col>
          <xdr:colOff>330200</xdr:colOff>
          <xdr:row>2</xdr:row>
          <xdr:rowOff>101600</xdr:rowOff>
        </xdr:to>
        <xdr:sp macro="" textlink="">
          <xdr:nvSpPr>
            <xdr:cNvPr id="35023" name="Button 207" hidden="1">
              <a:extLst>
                <a:ext uri="{63B3BB69-23CF-44E3-9099-C40C66FF867C}">
                  <a14:compatExt spid="_x0000_s35023"/>
                </a:ext>
                <a:ext uri="{FF2B5EF4-FFF2-40B4-BE49-F238E27FC236}">
                  <a16:creationId xmlns:a16="http://schemas.microsoft.com/office/drawing/2014/main" id="{F9134722-625F-44D1-EF1F-5CC62AA54B5C}"/>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20</xdr:col>
          <xdr:colOff>495300</xdr:colOff>
          <xdr:row>2</xdr:row>
          <xdr:rowOff>114300</xdr:rowOff>
        </xdr:from>
        <xdr:to>
          <xdr:col>22</xdr:col>
          <xdr:colOff>330200</xdr:colOff>
          <xdr:row>3</xdr:row>
          <xdr:rowOff>165100</xdr:rowOff>
        </xdr:to>
        <xdr:sp macro="" textlink="">
          <xdr:nvSpPr>
            <xdr:cNvPr id="35024" name="Button 208" hidden="1">
              <a:extLst>
                <a:ext uri="{63B3BB69-23CF-44E3-9099-C40C66FF867C}">
                  <a14:compatExt spid="_x0000_s35024"/>
                </a:ext>
                <a:ext uri="{FF2B5EF4-FFF2-40B4-BE49-F238E27FC236}">
                  <a16:creationId xmlns:a16="http://schemas.microsoft.com/office/drawing/2014/main" id="{15B9EFF7-F494-172A-2885-C997A457CB8F}"/>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16</xdr:col>
      <xdr:colOff>130175</xdr:colOff>
      <xdr:row>1</xdr:row>
      <xdr:rowOff>6350</xdr:rowOff>
    </xdr:from>
    <xdr:to>
      <xdr:col>18</xdr:col>
      <xdr:colOff>50842</xdr:colOff>
      <xdr:row>4</xdr:row>
      <xdr:rowOff>92075</xdr:rowOff>
    </xdr:to>
    <xdr:sp macro="[0]!GoToFirstCell" textlink="">
      <xdr:nvSpPr>
        <xdr:cNvPr id="2" name="TextBox 31">
          <a:extLst>
            <a:ext uri="{FF2B5EF4-FFF2-40B4-BE49-F238E27FC236}">
              <a16:creationId xmlns:a16="http://schemas.microsoft.com/office/drawing/2014/main" id="{5A8F5E97-16D7-A61F-4A30-795E86CFCC47}"/>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23</xdr:col>
      <xdr:colOff>165100</xdr:colOff>
      <xdr:row>1</xdr:row>
      <xdr:rowOff>63500</xdr:rowOff>
    </xdr:from>
    <xdr:to>
      <xdr:col>25</xdr:col>
      <xdr:colOff>12700</xdr:colOff>
      <xdr:row>4</xdr:row>
      <xdr:rowOff>165100</xdr:rowOff>
    </xdr:to>
    <xdr:pic macro="[0]!CalendarView">
      <xdr:nvPicPr>
        <xdr:cNvPr id="35027" name="Picture 55" descr="MCj04326640000[1]">
          <a:extLst>
            <a:ext uri="{FF2B5EF4-FFF2-40B4-BE49-F238E27FC236}">
              <a16:creationId xmlns:a16="http://schemas.microsoft.com/office/drawing/2014/main" id="{C33B2438-FCC0-FEBE-97A3-13094C4C7A42}"/>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534900" y="254000"/>
          <a:ext cx="863600" cy="673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25</xdr:col>
      <xdr:colOff>88900</xdr:colOff>
      <xdr:row>0</xdr:row>
      <xdr:rowOff>177800</xdr:rowOff>
    </xdr:from>
    <xdr:to>
      <xdr:col>26</xdr:col>
      <xdr:colOff>241300</xdr:colOff>
      <xdr:row>4</xdr:row>
      <xdr:rowOff>139700</xdr:rowOff>
    </xdr:to>
    <xdr:pic macro="[0]!FilterOff">
      <xdr:nvPicPr>
        <xdr:cNvPr id="35028" name="Picture 56" descr="icon_detail">
          <a:extLst>
            <a:ext uri="{FF2B5EF4-FFF2-40B4-BE49-F238E27FC236}">
              <a16:creationId xmlns:a16="http://schemas.microsoft.com/office/drawing/2014/main" id="{279EECD0-8ABF-7277-FE44-FFF4EE2992D4}"/>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l="5971" r="2434" b="21687"/>
        <a:stretch>
          <a:fillRect/>
        </a:stretch>
      </xdr:blipFill>
      <xdr:spPr bwMode="auto">
        <a:xfrm>
          <a:off x="13474700" y="177800"/>
          <a:ext cx="6604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27</xdr:col>
      <xdr:colOff>50800</xdr:colOff>
      <xdr:row>1</xdr:row>
      <xdr:rowOff>127000</xdr:rowOff>
    </xdr:from>
    <xdr:to>
      <xdr:col>27</xdr:col>
      <xdr:colOff>393700</xdr:colOff>
      <xdr:row>4</xdr:row>
      <xdr:rowOff>38100</xdr:rowOff>
    </xdr:to>
    <xdr:pic macro="[0]!GoToFirstCell">
      <xdr:nvPicPr>
        <xdr:cNvPr id="35029" name="Picture 70" descr="MCj04247760000[1]">
          <a:extLst>
            <a:ext uri="{FF2B5EF4-FFF2-40B4-BE49-F238E27FC236}">
              <a16:creationId xmlns:a16="http://schemas.microsoft.com/office/drawing/2014/main" id="{FF701725-7FAE-0626-7E9A-3A928BF70C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452600" y="317500"/>
          <a:ext cx="3429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29</xdr:col>
      <xdr:colOff>254000</xdr:colOff>
      <xdr:row>1</xdr:row>
      <xdr:rowOff>63500</xdr:rowOff>
    </xdr:from>
    <xdr:to>
      <xdr:col>31</xdr:col>
      <xdr:colOff>0</xdr:colOff>
      <xdr:row>4</xdr:row>
      <xdr:rowOff>76200</xdr:rowOff>
    </xdr:to>
    <xdr:pic macro="[0]!GotoNotesEntry">
      <xdr:nvPicPr>
        <xdr:cNvPr id="35030" name="Picture 336" descr="G:\Documents and Settings\Michael\Local Settings\Temporary Internet Files\Content.IE5\UIVOA795\MCj04247980000[1].wmf">
          <a:extLst>
            <a:ext uri="{FF2B5EF4-FFF2-40B4-BE49-F238E27FC236}">
              <a16:creationId xmlns:a16="http://schemas.microsoft.com/office/drawing/2014/main" id="{83933375-2F00-2992-12C1-16684A82DE24}"/>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5671800" y="254000"/>
          <a:ext cx="7620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absolute">
        <xdr:from>
          <xdr:col>31</xdr:col>
          <xdr:colOff>330200</xdr:colOff>
          <xdr:row>1</xdr:row>
          <xdr:rowOff>50800</xdr:rowOff>
        </xdr:from>
        <xdr:to>
          <xdr:col>33</xdr:col>
          <xdr:colOff>165100</xdr:colOff>
          <xdr:row>2</xdr:row>
          <xdr:rowOff>101600</xdr:rowOff>
        </xdr:to>
        <xdr:sp macro="" textlink="">
          <xdr:nvSpPr>
            <xdr:cNvPr id="35031" name="Button 215" hidden="1">
              <a:extLst>
                <a:ext uri="{63B3BB69-23CF-44E3-9099-C40C66FF867C}">
                  <a14:compatExt spid="_x0000_s35031"/>
                </a:ext>
                <a:ext uri="{FF2B5EF4-FFF2-40B4-BE49-F238E27FC236}">
                  <a16:creationId xmlns:a16="http://schemas.microsoft.com/office/drawing/2014/main" id="{6453DD9A-8DB6-143F-BCA2-710F25339FDA}"/>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Full Screen</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absolute">
        <xdr:from>
          <xdr:col>31</xdr:col>
          <xdr:colOff>330200</xdr:colOff>
          <xdr:row>2</xdr:row>
          <xdr:rowOff>114300</xdr:rowOff>
        </xdr:from>
        <xdr:to>
          <xdr:col>33</xdr:col>
          <xdr:colOff>165100</xdr:colOff>
          <xdr:row>3</xdr:row>
          <xdr:rowOff>165100</xdr:rowOff>
        </xdr:to>
        <xdr:sp macro="" textlink="">
          <xdr:nvSpPr>
            <xdr:cNvPr id="35032" name="Button 216" hidden="1">
              <a:extLst>
                <a:ext uri="{63B3BB69-23CF-44E3-9099-C40C66FF867C}">
                  <a14:compatExt spid="_x0000_s35032"/>
                </a:ext>
                <a:ext uri="{FF2B5EF4-FFF2-40B4-BE49-F238E27FC236}">
                  <a16:creationId xmlns:a16="http://schemas.microsoft.com/office/drawing/2014/main" id="{CD298F99-2946-BAB5-AC6E-DF87C8ECA2C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GB" sz="1100" b="0" i="0" u="none" strike="noStrike" baseline="0">
                  <a:solidFill>
                    <a:srgbClr val="000000"/>
                  </a:solidFill>
                  <a:latin typeface="Calibri" pitchFamily="2" charset="0"/>
                  <a:cs typeface="Calibri" pitchFamily="2" charset="0"/>
                </a:rPr>
                <a:t>Normal</a:t>
              </a:r>
            </a:p>
          </xdr:txBody>
        </xdr:sp>
        <xdr:clientData fPrintsWithSheet="0"/>
      </xdr:twoCellAnchor>
    </mc:Choice>
    <mc:Fallback/>
  </mc:AlternateContent>
  <xdr:twoCellAnchor editAs="absolute">
    <xdr:from>
      <xdr:col>26</xdr:col>
      <xdr:colOff>473075</xdr:colOff>
      <xdr:row>1</xdr:row>
      <xdr:rowOff>6350</xdr:rowOff>
    </xdr:from>
    <xdr:to>
      <xdr:col>28</xdr:col>
      <xdr:colOff>393742</xdr:colOff>
      <xdr:row>4</xdr:row>
      <xdr:rowOff>92075</xdr:rowOff>
    </xdr:to>
    <xdr:sp macro="[0]!GoToFirstCell" textlink="">
      <xdr:nvSpPr>
        <xdr:cNvPr id="3" name="TextBox 31">
          <a:extLst>
            <a:ext uri="{FF2B5EF4-FFF2-40B4-BE49-F238E27FC236}">
              <a16:creationId xmlns:a16="http://schemas.microsoft.com/office/drawing/2014/main" id="{BF4DC14B-7101-C4A0-8B42-DF02649B5DE1}"/>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twoCellAnchor editAs="absolute">
    <xdr:from>
      <xdr:col>34</xdr:col>
      <xdr:colOff>165100</xdr:colOff>
      <xdr:row>1</xdr:row>
      <xdr:rowOff>127000</xdr:rowOff>
    </xdr:from>
    <xdr:to>
      <xdr:col>34</xdr:col>
      <xdr:colOff>482600</xdr:colOff>
      <xdr:row>4</xdr:row>
      <xdr:rowOff>38100</xdr:rowOff>
    </xdr:to>
    <xdr:pic macro="[0]!GoToFirstCell">
      <xdr:nvPicPr>
        <xdr:cNvPr id="35034" name="Picture 70" descr="MCj04247760000[1]">
          <a:extLst>
            <a:ext uri="{FF2B5EF4-FFF2-40B4-BE49-F238E27FC236}">
              <a16:creationId xmlns:a16="http://schemas.microsoft.com/office/drawing/2014/main" id="{46452124-E3C3-55F3-24AA-BD095598A1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22900" y="317500"/>
          <a:ext cx="317500" cy="482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34</xdr:col>
      <xdr:colOff>79375</xdr:colOff>
      <xdr:row>1</xdr:row>
      <xdr:rowOff>6350</xdr:rowOff>
    </xdr:from>
    <xdr:to>
      <xdr:col>36</xdr:col>
      <xdr:colOff>42</xdr:colOff>
      <xdr:row>4</xdr:row>
      <xdr:rowOff>92075</xdr:rowOff>
    </xdr:to>
    <xdr:sp macro="[0]!GoToFirstCell" textlink="">
      <xdr:nvSpPr>
        <xdr:cNvPr id="4" name="TextBox 31">
          <a:extLst>
            <a:ext uri="{FF2B5EF4-FFF2-40B4-BE49-F238E27FC236}">
              <a16:creationId xmlns:a16="http://schemas.microsoft.com/office/drawing/2014/main" id="{E3383214-DC2A-115E-E3DE-AB9DF3449253}"/>
            </a:ext>
          </a:extLst>
        </xdr:cNvPr>
        <xdr:cNvSpPr txBox="1">
          <a:spLocks noChangeArrowheads="1"/>
        </xdr:cNvSpPr>
      </xdr:nvSpPr>
      <xdr:spPr bwMode="auto">
        <a:xfrm>
          <a:off x="5248275" y="209550"/>
          <a:ext cx="828675" cy="657225"/>
        </a:xfrm>
        <a:prstGeom prst="rect">
          <a:avLst/>
        </a:prstGeom>
        <a:noFill/>
        <a:ln w="9525">
          <a:solidFill>
            <a:srgbClr val="BCBCBC"/>
          </a:solidFill>
          <a:miter lim="800000"/>
          <a:headEnd/>
          <a:tailEnd/>
        </a:ln>
      </xdr:spPr>
      <xdr:txBody>
        <a:bodyPr vertOverflow="clip" wrap="square" lIns="360000" tIns="45720" rIns="0" bIns="45720" anchor="t" upright="1"/>
        <a:lstStyle/>
        <a:p>
          <a:pPr algn="ctr" rtl="0">
            <a:defRPr sz="1000"/>
          </a:pPr>
          <a:r>
            <a:rPr lang="en-GB" sz="1100" b="0" i="0" u="none" strike="noStrike" baseline="0">
              <a:solidFill>
                <a:srgbClr val="000000"/>
              </a:solidFill>
              <a:latin typeface="Calibri" pitchFamily="2" charset="0"/>
              <a:cs typeface="Calibri" pitchFamily="2" charset="0"/>
            </a:rPr>
            <a:t>Top</a:t>
          </a:r>
        </a:p>
        <a:p>
          <a:pPr algn="ctr" rtl="0">
            <a:defRPr sz="1000"/>
          </a:pPr>
          <a:r>
            <a:rPr lang="en-GB" sz="1100" b="0" i="0" u="none" strike="noStrike" baseline="0">
              <a:solidFill>
                <a:srgbClr val="000000"/>
              </a:solidFill>
              <a:latin typeface="Calibri" pitchFamily="2" charset="0"/>
              <a:cs typeface="Calibri" pitchFamily="2" charset="0"/>
            </a:rPr>
            <a:t>of</a:t>
          </a:r>
        </a:p>
        <a:p>
          <a:pPr algn="ctr" rtl="0">
            <a:lnSpc>
              <a:spcPts val="1100"/>
            </a:lnSpc>
            <a:defRPr sz="1000"/>
          </a:pPr>
          <a:r>
            <a:rPr lang="en-GB" sz="1100" b="0" i="0" u="none" strike="noStrike" baseline="0">
              <a:solidFill>
                <a:srgbClr val="000000"/>
              </a:solidFill>
              <a:latin typeface="Calibri" pitchFamily="2" charset="0"/>
              <a:cs typeface="Calibri" pitchFamily="2" charset="0"/>
            </a:rPr>
            <a:t>Page</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647700</xdr:colOff>
      <xdr:row>11</xdr:row>
      <xdr:rowOff>165100</xdr:rowOff>
    </xdr:from>
    <xdr:to>
      <xdr:col>6</xdr:col>
      <xdr:colOff>660400</xdr:colOff>
      <xdr:row>20</xdr:row>
      <xdr:rowOff>38100</xdr:rowOff>
    </xdr:to>
    <xdr:pic>
      <xdr:nvPicPr>
        <xdr:cNvPr id="21964" name="Picture 2">
          <a:extLst>
            <a:ext uri="{FF2B5EF4-FFF2-40B4-BE49-F238E27FC236}">
              <a16:creationId xmlns:a16="http://schemas.microsoft.com/office/drawing/2014/main" id="{7D7076B7-7189-E4FA-72EF-E59CAB9A3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7700" y="2425700"/>
          <a:ext cx="4051300" cy="1587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2</xdr:col>
      <xdr:colOff>593725</xdr:colOff>
      <xdr:row>17</xdr:row>
      <xdr:rowOff>28575</xdr:rowOff>
    </xdr:from>
    <xdr:to>
      <xdr:col>5</xdr:col>
      <xdr:colOff>146125</xdr:colOff>
      <xdr:row>20</xdr:row>
      <xdr:rowOff>120826</xdr:rowOff>
    </xdr:to>
    <xdr:cxnSp macro="">
      <xdr:nvCxnSpPr>
        <xdr:cNvPr id="5" name="Straight Arrow Connector 4">
          <a:extLst>
            <a:ext uri="{FF2B5EF4-FFF2-40B4-BE49-F238E27FC236}">
              <a16:creationId xmlns:a16="http://schemas.microsoft.com/office/drawing/2014/main" id="{A38707BD-6CE5-09B9-D1D5-79F17B4DF11F}"/>
            </a:ext>
          </a:extLst>
        </xdr:cNvPr>
        <xdr:cNvCxnSpPr/>
      </xdr:nvCxnSpPr>
      <xdr:spPr>
        <a:xfrm flipV="1">
          <a:off x="1762125" y="3419475"/>
          <a:ext cx="1419225" cy="6762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127000</xdr:colOff>
      <xdr:row>18</xdr:row>
      <xdr:rowOff>120650</xdr:rowOff>
    </xdr:from>
    <xdr:to>
      <xdr:col>5</xdr:col>
      <xdr:colOff>146050</xdr:colOff>
      <xdr:row>20</xdr:row>
      <xdr:rowOff>181264</xdr:rowOff>
    </xdr:to>
    <xdr:cxnSp macro="">
      <xdr:nvCxnSpPr>
        <xdr:cNvPr id="7" name="Straight Arrow Connector 6">
          <a:extLst>
            <a:ext uri="{FF2B5EF4-FFF2-40B4-BE49-F238E27FC236}">
              <a16:creationId xmlns:a16="http://schemas.microsoft.com/office/drawing/2014/main" id="{4B551039-269F-F6EF-1258-6E24D6FD3665}"/>
            </a:ext>
          </a:extLst>
        </xdr:cNvPr>
        <xdr:cNvCxnSpPr/>
      </xdr:nvCxnSpPr>
      <xdr:spPr>
        <a:xfrm flipV="1">
          <a:off x="1943100" y="3714750"/>
          <a:ext cx="1238250" cy="4286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0</xdr:colOff>
      <xdr:row>27</xdr:row>
      <xdr:rowOff>0</xdr:rowOff>
    </xdr:from>
    <xdr:to>
      <xdr:col>4</xdr:col>
      <xdr:colOff>228600</xdr:colOff>
      <xdr:row>31</xdr:row>
      <xdr:rowOff>25400</xdr:rowOff>
    </xdr:to>
    <xdr:pic>
      <xdr:nvPicPr>
        <xdr:cNvPr id="21967" name="Picture 3">
          <a:extLst>
            <a:ext uri="{FF2B5EF4-FFF2-40B4-BE49-F238E27FC236}">
              <a16:creationId xmlns:a16="http://schemas.microsoft.com/office/drawing/2014/main" id="{112B299E-B342-F2C1-A9ED-76BDD7BFF8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3100" y="5359400"/>
          <a:ext cx="2247900" cy="787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1</xdr:col>
      <xdr:colOff>0</xdr:colOff>
      <xdr:row>36</xdr:row>
      <xdr:rowOff>0</xdr:rowOff>
    </xdr:from>
    <xdr:to>
      <xdr:col>5</xdr:col>
      <xdr:colOff>279400</xdr:colOff>
      <xdr:row>44</xdr:row>
      <xdr:rowOff>25400</xdr:rowOff>
    </xdr:to>
    <xdr:pic>
      <xdr:nvPicPr>
        <xdr:cNvPr id="21968" name="Picture 4">
          <a:extLst>
            <a:ext uri="{FF2B5EF4-FFF2-40B4-BE49-F238E27FC236}">
              <a16:creationId xmlns:a16="http://schemas.microsoft.com/office/drawing/2014/main" id="{67BB5783-2A02-32E4-50B3-0BAEF7070B6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73100" y="7124700"/>
          <a:ext cx="2971800" cy="1549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7</xdr:col>
      <xdr:colOff>647700</xdr:colOff>
      <xdr:row>0</xdr:row>
      <xdr:rowOff>25400</xdr:rowOff>
    </xdr:from>
    <xdr:to>
      <xdr:col>8</xdr:col>
      <xdr:colOff>533400</xdr:colOff>
      <xdr:row>3</xdr:row>
      <xdr:rowOff>0</xdr:rowOff>
    </xdr:to>
    <xdr:pic macro="[0]!GotoStartPage">
      <xdr:nvPicPr>
        <xdr:cNvPr id="21969" name="Picture 201" descr="G:\Documents and Settings\Michael\Local Settings\Temporary Internet Files\Content.IE5\UIVOA795\MCj04247600000[1].wmf">
          <a:extLst>
            <a:ext uri="{FF2B5EF4-FFF2-40B4-BE49-F238E27FC236}">
              <a16:creationId xmlns:a16="http://schemas.microsoft.com/office/drawing/2014/main" id="{5DE38CE9-0C6F-2D80-FED0-F9044A04F71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359400" y="25400"/>
          <a:ext cx="558800" cy="54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584200</xdr:colOff>
      <xdr:row>0</xdr:row>
      <xdr:rowOff>57150</xdr:rowOff>
    </xdr:from>
    <xdr:to>
      <xdr:col>9</xdr:col>
      <xdr:colOff>254000</xdr:colOff>
      <xdr:row>1</xdr:row>
      <xdr:rowOff>104775</xdr:rowOff>
    </xdr:to>
    <xdr:sp macro="" textlink="">
      <xdr:nvSpPr>
        <xdr:cNvPr id="25" name="TextBox 13">
          <a:hlinkClick xmlns:r="http://schemas.openxmlformats.org/officeDocument/2006/relationships" r:id="rId5"/>
          <a:extLst>
            <a:ext uri="{FF2B5EF4-FFF2-40B4-BE49-F238E27FC236}">
              <a16:creationId xmlns:a16="http://schemas.microsoft.com/office/drawing/2014/main" id="{0A605B8F-48DD-AD80-798B-80F694BB9191}"/>
            </a:ext>
          </a:extLst>
        </xdr:cNvPr>
        <xdr:cNvSpPr txBox="1">
          <a:spLocks noChangeArrowheads="1"/>
        </xdr:cNvSpPr>
      </xdr:nvSpPr>
      <xdr:spPr bwMode="auto">
        <a:xfrm>
          <a:off x="541020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Jan</a:t>
          </a:r>
        </a:p>
      </xdr:txBody>
    </xdr:sp>
    <xdr:clientData/>
  </xdr:twoCellAnchor>
  <xdr:twoCellAnchor>
    <xdr:from>
      <xdr:col>9</xdr:col>
      <xdr:colOff>273050</xdr:colOff>
      <xdr:row>0</xdr:row>
      <xdr:rowOff>57150</xdr:rowOff>
    </xdr:from>
    <xdr:to>
      <xdr:col>9</xdr:col>
      <xdr:colOff>603250</xdr:colOff>
      <xdr:row>1</xdr:row>
      <xdr:rowOff>104775</xdr:rowOff>
    </xdr:to>
    <xdr:sp macro="" textlink="">
      <xdr:nvSpPr>
        <xdr:cNvPr id="26" name="TextBox 13">
          <a:hlinkClick xmlns:r="http://schemas.openxmlformats.org/officeDocument/2006/relationships" r:id="rId6"/>
          <a:extLst>
            <a:ext uri="{FF2B5EF4-FFF2-40B4-BE49-F238E27FC236}">
              <a16:creationId xmlns:a16="http://schemas.microsoft.com/office/drawing/2014/main" id="{B749C26A-A803-DEAB-5BD4-E560657B1DD3}"/>
            </a:ext>
          </a:extLst>
        </xdr:cNvPr>
        <xdr:cNvSpPr txBox="1">
          <a:spLocks noChangeArrowheads="1"/>
        </xdr:cNvSpPr>
      </xdr:nvSpPr>
      <xdr:spPr bwMode="auto">
        <a:xfrm>
          <a:off x="5734050" y="57150"/>
          <a:ext cx="304800"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Feb</a:t>
          </a:r>
        </a:p>
      </xdr:txBody>
    </xdr:sp>
    <xdr:clientData/>
  </xdr:twoCellAnchor>
  <xdr:twoCellAnchor>
    <xdr:from>
      <xdr:col>9</xdr:col>
      <xdr:colOff>644525</xdr:colOff>
      <xdr:row>0</xdr:row>
      <xdr:rowOff>57150</xdr:rowOff>
    </xdr:from>
    <xdr:to>
      <xdr:col>10</xdr:col>
      <xdr:colOff>291760</xdr:colOff>
      <xdr:row>1</xdr:row>
      <xdr:rowOff>104775</xdr:rowOff>
    </xdr:to>
    <xdr:sp macro="" textlink="">
      <xdr:nvSpPr>
        <xdr:cNvPr id="27" name="TextBox 13">
          <a:hlinkClick xmlns:r="http://schemas.openxmlformats.org/officeDocument/2006/relationships" r:id="rId7"/>
          <a:extLst>
            <a:ext uri="{FF2B5EF4-FFF2-40B4-BE49-F238E27FC236}">
              <a16:creationId xmlns:a16="http://schemas.microsoft.com/office/drawing/2014/main" id="{1BDF19DE-A019-8878-2FBF-A1B3B5CCCC10}"/>
            </a:ext>
          </a:extLst>
        </xdr:cNvPr>
        <xdr:cNvSpPr txBox="1">
          <a:spLocks noChangeArrowheads="1"/>
        </xdr:cNvSpPr>
      </xdr:nvSpPr>
      <xdr:spPr bwMode="auto">
        <a:xfrm>
          <a:off x="6067425" y="57150"/>
          <a:ext cx="295275" cy="23812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Mar</a:t>
          </a:r>
        </a:p>
      </xdr:txBody>
    </xdr:sp>
    <xdr:clientData/>
  </xdr:twoCellAnchor>
  <xdr:twoCellAnchor>
    <xdr:from>
      <xdr:col>8</xdr:col>
      <xdr:colOff>584200</xdr:colOff>
      <xdr:row>1</xdr:row>
      <xdr:rowOff>120650</xdr:rowOff>
    </xdr:from>
    <xdr:to>
      <xdr:col>9</xdr:col>
      <xdr:colOff>254000</xdr:colOff>
      <xdr:row>2</xdr:row>
      <xdr:rowOff>162112</xdr:rowOff>
    </xdr:to>
    <xdr:sp macro="" textlink="">
      <xdr:nvSpPr>
        <xdr:cNvPr id="28" name="TextBox 13">
          <a:hlinkClick xmlns:r="http://schemas.openxmlformats.org/officeDocument/2006/relationships" r:id="rId8"/>
          <a:extLst>
            <a:ext uri="{FF2B5EF4-FFF2-40B4-BE49-F238E27FC236}">
              <a16:creationId xmlns:a16="http://schemas.microsoft.com/office/drawing/2014/main" id="{22035302-407F-FB74-9BD6-0E5A7FF7E602}"/>
            </a:ext>
          </a:extLst>
        </xdr:cNvPr>
        <xdr:cNvSpPr txBox="1">
          <a:spLocks noChangeArrowheads="1"/>
        </xdr:cNvSpPr>
      </xdr:nvSpPr>
      <xdr:spPr bwMode="auto">
        <a:xfrm>
          <a:off x="5410200" y="323850"/>
          <a:ext cx="304800"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Apr</a:t>
          </a:r>
        </a:p>
      </xdr:txBody>
    </xdr:sp>
    <xdr:clientData/>
  </xdr:twoCellAnchor>
  <xdr:twoCellAnchor>
    <xdr:from>
      <xdr:col>9</xdr:col>
      <xdr:colOff>282575</xdr:colOff>
      <xdr:row>1</xdr:row>
      <xdr:rowOff>120650</xdr:rowOff>
    </xdr:from>
    <xdr:to>
      <xdr:col>9</xdr:col>
      <xdr:colOff>602456</xdr:colOff>
      <xdr:row>2</xdr:row>
      <xdr:rowOff>162112</xdr:rowOff>
    </xdr:to>
    <xdr:sp macro="" textlink="">
      <xdr:nvSpPr>
        <xdr:cNvPr id="29" name="TextBox 13">
          <a:hlinkClick xmlns:r="http://schemas.openxmlformats.org/officeDocument/2006/relationships" r:id="rId9"/>
          <a:extLst>
            <a:ext uri="{FF2B5EF4-FFF2-40B4-BE49-F238E27FC236}">
              <a16:creationId xmlns:a16="http://schemas.microsoft.com/office/drawing/2014/main" id="{8C82E750-B122-3356-328E-92D2F170F310}"/>
            </a:ext>
          </a:extLst>
        </xdr:cNvPr>
        <xdr:cNvSpPr txBox="1">
          <a:spLocks noChangeArrowheads="1"/>
        </xdr:cNvSpPr>
      </xdr:nvSpPr>
      <xdr:spPr bwMode="auto">
        <a:xfrm>
          <a:off x="574357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May</a:t>
          </a:r>
        </a:p>
      </xdr:txBody>
    </xdr:sp>
    <xdr:clientData/>
  </xdr:twoCellAnchor>
  <xdr:twoCellAnchor>
    <xdr:from>
      <xdr:col>9</xdr:col>
      <xdr:colOff>644525</xdr:colOff>
      <xdr:row>1</xdr:row>
      <xdr:rowOff>120650</xdr:rowOff>
    </xdr:from>
    <xdr:to>
      <xdr:col>10</xdr:col>
      <xdr:colOff>291760</xdr:colOff>
      <xdr:row>2</xdr:row>
      <xdr:rowOff>162112</xdr:rowOff>
    </xdr:to>
    <xdr:sp macro="" textlink="">
      <xdr:nvSpPr>
        <xdr:cNvPr id="30" name="TextBox 13">
          <a:hlinkClick xmlns:r="http://schemas.openxmlformats.org/officeDocument/2006/relationships" r:id="rId10"/>
          <a:extLst>
            <a:ext uri="{FF2B5EF4-FFF2-40B4-BE49-F238E27FC236}">
              <a16:creationId xmlns:a16="http://schemas.microsoft.com/office/drawing/2014/main" id="{9351A6BA-B3FF-3960-D4AB-30D5095A39B4}"/>
            </a:ext>
          </a:extLst>
        </xdr:cNvPr>
        <xdr:cNvSpPr txBox="1">
          <a:spLocks noChangeArrowheads="1"/>
        </xdr:cNvSpPr>
      </xdr:nvSpPr>
      <xdr:spPr bwMode="auto">
        <a:xfrm>
          <a:off x="6067425" y="323850"/>
          <a:ext cx="295275" cy="219075"/>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Jun</a:t>
          </a:r>
        </a:p>
      </xdr:txBody>
    </xdr:sp>
    <xdr:clientData/>
  </xdr:twoCellAnchor>
  <xdr:twoCellAnchor>
    <xdr:from>
      <xdr:col>8</xdr:col>
      <xdr:colOff>584200</xdr:colOff>
      <xdr:row>3</xdr:row>
      <xdr:rowOff>0</xdr:rowOff>
    </xdr:from>
    <xdr:to>
      <xdr:col>9</xdr:col>
      <xdr:colOff>254000</xdr:colOff>
      <xdr:row>4</xdr:row>
      <xdr:rowOff>38100</xdr:rowOff>
    </xdr:to>
    <xdr:sp macro="" textlink="">
      <xdr:nvSpPr>
        <xdr:cNvPr id="31" name="TextBox 13">
          <a:hlinkClick xmlns:r="http://schemas.openxmlformats.org/officeDocument/2006/relationships" r:id="rId11"/>
          <a:extLst>
            <a:ext uri="{FF2B5EF4-FFF2-40B4-BE49-F238E27FC236}">
              <a16:creationId xmlns:a16="http://schemas.microsoft.com/office/drawing/2014/main" id="{BC94A290-D7A3-E492-5536-F5E4A741B8DE}"/>
            </a:ext>
          </a:extLst>
        </xdr:cNvPr>
        <xdr:cNvSpPr txBox="1">
          <a:spLocks noChangeArrowheads="1"/>
        </xdr:cNvSpPr>
      </xdr:nvSpPr>
      <xdr:spPr bwMode="auto">
        <a:xfrm>
          <a:off x="541020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Jul</a:t>
          </a:r>
        </a:p>
      </xdr:txBody>
    </xdr:sp>
    <xdr:clientData/>
  </xdr:twoCellAnchor>
  <xdr:twoCellAnchor>
    <xdr:from>
      <xdr:col>9</xdr:col>
      <xdr:colOff>273050</xdr:colOff>
      <xdr:row>3</xdr:row>
      <xdr:rowOff>0</xdr:rowOff>
    </xdr:from>
    <xdr:to>
      <xdr:col>9</xdr:col>
      <xdr:colOff>603250</xdr:colOff>
      <xdr:row>4</xdr:row>
      <xdr:rowOff>38100</xdr:rowOff>
    </xdr:to>
    <xdr:sp macro="" textlink="">
      <xdr:nvSpPr>
        <xdr:cNvPr id="32" name="TextBox 13">
          <a:hlinkClick xmlns:r="http://schemas.openxmlformats.org/officeDocument/2006/relationships" r:id="rId12"/>
          <a:extLst>
            <a:ext uri="{FF2B5EF4-FFF2-40B4-BE49-F238E27FC236}">
              <a16:creationId xmlns:a16="http://schemas.microsoft.com/office/drawing/2014/main" id="{50BAEA9B-9BEF-ABB0-043D-CBEB1EB90D22}"/>
            </a:ext>
          </a:extLst>
        </xdr:cNvPr>
        <xdr:cNvSpPr txBox="1">
          <a:spLocks noChangeArrowheads="1"/>
        </xdr:cNvSpPr>
      </xdr:nvSpPr>
      <xdr:spPr bwMode="auto">
        <a:xfrm>
          <a:off x="5734050" y="571500"/>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Aug</a:t>
          </a:r>
        </a:p>
      </xdr:txBody>
    </xdr:sp>
    <xdr:clientData/>
  </xdr:twoCellAnchor>
  <xdr:twoCellAnchor>
    <xdr:from>
      <xdr:col>9</xdr:col>
      <xdr:colOff>644525</xdr:colOff>
      <xdr:row>3</xdr:row>
      <xdr:rowOff>0</xdr:rowOff>
    </xdr:from>
    <xdr:to>
      <xdr:col>10</xdr:col>
      <xdr:colOff>291760</xdr:colOff>
      <xdr:row>4</xdr:row>
      <xdr:rowOff>38100</xdr:rowOff>
    </xdr:to>
    <xdr:sp macro="" textlink="">
      <xdr:nvSpPr>
        <xdr:cNvPr id="33" name="TextBox 13">
          <a:hlinkClick xmlns:r="http://schemas.openxmlformats.org/officeDocument/2006/relationships" r:id="rId13"/>
          <a:extLst>
            <a:ext uri="{FF2B5EF4-FFF2-40B4-BE49-F238E27FC236}">
              <a16:creationId xmlns:a16="http://schemas.microsoft.com/office/drawing/2014/main" id="{81470571-790B-BBE0-4454-CEFB79F45C5F}"/>
            </a:ext>
          </a:extLst>
        </xdr:cNvPr>
        <xdr:cNvSpPr txBox="1">
          <a:spLocks noChangeArrowheads="1"/>
        </xdr:cNvSpPr>
      </xdr:nvSpPr>
      <xdr:spPr bwMode="auto">
        <a:xfrm>
          <a:off x="6067425" y="571500"/>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Sep</a:t>
          </a:r>
        </a:p>
      </xdr:txBody>
    </xdr:sp>
    <xdr:clientData/>
  </xdr:twoCellAnchor>
  <xdr:twoCellAnchor>
    <xdr:from>
      <xdr:col>8</xdr:col>
      <xdr:colOff>584200</xdr:colOff>
      <xdr:row>4</xdr:row>
      <xdr:rowOff>66675</xdr:rowOff>
    </xdr:from>
    <xdr:to>
      <xdr:col>9</xdr:col>
      <xdr:colOff>244248</xdr:colOff>
      <xdr:row>5</xdr:row>
      <xdr:rowOff>104775</xdr:rowOff>
    </xdr:to>
    <xdr:sp macro="" textlink="">
      <xdr:nvSpPr>
        <xdr:cNvPr id="34" name="TextBox 13">
          <a:hlinkClick xmlns:r="http://schemas.openxmlformats.org/officeDocument/2006/relationships" r:id="rId14"/>
          <a:extLst>
            <a:ext uri="{FF2B5EF4-FFF2-40B4-BE49-F238E27FC236}">
              <a16:creationId xmlns:a16="http://schemas.microsoft.com/office/drawing/2014/main" id="{C788D899-1F4A-0359-6B9F-5FAC450973F7}"/>
            </a:ext>
          </a:extLst>
        </xdr:cNvPr>
        <xdr:cNvSpPr txBox="1">
          <a:spLocks noChangeArrowheads="1"/>
        </xdr:cNvSpPr>
      </xdr:nvSpPr>
      <xdr:spPr bwMode="auto">
        <a:xfrm>
          <a:off x="5410200" y="828675"/>
          <a:ext cx="295275"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Oct</a:t>
          </a:r>
        </a:p>
      </xdr:txBody>
    </xdr:sp>
    <xdr:clientData/>
  </xdr:twoCellAnchor>
  <xdr:twoCellAnchor>
    <xdr:from>
      <xdr:col>9</xdr:col>
      <xdr:colOff>273050</xdr:colOff>
      <xdr:row>4</xdr:row>
      <xdr:rowOff>66675</xdr:rowOff>
    </xdr:from>
    <xdr:to>
      <xdr:col>9</xdr:col>
      <xdr:colOff>603250</xdr:colOff>
      <xdr:row>5</xdr:row>
      <xdr:rowOff>104775</xdr:rowOff>
    </xdr:to>
    <xdr:sp macro="" textlink="">
      <xdr:nvSpPr>
        <xdr:cNvPr id="35" name="TextBox 13">
          <a:hlinkClick xmlns:r="http://schemas.openxmlformats.org/officeDocument/2006/relationships" r:id="rId15"/>
          <a:extLst>
            <a:ext uri="{FF2B5EF4-FFF2-40B4-BE49-F238E27FC236}">
              <a16:creationId xmlns:a16="http://schemas.microsoft.com/office/drawing/2014/main" id="{0C8B69D0-D3F1-F85B-7BFE-63D553DF19BC}"/>
            </a:ext>
          </a:extLst>
        </xdr:cNvPr>
        <xdr:cNvSpPr txBox="1">
          <a:spLocks noChangeArrowheads="1"/>
        </xdr:cNvSpPr>
      </xdr:nvSpPr>
      <xdr:spPr bwMode="auto">
        <a:xfrm>
          <a:off x="573405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Nov</a:t>
          </a:r>
        </a:p>
      </xdr:txBody>
    </xdr:sp>
    <xdr:clientData/>
  </xdr:twoCellAnchor>
  <xdr:twoCellAnchor>
    <xdr:from>
      <xdr:col>9</xdr:col>
      <xdr:colOff>635000</xdr:colOff>
      <xdr:row>4</xdr:row>
      <xdr:rowOff>66675</xdr:rowOff>
    </xdr:from>
    <xdr:to>
      <xdr:col>10</xdr:col>
      <xdr:colOff>292100</xdr:colOff>
      <xdr:row>5</xdr:row>
      <xdr:rowOff>104775</xdr:rowOff>
    </xdr:to>
    <xdr:sp macro="" textlink="">
      <xdr:nvSpPr>
        <xdr:cNvPr id="36" name="TextBox 13">
          <a:hlinkClick xmlns:r="http://schemas.openxmlformats.org/officeDocument/2006/relationships" r:id="rId16"/>
          <a:extLst>
            <a:ext uri="{FF2B5EF4-FFF2-40B4-BE49-F238E27FC236}">
              <a16:creationId xmlns:a16="http://schemas.microsoft.com/office/drawing/2014/main" id="{856F2636-8E02-ACC7-0366-121E0947B0AC}"/>
            </a:ext>
          </a:extLst>
        </xdr:cNvPr>
        <xdr:cNvSpPr txBox="1">
          <a:spLocks noChangeArrowheads="1"/>
        </xdr:cNvSpPr>
      </xdr:nvSpPr>
      <xdr:spPr bwMode="auto">
        <a:xfrm>
          <a:off x="6057900" y="828675"/>
          <a:ext cx="304800" cy="228600"/>
        </a:xfrm>
        <a:prstGeom prst="rect">
          <a:avLst/>
        </a:prstGeom>
        <a:solidFill>
          <a:srgbClr val="FFFFFF"/>
        </a:solidFill>
        <a:ln w="9525">
          <a:solidFill>
            <a:srgbClr val="BCBCBC"/>
          </a:solidFill>
          <a:miter lim="800000"/>
          <a:headEnd/>
          <a:tailEnd/>
        </a:ln>
      </xdr:spPr>
      <xdr:txBody>
        <a:bodyPr vertOverflow="clip" wrap="square" lIns="0" tIns="0" rIns="0" bIns="0" anchor="ctr" upright="1"/>
        <a:lstStyle/>
        <a:p>
          <a:pPr algn="ctr" rtl="1">
            <a:defRPr sz="1000"/>
          </a:pPr>
          <a:r>
            <a:rPr lang="en-AU" sz="1100" b="0" i="0" strike="noStrike">
              <a:solidFill>
                <a:srgbClr val="000000"/>
              </a:solidFill>
              <a:latin typeface="Calibri"/>
            </a:rPr>
            <a:t>Dec</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6.xml"/><Relationship Id="rId3" Type="http://schemas.openxmlformats.org/officeDocument/2006/relationships/ctrlProp" Target="../ctrlProps/ctrlProp1.xml"/><Relationship Id="rId7" Type="http://schemas.openxmlformats.org/officeDocument/2006/relationships/ctrlProp" Target="../ctrlProps/ctrlProp5.xml"/><Relationship Id="rId2" Type="http://schemas.openxmlformats.org/officeDocument/2006/relationships/vmlDrawing" Target="../drawings/vmlDrawing1.vml"/><Relationship Id="rId1" Type="http://schemas.openxmlformats.org/officeDocument/2006/relationships/drawing" Target="../drawings/drawing1.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3.vml"/><Relationship Id="rId1" Type="http://schemas.openxmlformats.org/officeDocument/2006/relationships/drawing" Target="../drawings/drawing4.xml"/><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8.xml"/><Relationship Id="rId2" Type="http://schemas.openxmlformats.org/officeDocument/2006/relationships/vmlDrawing" Target="../drawings/vmlDrawing4.vml"/><Relationship Id="rId1" Type="http://schemas.openxmlformats.org/officeDocument/2006/relationships/drawing" Target="../drawings/drawing5.xm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ctrlProp" Target="../ctrlProps/ctrlProp9.xml"/><Relationship Id="rId7"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6.xml"/><Relationship Id="rId6" Type="http://schemas.openxmlformats.org/officeDocument/2006/relationships/ctrlProp" Target="../ctrlProps/ctrlProp12.xml"/><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13.xml"/><Relationship Id="rId7"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17.xml"/><Relationship Id="rId7"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ctrlProp" Target="../ctrlProps/ctrlProp20.xml"/><Relationship Id="rId5" Type="http://schemas.openxmlformats.org/officeDocument/2006/relationships/ctrlProp" Target="../ctrlProps/ctrlProp19.xml"/><Relationship Id="rId4" Type="http://schemas.openxmlformats.org/officeDocument/2006/relationships/ctrlProp" Target="../ctrlProps/ctrlProp1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21.xml"/><Relationship Id="rId7"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ctrlProp" Target="../ctrlProps/ctrlProp24.xml"/><Relationship Id="rId5" Type="http://schemas.openxmlformats.org/officeDocument/2006/relationships/ctrlProp" Target="../ctrlProps/ctrlProp23.xml"/><Relationship Id="rId4" Type="http://schemas.openxmlformats.org/officeDocument/2006/relationships/ctrlProp" Target="../ctrlProps/ctrlProp22.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25.xml"/><Relationship Id="rId7"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ctrlProp" Target="../ctrlProps/ctrlProp28.xml"/><Relationship Id="rId5" Type="http://schemas.openxmlformats.org/officeDocument/2006/relationships/ctrlProp" Target="../ctrlProps/ctrlProp27.xml"/><Relationship Id="rId4" Type="http://schemas.openxmlformats.org/officeDocument/2006/relationships/ctrlProp" Target="../ctrlProps/ctrlProp26.xml"/></Relationships>
</file>

<file path=xl/worksheets/_rels/sheet11.xml.rels><?xml version="1.0" encoding="UTF-8" standalone="yes"?>
<Relationships xmlns="http://schemas.openxmlformats.org/package/2006/relationships"><Relationship Id="rId3" Type="http://schemas.openxmlformats.org/officeDocument/2006/relationships/ctrlProp" Target="../ctrlProps/ctrlProp29.xml"/><Relationship Id="rId7"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drawing" Target="../drawings/drawing11.xml"/><Relationship Id="rId6" Type="http://schemas.openxmlformats.org/officeDocument/2006/relationships/ctrlProp" Target="../ctrlProps/ctrlProp32.xml"/><Relationship Id="rId5" Type="http://schemas.openxmlformats.org/officeDocument/2006/relationships/ctrlProp" Target="../ctrlProps/ctrlProp31.xml"/><Relationship Id="rId4" Type="http://schemas.openxmlformats.org/officeDocument/2006/relationships/ctrlProp" Target="../ctrlProps/ctrlProp30.xml"/></Relationships>
</file>

<file path=xl/worksheets/_rels/sheet12.xml.rels><?xml version="1.0" encoding="UTF-8" standalone="yes"?>
<Relationships xmlns="http://schemas.openxmlformats.org/package/2006/relationships"><Relationship Id="rId3" Type="http://schemas.openxmlformats.org/officeDocument/2006/relationships/ctrlProp" Target="../ctrlProps/ctrlProp33.xml"/><Relationship Id="rId7"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drawing" Target="../drawings/drawing12.xml"/><Relationship Id="rId6" Type="http://schemas.openxmlformats.org/officeDocument/2006/relationships/ctrlProp" Target="../ctrlProps/ctrlProp36.xml"/><Relationship Id="rId5" Type="http://schemas.openxmlformats.org/officeDocument/2006/relationships/ctrlProp" Target="../ctrlProps/ctrlProp35.xml"/><Relationship Id="rId4" Type="http://schemas.openxmlformats.org/officeDocument/2006/relationships/ctrlProp" Target="../ctrlProps/ctrlProp34.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37.xml"/><Relationship Id="rId7"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drawing" Target="../drawings/drawing13.xml"/><Relationship Id="rId6" Type="http://schemas.openxmlformats.org/officeDocument/2006/relationships/ctrlProp" Target="../ctrlProps/ctrlProp40.xml"/><Relationship Id="rId5" Type="http://schemas.openxmlformats.org/officeDocument/2006/relationships/ctrlProp" Target="../ctrlProps/ctrlProp39.xml"/><Relationship Id="rId4" Type="http://schemas.openxmlformats.org/officeDocument/2006/relationships/ctrlProp" Target="../ctrlProps/ctrlProp38.xml"/></Relationships>
</file>

<file path=xl/worksheets/_rels/sheet14.xml.rels><?xml version="1.0" encoding="UTF-8" standalone="yes"?>
<Relationships xmlns="http://schemas.openxmlformats.org/package/2006/relationships"><Relationship Id="rId3" Type="http://schemas.openxmlformats.org/officeDocument/2006/relationships/ctrlProp" Target="../ctrlProps/ctrlProp41.xml"/><Relationship Id="rId7"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drawing" Target="../drawings/drawing14.xml"/><Relationship Id="rId6" Type="http://schemas.openxmlformats.org/officeDocument/2006/relationships/ctrlProp" Target="../ctrlProps/ctrlProp44.xml"/><Relationship Id="rId5" Type="http://schemas.openxmlformats.org/officeDocument/2006/relationships/ctrlProp" Target="../ctrlProps/ctrlProp43.xml"/><Relationship Id="rId4" Type="http://schemas.openxmlformats.org/officeDocument/2006/relationships/ctrlProp" Target="../ctrlProps/ctrlProp42.xml"/></Relationships>
</file>

<file path=xl/worksheets/_rels/sheet15.xml.rels><?xml version="1.0" encoding="UTF-8" standalone="yes"?>
<Relationships xmlns="http://schemas.openxmlformats.org/package/2006/relationships"><Relationship Id="rId3" Type="http://schemas.openxmlformats.org/officeDocument/2006/relationships/ctrlProp" Target="../ctrlProps/ctrlProp45.xml"/><Relationship Id="rId7"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drawing" Target="../drawings/drawing15.xml"/><Relationship Id="rId6" Type="http://schemas.openxmlformats.org/officeDocument/2006/relationships/ctrlProp" Target="../ctrlProps/ctrlProp48.xml"/><Relationship Id="rId5" Type="http://schemas.openxmlformats.org/officeDocument/2006/relationships/ctrlProp" Target="../ctrlProps/ctrlProp47.xml"/><Relationship Id="rId4" Type="http://schemas.openxmlformats.org/officeDocument/2006/relationships/ctrlProp" Target="../ctrlProps/ctrlProp46.xml"/></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49.xml"/><Relationship Id="rId7"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drawing" Target="../drawings/drawing16.xml"/><Relationship Id="rId6" Type="http://schemas.openxmlformats.org/officeDocument/2006/relationships/ctrlProp" Target="../ctrlProps/ctrlProp52.xml"/><Relationship Id="rId5" Type="http://schemas.openxmlformats.org/officeDocument/2006/relationships/ctrlProp" Target="../ctrlProps/ctrlProp51.xml"/><Relationship Id="rId4" Type="http://schemas.openxmlformats.org/officeDocument/2006/relationships/ctrlProp" Target="../ctrlProps/ctrlProp50.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3.xml"/><Relationship Id="rId7"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drawing" Target="../drawings/drawing17.xml"/><Relationship Id="rId6" Type="http://schemas.openxmlformats.org/officeDocument/2006/relationships/ctrlProp" Target="../ctrlProps/ctrlProp56.xml"/><Relationship Id="rId5" Type="http://schemas.openxmlformats.org/officeDocument/2006/relationships/ctrlProp" Target="../ctrlProps/ctrlProp55.xml"/><Relationship Id="rId4" Type="http://schemas.openxmlformats.org/officeDocument/2006/relationships/ctrlProp" Target="../ctrlProps/ctrlProp54.xm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hyperlink" Target="http://www.aimsag.com.au/" TargetMode="External"/><Relationship Id="rId1" Type="http://schemas.openxmlformats.org/officeDocument/2006/relationships/hyperlink" Target="http://auzzie.net/cccweb/"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P46"/>
  <sheetViews>
    <sheetView showRowColHeaders="0" tabSelected="1" workbookViewId="0"/>
  </sheetViews>
  <sheetFormatPr baseColWidth="10" defaultRowHeight="15" x14ac:dyDescent="0.2"/>
  <cols>
    <col min="1" max="1" width="4.5" customWidth="1"/>
    <col min="2" max="2" width="4.33203125" style="10" customWidth="1"/>
    <col min="3" max="4" width="8.83203125" customWidth="1"/>
    <col min="5" max="5" width="10" customWidth="1"/>
    <col min="6" max="6" width="17.83203125" customWidth="1"/>
    <col min="7" max="7" width="2.5" customWidth="1"/>
    <col min="8" max="9" width="8.83203125" customWidth="1"/>
    <col min="10" max="10" width="9.6640625" customWidth="1"/>
    <col min="11" max="11" width="2.33203125" customWidth="1"/>
    <col min="12" max="256" width="8.83203125" customWidth="1"/>
  </cols>
  <sheetData>
    <row r="1" spans="1:16" s="1" customFormat="1" x14ac:dyDescent="0.2">
      <c r="B1" s="48"/>
    </row>
    <row r="2" spans="1:16" s="1" customFormat="1" x14ac:dyDescent="0.2">
      <c r="B2" s="48"/>
      <c r="C2" s="1" t="s">
        <v>0</v>
      </c>
    </row>
    <row r="3" spans="1:16" s="1" customFormat="1" x14ac:dyDescent="0.2">
      <c r="B3" s="48"/>
    </row>
    <row r="4" spans="1:16" s="2" customFormat="1" x14ac:dyDescent="0.2">
      <c r="A4" s="53"/>
      <c r="B4" s="54"/>
      <c r="C4" s="53"/>
      <c r="D4" s="53"/>
      <c r="E4" s="53"/>
      <c r="F4" s="53"/>
      <c r="G4" s="53"/>
      <c r="H4" s="53"/>
      <c r="I4" s="53"/>
      <c r="J4" s="53"/>
      <c r="K4" s="53"/>
      <c r="L4" s="53"/>
      <c r="M4" s="53"/>
      <c r="N4" s="53"/>
      <c r="O4" s="53"/>
      <c r="P4" s="53"/>
    </row>
    <row r="5" spans="1:16" s="2" customFormat="1" ht="19" x14ac:dyDescent="0.25">
      <c r="A5" s="53"/>
      <c r="B5" s="49"/>
      <c r="C5" s="47" t="s">
        <v>44</v>
      </c>
      <c r="D5" s="37"/>
      <c r="E5" s="37"/>
      <c r="F5" s="37"/>
      <c r="G5" s="37"/>
      <c r="H5" s="37"/>
      <c r="I5" s="37"/>
      <c r="J5" s="37"/>
      <c r="K5" s="38"/>
      <c r="L5" s="53"/>
      <c r="M5" s="53"/>
      <c r="N5" s="53"/>
      <c r="O5" s="53"/>
      <c r="P5" s="53"/>
    </row>
    <row r="6" spans="1:16" s="2" customFormat="1" ht="16" x14ac:dyDescent="0.25">
      <c r="A6" s="53"/>
      <c r="B6" s="50"/>
      <c r="C6" s="134" t="s">
        <v>50</v>
      </c>
      <c r="D6" s="14"/>
      <c r="E6" s="14"/>
      <c r="F6" s="14"/>
      <c r="G6" s="14"/>
      <c r="H6" s="14"/>
      <c r="I6" s="14"/>
      <c r="J6" s="14"/>
      <c r="K6" s="40"/>
      <c r="L6" s="53"/>
      <c r="M6" s="53"/>
      <c r="N6" s="53"/>
      <c r="O6" s="53"/>
      <c r="P6" s="53"/>
    </row>
    <row r="7" spans="1:16" s="2" customFormat="1" ht="16" x14ac:dyDescent="0.25">
      <c r="A7" s="53"/>
      <c r="B7" s="50"/>
      <c r="C7" s="134" t="s">
        <v>67</v>
      </c>
      <c r="D7" s="14"/>
      <c r="E7" s="14"/>
      <c r="F7" s="14"/>
      <c r="G7" s="14"/>
      <c r="H7" s="14"/>
      <c r="I7" s="14"/>
      <c r="J7" s="14"/>
      <c r="K7" s="40"/>
      <c r="L7" s="53"/>
      <c r="M7" s="53"/>
      <c r="N7" s="53"/>
      <c r="O7" s="53"/>
      <c r="P7" s="53"/>
    </row>
    <row r="8" spans="1:16" s="2" customFormat="1" ht="16" x14ac:dyDescent="0.25">
      <c r="A8" s="53"/>
      <c r="B8" s="50"/>
      <c r="C8" s="134" t="s">
        <v>51</v>
      </c>
      <c r="D8" s="14"/>
      <c r="E8" s="14"/>
      <c r="F8" s="14"/>
      <c r="G8" s="14"/>
      <c r="H8" s="14"/>
      <c r="I8" s="14"/>
      <c r="J8" s="14"/>
      <c r="K8" s="40"/>
      <c r="L8" s="53"/>
      <c r="M8" s="53"/>
      <c r="N8" s="53"/>
      <c r="O8" s="53"/>
      <c r="P8" s="53"/>
    </row>
    <row r="9" spans="1:16" s="2" customFormat="1" x14ac:dyDescent="0.2">
      <c r="A9" s="53"/>
      <c r="B9" s="50"/>
      <c r="C9" s="14"/>
      <c r="D9" s="14"/>
      <c r="E9" s="14"/>
      <c r="F9" s="14"/>
      <c r="G9" s="14"/>
      <c r="H9" s="14"/>
      <c r="I9" s="14"/>
      <c r="J9" s="14"/>
      <c r="K9" s="40"/>
      <c r="L9" s="53"/>
      <c r="M9" s="53"/>
      <c r="N9" s="53"/>
      <c r="O9" s="53"/>
      <c r="P9" s="53"/>
    </row>
    <row r="10" spans="1:16" s="2" customFormat="1" ht="16" thickBot="1" x14ac:dyDescent="0.25">
      <c r="A10" s="53"/>
      <c r="B10" s="50"/>
      <c r="C10" s="14"/>
      <c r="D10" s="14"/>
      <c r="E10" s="14"/>
      <c r="F10" s="14"/>
      <c r="G10" s="14"/>
      <c r="H10" s="14"/>
      <c r="I10" s="14"/>
      <c r="J10" s="14"/>
      <c r="K10" s="40"/>
      <c r="L10" s="53"/>
      <c r="M10" s="53"/>
      <c r="N10" s="53"/>
      <c r="O10" s="53"/>
      <c r="P10" s="53"/>
    </row>
    <row r="11" spans="1:16" s="2" customFormat="1" ht="32.25" customHeight="1" thickBot="1" x14ac:dyDescent="0.25">
      <c r="A11" s="53"/>
      <c r="B11" s="50" t="s">
        <v>3</v>
      </c>
      <c r="C11" s="14"/>
      <c r="D11" s="14"/>
      <c r="E11" s="14"/>
      <c r="F11" s="106" t="str">
        <f>IF(LEN('Group Name and Year'!E8)&gt;1,IF(LEN('Paddock Names'!C11)&gt;0,IF('Growth Rates'!D11&gt;0,IF('Herbage Mass Residual'!D11&gt;0,"Choose a Month"," "),""),""),"&lt;-- Start Here")</f>
        <v>&lt;-- Start Here</v>
      </c>
      <c r="G11" s="14"/>
      <c r="H11" s="55" t="s">
        <v>5</v>
      </c>
      <c r="I11" s="55" t="s">
        <v>6</v>
      </c>
      <c r="J11" s="55" t="s">
        <v>7</v>
      </c>
      <c r="K11" s="40"/>
      <c r="L11" s="53"/>
      <c r="M11" s="53"/>
      <c r="N11" s="53"/>
      <c r="O11" s="53"/>
      <c r="P11" s="53"/>
    </row>
    <row r="12" spans="1:16" s="2" customFormat="1" ht="9" customHeight="1" thickBot="1" x14ac:dyDescent="0.25">
      <c r="A12" s="53"/>
      <c r="B12" s="50"/>
      <c r="C12" s="14"/>
      <c r="D12" s="14"/>
      <c r="E12" s="14"/>
      <c r="F12" s="14"/>
      <c r="G12" s="14"/>
      <c r="H12" s="56"/>
      <c r="I12" s="55"/>
      <c r="J12" s="55"/>
      <c r="K12" s="40"/>
      <c r="L12" s="53"/>
      <c r="M12" s="53"/>
      <c r="N12" s="53"/>
      <c r="O12" s="53"/>
      <c r="P12" s="53"/>
    </row>
    <row r="13" spans="1:16" s="2" customFormat="1" ht="31.5" customHeight="1" thickBot="1" x14ac:dyDescent="0.25">
      <c r="A13" s="53"/>
      <c r="B13" s="50" t="s">
        <v>3</v>
      </c>
      <c r="C13" s="14"/>
      <c r="D13" s="14"/>
      <c r="E13" s="14"/>
      <c r="F13" s="52" t="str">
        <f>IF(LEN('Paddock Names'!C11)&lt;1,IF(LEN(F11)=0,"&lt;-- Continue Here",""),"")</f>
        <v/>
      </c>
      <c r="G13" s="14"/>
      <c r="H13" s="55" t="s">
        <v>8</v>
      </c>
      <c r="I13" s="55" t="s">
        <v>9</v>
      </c>
      <c r="J13" s="55" t="s">
        <v>42</v>
      </c>
      <c r="K13" s="40"/>
      <c r="L13" s="53"/>
      <c r="M13" s="53"/>
      <c r="N13" s="53"/>
      <c r="O13" s="53"/>
      <c r="P13" s="53"/>
    </row>
    <row r="14" spans="1:16" s="2" customFormat="1" ht="9" customHeight="1" thickBot="1" x14ac:dyDescent="0.25">
      <c r="A14" s="53"/>
      <c r="B14" s="50"/>
      <c r="C14" s="14"/>
      <c r="D14" s="14"/>
      <c r="E14" s="14"/>
      <c r="F14" s="14"/>
      <c r="G14" s="14"/>
      <c r="H14" s="55"/>
      <c r="I14" s="55"/>
      <c r="J14" s="55"/>
      <c r="K14" s="40"/>
      <c r="L14" s="53"/>
      <c r="M14" s="53"/>
      <c r="N14" s="53"/>
      <c r="O14" s="53"/>
      <c r="P14" s="53"/>
    </row>
    <row r="15" spans="1:16" s="2" customFormat="1" ht="32.25" customHeight="1" thickBot="1" x14ac:dyDescent="0.25">
      <c r="A15" s="53"/>
      <c r="B15" s="50" t="s">
        <v>3</v>
      </c>
      <c r="C15" s="14"/>
      <c r="D15" s="14"/>
      <c r="E15" s="14"/>
      <c r="F15" s="52" t="str">
        <f>IF(LEN('Growth Rates'!D11)=0,IF(LEN(F13)&gt;0,"","&lt;-- Continue Here"),"")</f>
        <v/>
      </c>
      <c r="G15" s="14"/>
      <c r="H15" s="55" t="s">
        <v>43</v>
      </c>
      <c r="I15" s="55" t="s">
        <v>10</v>
      </c>
      <c r="J15" s="55" t="s">
        <v>11</v>
      </c>
      <c r="K15" s="40"/>
      <c r="L15" s="53"/>
      <c r="M15" s="53"/>
      <c r="N15" s="53"/>
      <c r="O15" s="53"/>
      <c r="P15" s="53"/>
    </row>
    <row r="16" spans="1:16" s="2" customFormat="1" ht="9" customHeight="1" thickBot="1" x14ac:dyDescent="0.25">
      <c r="A16" s="53"/>
      <c r="B16" s="50"/>
      <c r="C16" s="14"/>
      <c r="D16" s="14"/>
      <c r="E16" s="14"/>
      <c r="F16" s="14"/>
      <c r="G16" s="14"/>
      <c r="H16" s="55"/>
      <c r="I16" s="55"/>
      <c r="J16" s="55"/>
      <c r="K16" s="40"/>
      <c r="L16" s="53"/>
      <c r="M16" s="53"/>
      <c r="N16" s="53"/>
      <c r="O16" s="53"/>
      <c r="P16" s="53"/>
    </row>
    <row r="17" spans="1:16" s="2" customFormat="1" ht="32.25" customHeight="1" x14ac:dyDescent="0.2">
      <c r="A17" s="53"/>
      <c r="B17" s="50" t="s">
        <v>3</v>
      </c>
      <c r="C17" s="14"/>
      <c r="D17" s="14"/>
      <c r="E17" s="14"/>
      <c r="F17" s="52" t="str">
        <f>IF(LEN('Herbage Mass Residual'!D11)=0,IF(LEN(F15)&gt;0,"","&lt;--Continue Here"),"")</f>
        <v/>
      </c>
      <c r="G17" s="14"/>
      <c r="H17" s="55" t="s">
        <v>12</v>
      </c>
      <c r="I17" s="55" t="s">
        <v>13</v>
      </c>
      <c r="J17" s="55" t="s">
        <v>14</v>
      </c>
      <c r="K17" s="40"/>
      <c r="L17" s="53"/>
      <c r="M17" s="53"/>
      <c r="N17" s="53"/>
      <c r="O17" s="53"/>
      <c r="P17" s="53"/>
    </row>
    <row r="18" spans="1:16" s="2" customFormat="1" ht="9" customHeight="1" x14ac:dyDescent="0.2">
      <c r="A18" s="53"/>
      <c r="B18" s="50"/>
      <c r="C18" s="14"/>
      <c r="D18" s="14"/>
      <c r="E18" s="14"/>
      <c r="F18" s="14"/>
      <c r="G18" s="14"/>
      <c r="H18" s="14"/>
      <c r="I18" s="14"/>
      <c r="J18" s="14"/>
      <c r="K18" s="40"/>
      <c r="L18" s="53"/>
      <c r="M18" s="53"/>
      <c r="N18" s="53"/>
      <c r="O18" s="53"/>
      <c r="P18" s="53"/>
    </row>
    <row r="19" spans="1:16" s="2" customFormat="1" ht="9" hidden="1" customHeight="1" x14ac:dyDescent="0.2">
      <c r="A19" s="53"/>
      <c r="B19" s="50"/>
      <c r="C19" s="14"/>
      <c r="D19" s="14"/>
      <c r="E19" s="14"/>
      <c r="F19" s="14"/>
      <c r="G19" s="14"/>
      <c r="H19" s="14"/>
      <c r="I19" s="14"/>
      <c r="J19" s="14"/>
      <c r="K19" s="40"/>
      <c r="L19" s="53"/>
      <c r="M19" s="53"/>
      <c r="N19" s="53"/>
      <c r="O19" s="53"/>
      <c r="P19" s="53"/>
    </row>
    <row r="20" spans="1:16" s="2" customFormat="1" ht="9" hidden="1" customHeight="1" x14ac:dyDescent="0.2">
      <c r="A20" s="53"/>
      <c r="B20" s="50"/>
      <c r="C20" s="14"/>
      <c r="D20" s="14"/>
      <c r="E20" s="14"/>
      <c r="F20" s="14"/>
      <c r="G20" s="14"/>
      <c r="H20" s="14"/>
      <c r="I20" s="14"/>
      <c r="J20" s="14"/>
      <c r="K20" s="40"/>
      <c r="L20" s="53"/>
      <c r="M20" s="53"/>
      <c r="N20" s="53"/>
      <c r="O20" s="53"/>
      <c r="P20" s="53"/>
    </row>
    <row r="21" spans="1:16" s="2" customFormat="1" ht="9" hidden="1" customHeight="1" x14ac:dyDescent="0.2">
      <c r="A21" s="53"/>
      <c r="B21" s="50"/>
      <c r="C21" s="14"/>
      <c r="D21" s="14"/>
      <c r="E21" s="14"/>
      <c r="F21" s="14"/>
      <c r="G21" s="14"/>
      <c r="H21" s="14"/>
      <c r="I21" s="14"/>
      <c r="J21" s="14"/>
      <c r="K21" s="40"/>
      <c r="L21" s="53"/>
      <c r="M21" s="53"/>
      <c r="N21" s="53"/>
      <c r="O21" s="53"/>
      <c r="P21" s="53"/>
    </row>
    <row r="22" spans="1:16" s="2" customFormat="1" hidden="1" x14ac:dyDescent="0.2">
      <c r="A22" s="53"/>
      <c r="B22" s="50"/>
      <c r="C22" s="14"/>
      <c r="D22" s="14"/>
      <c r="E22" s="14"/>
      <c r="F22" s="14"/>
      <c r="G22" s="14"/>
      <c r="H22" s="14"/>
      <c r="I22" s="14"/>
      <c r="J22" s="14"/>
      <c r="K22" s="40"/>
      <c r="L22" s="53"/>
      <c r="M22" s="53"/>
      <c r="N22" s="53"/>
      <c r="O22" s="53"/>
      <c r="P22" s="53"/>
    </row>
    <row r="23" spans="1:16" s="2" customFormat="1" x14ac:dyDescent="0.2">
      <c r="A23" s="53"/>
      <c r="B23" s="51"/>
      <c r="C23" s="44"/>
      <c r="D23" s="44"/>
      <c r="E23" s="44"/>
      <c r="F23" s="44"/>
      <c r="G23" s="44"/>
      <c r="H23" s="44"/>
      <c r="I23" s="44"/>
      <c r="J23" s="44"/>
      <c r="K23" s="45"/>
      <c r="L23" s="53"/>
      <c r="M23" s="53"/>
      <c r="N23" s="53"/>
      <c r="O23" s="53"/>
      <c r="P23" s="53"/>
    </row>
    <row r="24" spans="1:16" s="2" customFormat="1" x14ac:dyDescent="0.2">
      <c r="A24" s="53"/>
      <c r="B24" s="54"/>
      <c r="C24" s="53"/>
      <c r="D24" s="53"/>
      <c r="E24" s="53"/>
      <c r="F24" s="53"/>
      <c r="G24" s="53"/>
      <c r="H24" s="53"/>
      <c r="I24" s="53"/>
      <c r="J24" s="53"/>
      <c r="K24" s="53"/>
      <c r="L24" s="53"/>
      <c r="M24" s="53"/>
      <c r="N24" s="53"/>
      <c r="O24" s="53"/>
      <c r="P24" s="53"/>
    </row>
    <row r="25" spans="1:16" s="2" customFormat="1" x14ac:dyDescent="0.2">
      <c r="A25" s="53"/>
      <c r="B25" s="54" t="s">
        <v>119</v>
      </c>
      <c r="C25" s="53"/>
      <c r="D25" s="53"/>
      <c r="E25" s="53"/>
      <c r="F25" s="53"/>
      <c r="G25" s="53"/>
      <c r="H25" s="53"/>
      <c r="I25" s="53"/>
      <c r="J25" s="53"/>
      <c r="K25" s="53"/>
      <c r="L25" s="53"/>
      <c r="M25" s="53"/>
      <c r="N25" s="53"/>
      <c r="O25" s="53"/>
      <c r="P25" s="53"/>
    </row>
    <row r="26" spans="1:16" s="2" customFormat="1" x14ac:dyDescent="0.2">
      <c r="A26" s="53"/>
      <c r="B26" s="54" t="s">
        <v>68</v>
      </c>
      <c r="C26" s="53"/>
      <c r="D26" s="53"/>
      <c r="E26" s="53"/>
      <c r="F26" s="53"/>
      <c r="G26" s="53"/>
      <c r="H26" s="53"/>
      <c r="I26" s="53"/>
      <c r="J26" s="53"/>
      <c r="K26" s="53"/>
      <c r="L26" s="53"/>
      <c r="M26" s="53"/>
      <c r="N26" s="53"/>
      <c r="O26" s="53"/>
      <c r="P26" s="53"/>
    </row>
    <row r="27" spans="1:16" s="2" customFormat="1" x14ac:dyDescent="0.2">
      <c r="A27" s="53"/>
      <c r="B27" s="54"/>
      <c r="C27" s="53"/>
      <c r="D27" s="53"/>
      <c r="E27" s="53"/>
      <c r="F27" s="53"/>
      <c r="G27" s="53"/>
      <c r="H27" s="53"/>
      <c r="I27" s="53"/>
      <c r="J27" s="53"/>
      <c r="K27" s="53"/>
      <c r="L27" s="53"/>
      <c r="M27" s="53"/>
      <c r="N27" s="53"/>
      <c r="O27" s="53"/>
      <c r="P27" s="53"/>
    </row>
    <row r="28" spans="1:16" s="2" customFormat="1" x14ac:dyDescent="0.2">
      <c r="A28" s="53" t="s">
        <v>82</v>
      </c>
      <c r="B28" s="54"/>
      <c r="C28" s="53"/>
      <c r="D28" s="53"/>
      <c r="E28" s="53"/>
      <c r="F28" s="53"/>
      <c r="G28" s="53"/>
      <c r="H28" s="53"/>
      <c r="I28" s="53"/>
      <c r="J28" s="53"/>
      <c r="K28" s="53"/>
      <c r="L28" s="53"/>
      <c r="M28" s="53"/>
      <c r="N28" s="53"/>
      <c r="O28" s="53"/>
      <c r="P28" s="53"/>
    </row>
    <row r="29" spans="1:16" s="2" customFormat="1" x14ac:dyDescent="0.2">
      <c r="A29" s="53" t="s">
        <v>83</v>
      </c>
      <c r="B29" s="54"/>
      <c r="C29" s="53"/>
      <c r="D29" s="53"/>
      <c r="E29" s="53"/>
      <c r="F29" s="53"/>
      <c r="G29" s="53"/>
      <c r="H29" s="53"/>
      <c r="I29" s="53"/>
      <c r="J29" s="53"/>
      <c r="K29" s="53"/>
      <c r="L29" s="53"/>
      <c r="M29" s="53"/>
      <c r="N29" s="53"/>
      <c r="O29" s="53"/>
      <c r="P29" s="53"/>
    </row>
    <row r="30" spans="1:16" s="2" customFormat="1" x14ac:dyDescent="0.2">
      <c r="A30" s="53" t="s">
        <v>84</v>
      </c>
      <c r="B30" s="54"/>
      <c r="C30" s="53"/>
      <c r="D30" s="53"/>
      <c r="E30" s="53"/>
      <c r="F30" s="53"/>
      <c r="G30" s="53"/>
      <c r="H30" s="53"/>
      <c r="I30" s="53"/>
      <c r="J30" s="53"/>
      <c r="K30" s="53"/>
      <c r="L30" s="53"/>
      <c r="M30" s="53"/>
      <c r="N30" s="53"/>
      <c r="O30" s="53"/>
      <c r="P30" s="53"/>
    </row>
    <row r="31" spans="1:16" s="2" customFormat="1" x14ac:dyDescent="0.2">
      <c r="A31" s="53" t="s">
        <v>85</v>
      </c>
      <c r="B31" s="54"/>
      <c r="C31" s="53"/>
      <c r="D31" s="53"/>
      <c r="E31" s="53"/>
      <c r="F31" s="53"/>
      <c r="G31" s="53"/>
      <c r="H31" s="53"/>
      <c r="I31" s="53"/>
      <c r="J31" s="53"/>
      <c r="K31" s="53"/>
      <c r="L31" s="53"/>
      <c r="M31" s="53"/>
      <c r="N31" s="53"/>
      <c r="O31" s="53"/>
      <c r="P31" s="53"/>
    </row>
    <row r="32" spans="1:16" x14ac:dyDescent="0.2">
      <c r="A32" s="53"/>
      <c r="B32" s="54"/>
      <c r="C32" s="53"/>
      <c r="D32" s="53"/>
      <c r="E32" s="53"/>
      <c r="F32" s="53"/>
      <c r="G32" s="53"/>
      <c r="H32" s="53"/>
      <c r="I32" s="53"/>
      <c r="J32" s="53"/>
      <c r="K32" s="53"/>
      <c r="L32" s="53"/>
      <c r="M32" s="53"/>
      <c r="N32" s="53"/>
      <c r="O32" s="53"/>
      <c r="P32" s="53"/>
    </row>
    <row r="33" spans="1:16" x14ac:dyDescent="0.2">
      <c r="A33" s="53" t="s">
        <v>86</v>
      </c>
      <c r="B33" s="54"/>
      <c r="C33" s="53"/>
      <c r="D33" s="53"/>
      <c r="E33" s="53"/>
      <c r="F33" s="53"/>
      <c r="G33" s="53"/>
      <c r="H33" s="53"/>
      <c r="I33" s="53"/>
      <c r="J33" s="53"/>
      <c r="K33" s="53"/>
      <c r="L33" s="53"/>
      <c r="M33" s="53"/>
      <c r="N33" s="53"/>
      <c r="O33" s="53"/>
      <c r="P33" s="53"/>
    </row>
    <row r="34" spans="1:16" x14ac:dyDescent="0.2">
      <c r="A34" s="53" t="s">
        <v>87</v>
      </c>
      <c r="B34" s="54"/>
      <c r="C34" s="53"/>
      <c r="D34" s="53"/>
      <c r="E34" s="53"/>
      <c r="F34" s="53"/>
      <c r="G34" s="53"/>
      <c r="H34" s="53"/>
      <c r="I34" s="53"/>
      <c r="J34" s="53"/>
      <c r="K34" s="53"/>
      <c r="L34" s="53"/>
      <c r="M34" s="53"/>
      <c r="N34" s="53"/>
      <c r="O34" s="53"/>
      <c r="P34" s="53"/>
    </row>
    <row r="35" spans="1:16" x14ac:dyDescent="0.2">
      <c r="A35" s="53"/>
      <c r="B35" s="54"/>
      <c r="C35" s="53"/>
      <c r="D35" s="53"/>
      <c r="E35" s="53"/>
      <c r="F35" s="53"/>
      <c r="G35" s="53"/>
      <c r="H35" s="53"/>
      <c r="I35" s="53"/>
      <c r="J35" s="53"/>
      <c r="K35" s="53"/>
      <c r="L35" s="53"/>
      <c r="M35" s="53"/>
      <c r="N35" s="53"/>
      <c r="O35" s="53"/>
      <c r="P35" s="53"/>
    </row>
    <row r="36" spans="1:16" x14ac:dyDescent="0.2">
      <c r="A36" s="53"/>
      <c r="B36" s="54"/>
      <c r="C36" s="53"/>
      <c r="D36" s="53"/>
      <c r="E36" s="53"/>
      <c r="F36" s="53"/>
      <c r="G36" s="53"/>
      <c r="H36" s="53"/>
      <c r="I36" s="53"/>
      <c r="J36" s="53"/>
      <c r="K36" s="53"/>
      <c r="L36" s="53"/>
      <c r="M36" s="53"/>
      <c r="N36" s="53"/>
      <c r="O36" s="53"/>
      <c r="P36" s="53"/>
    </row>
    <row r="37" spans="1:16" x14ac:dyDescent="0.2">
      <c r="A37" s="53"/>
      <c r="B37" s="54"/>
      <c r="C37" s="53"/>
      <c r="D37" s="53"/>
      <c r="E37" s="53"/>
      <c r="F37" s="53"/>
      <c r="G37" s="53"/>
      <c r="H37" s="53"/>
      <c r="I37" s="53"/>
      <c r="J37" s="53"/>
      <c r="K37" s="53"/>
      <c r="L37" s="53"/>
      <c r="M37" s="53"/>
      <c r="N37" s="53"/>
      <c r="O37" s="53"/>
      <c r="P37" s="53"/>
    </row>
    <row r="38" spans="1:16" x14ac:dyDescent="0.2">
      <c r="A38" s="53"/>
      <c r="B38" s="54"/>
      <c r="C38" s="53"/>
      <c r="D38" s="53"/>
      <c r="E38" s="53"/>
      <c r="F38" s="53"/>
      <c r="G38" s="53"/>
      <c r="H38" s="53"/>
      <c r="I38" s="53"/>
      <c r="J38" s="53"/>
      <c r="K38" s="53"/>
      <c r="L38" s="53"/>
      <c r="M38" s="53"/>
      <c r="N38" s="53"/>
      <c r="O38" s="53"/>
      <c r="P38" s="53"/>
    </row>
    <row r="39" spans="1:16" x14ac:dyDescent="0.2">
      <c r="A39" s="53"/>
      <c r="B39" s="54"/>
      <c r="C39" s="53"/>
      <c r="D39" s="53"/>
      <c r="E39" s="53"/>
      <c r="F39" s="53"/>
      <c r="G39" s="53"/>
      <c r="H39" s="53"/>
      <c r="I39" s="53"/>
      <c r="J39" s="53"/>
      <c r="K39" s="53"/>
      <c r="L39" s="53"/>
      <c r="M39" s="53"/>
      <c r="N39" s="53"/>
      <c r="O39" s="53"/>
      <c r="P39" s="53"/>
    </row>
    <row r="40" spans="1:16" x14ac:dyDescent="0.2">
      <c r="A40" s="53"/>
      <c r="B40" s="54"/>
      <c r="C40" s="53"/>
      <c r="D40" s="53"/>
      <c r="E40" s="53"/>
      <c r="F40" s="53"/>
      <c r="G40" s="53"/>
      <c r="H40" s="53"/>
      <c r="I40" s="53"/>
      <c r="J40" s="53"/>
      <c r="K40" s="53"/>
      <c r="L40" s="53"/>
      <c r="M40" s="53"/>
      <c r="N40" s="53"/>
      <c r="O40" s="53"/>
      <c r="P40" s="53"/>
    </row>
    <row r="41" spans="1:16" x14ac:dyDescent="0.2">
      <c r="A41" s="53"/>
      <c r="B41" s="54"/>
      <c r="C41" s="53"/>
      <c r="D41" s="53"/>
      <c r="E41" s="53"/>
      <c r="F41" s="53"/>
      <c r="G41" s="53"/>
      <c r="H41" s="53"/>
      <c r="I41" s="53"/>
      <c r="J41" s="53"/>
      <c r="K41" s="53"/>
      <c r="L41" s="53"/>
      <c r="M41" s="53"/>
      <c r="N41" s="53"/>
      <c r="O41" s="53"/>
      <c r="P41" s="53"/>
    </row>
    <row r="42" spans="1:16" x14ac:dyDescent="0.2">
      <c r="A42" s="53"/>
      <c r="B42" s="54"/>
      <c r="C42" s="53"/>
      <c r="D42" s="53"/>
      <c r="E42" s="53"/>
      <c r="F42" s="53"/>
      <c r="G42" s="53"/>
      <c r="H42" s="53"/>
      <c r="I42" s="53"/>
      <c r="J42" s="53"/>
      <c r="K42" s="53"/>
      <c r="L42" s="53"/>
      <c r="M42" s="53"/>
      <c r="N42" s="53"/>
      <c r="O42" s="53"/>
      <c r="P42" s="53"/>
    </row>
    <row r="43" spans="1:16" x14ac:dyDescent="0.2">
      <c r="A43" s="53"/>
      <c r="B43" s="54"/>
      <c r="C43" s="53"/>
      <c r="D43" s="53"/>
      <c r="E43" s="53"/>
      <c r="F43" s="53"/>
      <c r="G43" s="53"/>
      <c r="H43" s="53"/>
      <c r="I43" s="53"/>
      <c r="J43" s="53"/>
      <c r="K43" s="53"/>
      <c r="L43" s="53"/>
      <c r="M43" s="53"/>
      <c r="N43" s="53"/>
      <c r="O43" s="53"/>
      <c r="P43" s="53"/>
    </row>
    <row r="44" spans="1:16" x14ac:dyDescent="0.2">
      <c r="A44" s="53"/>
      <c r="B44" s="54"/>
      <c r="C44" s="53"/>
      <c r="D44" s="53"/>
      <c r="E44" s="53"/>
      <c r="F44" s="53"/>
      <c r="G44" s="53"/>
      <c r="H44" s="53"/>
      <c r="I44" s="53"/>
      <c r="J44" s="53"/>
      <c r="K44" s="53"/>
      <c r="L44" s="53"/>
      <c r="M44" s="53"/>
      <c r="N44" s="53"/>
      <c r="O44" s="53"/>
      <c r="P44" s="53"/>
    </row>
    <row r="45" spans="1:16" x14ac:dyDescent="0.2">
      <c r="A45" s="53"/>
      <c r="B45" s="54"/>
      <c r="C45" s="53"/>
      <c r="D45" s="53"/>
      <c r="E45" s="53"/>
      <c r="F45" s="53"/>
      <c r="G45" s="53"/>
      <c r="H45" s="53"/>
      <c r="I45" s="53"/>
      <c r="J45" s="53"/>
      <c r="K45" s="53"/>
      <c r="L45" s="53"/>
      <c r="M45" s="53"/>
      <c r="N45" s="53"/>
      <c r="O45" s="53"/>
      <c r="P45" s="53"/>
    </row>
    <row r="46" spans="1:16" x14ac:dyDescent="0.2">
      <c r="A46" s="53"/>
      <c r="B46" s="54"/>
      <c r="C46" s="53"/>
      <c r="D46" s="53"/>
      <c r="E46" s="53"/>
      <c r="F46" s="53"/>
      <c r="G46" s="53"/>
      <c r="H46" s="53"/>
      <c r="I46" s="53"/>
      <c r="J46" s="53"/>
      <c r="K46" s="53"/>
      <c r="L46" s="53"/>
      <c r="M46" s="53"/>
      <c r="N46" s="53"/>
      <c r="O46" s="53"/>
      <c r="P46" s="53"/>
    </row>
  </sheetData>
  <phoneticPr fontId="0" type="noConversion"/>
  <conditionalFormatting sqref="I11">
    <cfRule type="expression" dxfId="278" priority="1" stopIfTrue="1">
      <formula>MONTH(NOW())=2</formula>
    </cfRule>
  </conditionalFormatting>
  <conditionalFormatting sqref="H11 I12:J12 H14:J14 H16:J16">
    <cfRule type="expression" dxfId="277" priority="2" stopIfTrue="1">
      <formula>MONTH(NOW())=1</formula>
    </cfRule>
  </conditionalFormatting>
  <conditionalFormatting sqref="J11">
    <cfRule type="expression" dxfId="276" priority="3" stopIfTrue="1">
      <formula>MONTH(NOW())=3</formula>
    </cfRule>
  </conditionalFormatting>
  <conditionalFormatting sqref="H13">
    <cfRule type="expression" dxfId="275" priority="4" stopIfTrue="1">
      <formula>MONTH(NOW())=4</formula>
    </cfRule>
  </conditionalFormatting>
  <conditionalFormatting sqref="I13">
    <cfRule type="expression" dxfId="274" priority="5" stopIfTrue="1">
      <formula>MONTH(NOW())=5</formula>
    </cfRule>
  </conditionalFormatting>
  <conditionalFormatting sqref="J13">
    <cfRule type="expression" dxfId="273" priority="6" stopIfTrue="1">
      <formula>MONTH(NOW())=6</formula>
    </cfRule>
  </conditionalFormatting>
  <conditionalFormatting sqref="H15">
    <cfRule type="expression" dxfId="272" priority="7" stopIfTrue="1">
      <formula>MONTH(NOW())=7</formula>
    </cfRule>
  </conditionalFormatting>
  <conditionalFormatting sqref="I15">
    <cfRule type="expression" dxfId="271" priority="8" stopIfTrue="1">
      <formula>MONTH(NOW())=8</formula>
    </cfRule>
  </conditionalFormatting>
  <conditionalFormatting sqref="J15">
    <cfRule type="expression" dxfId="270" priority="9" stopIfTrue="1">
      <formula>MONTH(NOW())=9</formula>
    </cfRule>
  </conditionalFormatting>
  <conditionalFormatting sqref="H17">
    <cfRule type="expression" dxfId="269" priority="10" stopIfTrue="1">
      <formula>MONTH(NOW())=10</formula>
    </cfRule>
  </conditionalFormatting>
  <conditionalFormatting sqref="J17">
    <cfRule type="expression" dxfId="268" priority="11" stopIfTrue="1">
      <formula>MONTH(NOW())=12</formula>
    </cfRule>
  </conditionalFormatting>
  <conditionalFormatting sqref="I17">
    <cfRule type="expression" dxfId="267" priority="12" stopIfTrue="1">
      <formula>MONTH(NOW())=11</formula>
    </cfRule>
  </conditionalFormatting>
  <hyperlinks>
    <hyperlink ref="H11" location="Jan!A1" display="Jan"/>
    <hyperlink ref="I11" location="Feb!A1" display="Feb"/>
    <hyperlink ref="J11" location="Mar!A1" display="Mar"/>
    <hyperlink ref="H13" location="Apr!A1" display="Apr"/>
    <hyperlink ref="I13" location="May!A1" display="May"/>
    <hyperlink ref="J13" location="Jun!A1" display="June"/>
    <hyperlink ref="H15" location="Jul!A1" display="July"/>
    <hyperlink ref="I15" location="Aug!A1" display="Aug"/>
    <hyperlink ref="J15" location="Sep!A1" display="Sep"/>
    <hyperlink ref="H17" location="Oct!A1" display="Oct"/>
    <hyperlink ref="I17" location="Nov!A1" display="Nov"/>
    <hyperlink ref="J17" location="Dec!A1" display="Dec"/>
  </hyperlinks>
  <pageMargins left="0.7" right="0.7" top="0.75" bottom="0.75" header="0.3" footer="0.3"/>
  <pageSetup paperSize="9" orientation="portrait"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1026" r:id="rId3" name="Button 2">
              <controlPr defaultSize="0" print="0" autoFill="0" autoPict="0" macro="[0]!GotoGroupNameYear">
                <anchor>
                  <from>
                    <xdr:col>2</xdr:col>
                    <xdr:colOff>63500</xdr:colOff>
                    <xdr:row>9</xdr:row>
                    <xdr:rowOff>190500</xdr:rowOff>
                  </from>
                  <to>
                    <xdr:col>4</xdr:col>
                    <xdr:colOff>571500</xdr:colOff>
                    <xdr:row>10</xdr:row>
                    <xdr:rowOff>381000</xdr:rowOff>
                  </to>
                </anchor>
              </controlPr>
            </control>
          </mc:Choice>
        </mc:AlternateContent>
        <mc:AlternateContent xmlns:mc="http://schemas.openxmlformats.org/markup-compatibility/2006">
          <mc:Choice Requires="x14">
            <control shapeId="1027" r:id="rId4" name="Button 3">
              <controlPr defaultSize="0" print="0" autoFill="0" autoPict="0" macro="[0]!GotoPaddockNamesSizes">
                <anchor>
                  <from>
                    <xdr:col>2</xdr:col>
                    <xdr:colOff>63500</xdr:colOff>
                    <xdr:row>11</xdr:row>
                    <xdr:rowOff>88900</xdr:rowOff>
                  </from>
                  <to>
                    <xdr:col>4</xdr:col>
                    <xdr:colOff>571500</xdr:colOff>
                    <xdr:row>12</xdr:row>
                    <xdr:rowOff>381000</xdr:rowOff>
                  </to>
                </anchor>
              </controlPr>
            </control>
          </mc:Choice>
        </mc:AlternateContent>
        <mc:AlternateContent xmlns:mc="http://schemas.openxmlformats.org/markup-compatibility/2006">
          <mc:Choice Requires="x14">
            <control shapeId="1028" r:id="rId5" name="Button 4">
              <controlPr defaultSize="0" print="0" autoFill="0" autoPict="0" macro="[0]!GotoGrowthRates">
                <anchor>
                  <from>
                    <xdr:col>2</xdr:col>
                    <xdr:colOff>63500</xdr:colOff>
                    <xdr:row>13</xdr:row>
                    <xdr:rowOff>88900</xdr:rowOff>
                  </from>
                  <to>
                    <xdr:col>4</xdr:col>
                    <xdr:colOff>571500</xdr:colOff>
                    <xdr:row>14</xdr:row>
                    <xdr:rowOff>381000</xdr:rowOff>
                  </to>
                </anchor>
              </controlPr>
            </control>
          </mc:Choice>
        </mc:AlternateContent>
        <mc:AlternateContent xmlns:mc="http://schemas.openxmlformats.org/markup-compatibility/2006">
          <mc:Choice Requires="x14">
            <control shapeId="1029" r:id="rId6" name="Button 5">
              <controlPr defaultSize="0" print="0" autoFill="0" autoPict="0" macro="[0]!GotoHerbageMassResidual">
                <anchor>
                  <from>
                    <xdr:col>2</xdr:col>
                    <xdr:colOff>63500</xdr:colOff>
                    <xdr:row>15</xdr:row>
                    <xdr:rowOff>88900</xdr:rowOff>
                  </from>
                  <to>
                    <xdr:col>4</xdr:col>
                    <xdr:colOff>571500</xdr:colOff>
                    <xdr:row>16</xdr:row>
                    <xdr:rowOff>381000</xdr:rowOff>
                  </to>
                </anchor>
              </controlPr>
            </control>
          </mc:Choice>
        </mc:AlternateContent>
        <mc:AlternateContent xmlns:mc="http://schemas.openxmlformats.org/markup-compatibility/2006">
          <mc:Choice Requires="x14">
            <control shapeId="1034" r:id="rId7" name="Button 10">
              <controlPr defaultSize="0" print="0" autoFill="0" autoPict="0" macro="[0]!FullSCreen">
                <anchor>
                  <from>
                    <xdr:col>8</xdr:col>
                    <xdr:colOff>660400</xdr:colOff>
                    <xdr:row>0</xdr:row>
                    <xdr:rowOff>50800</xdr:rowOff>
                  </from>
                  <to>
                    <xdr:col>10</xdr:col>
                    <xdr:colOff>101600</xdr:colOff>
                    <xdr:row>1</xdr:row>
                    <xdr:rowOff>101600</xdr:rowOff>
                  </to>
                </anchor>
              </controlPr>
            </control>
          </mc:Choice>
        </mc:AlternateContent>
        <mc:AlternateContent xmlns:mc="http://schemas.openxmlformats.org/markup-compatibility/2006">
          <mc:Choice Requires="x14">
            <control shapeId="1035" r:id="rId8" name="Button 11">
              <controlPr defaultSize="0" print="0" autoFill="0" autoPict="0" macro="[0]!NormalSCreen">
                <anchor>
                  <from>
                    <xdr:col>8</xdr:col>
                    <xdr:colOff>660400</xdr:colOff>
                    <xdr:row>1</xdr:row>
                    <xdr:rowOff>114300</xdr:rowOff>
                  </from>
                  <to>
                    <xdr:col>10</xdr:col>
                    <xdr:colOff>101600</xdr:colOff>
                    <xdr:row>2</xdr:row>
                    <xdr:rowOff>165100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S36"/>
  <sheetViews>
    <sheetView showRowColHeaders="0" workbookViewId="0">
      <selection activeCell="E8" sqref="E8"/>
    </sheetView>
  </sheetViews>
  <sheetFormatPr baseColWidth="10" defaultRowHeight="15" x14ac:dyDescent="0.2"/>
  <cols>
    <col min="1" max="1" width="2.83203125" customWidth="1"/>
    <col min="2" max="2" width="8.83203125" customWidth="1"/>
    <col min="3" max="3" width="15" customWidth="1"/>
    <col min="4" max="4" width="8.1640625" customWidth="1"/>
    <col min="5" max="5" width="23.33203125" customWidth="1"/>
    <col min="6" max="6" width="3.5" customWidth="1"/>
    <col min="7" max="256" width="8.83203125" customWidth="1"/>
  </cols>
  <sheetData>
    <row r="1" spans="1:19" s="1" customFormat="1" x14ac:dyDescent="0.2"/>
    <row r="2" spans="1:19" s="1" customFormat="1" x14ac:dyDescent="0.2">
      <c r="B2" s="1" t="s">
        <v>40</v>
      </c>
    </row>
    <row r="3" spans="1:19" s="1" customFormat="1" x14ac:dyDescent="0.2"/>
    <row r="4" spans="1:19" s="46" customFormat="1" x14ac:dyDescent="0.2">
      <c r="A4" s="53"/>
      <c r="B4" s="53"/>
      <c r="C4" s="53"/>
      <c r="D4" s="53"/>
      <c r="E4" s="53"/>
      <c r="F4" s="53"/>
      <c r="G4" s="53"/>
      <c r="H4" s="53"/>
      <c r="I4" s="53"/>
      <c r="J4" s="53"/>
      <c r="K4" s="53"/>
      <c r="L4" s="53"/>
      <c r="M4" s="53"/>
      <c r="N4" s="53"/>
      <c r="O4" s="53"/>
      <c r="P4" s="53"/>
      <c r="Q4" s="53"/>
      <c r="R4" s="53"/>
      <c r="S4" s="53"/>
    </row>
    <row r="5" spans="1:19" x14ac:dyDescent="0.2">
      <c r="A5" s="53"/>
      <c r="B5" s="36"/>
      <c r="C5" s="37"/>
      <c r="D5" s="37"/>
      <c r="E5" s="37"/>
      <c r="F5" s="37"/>
      <c r="G5" s="38"/>
      <c r="H5" s="53"/>
      <c r="I5" s="53"/>
      <c r="J5" s="53"/>
      <c r="K5" s="53"/>
      <c r="L5" s="53"/>
      <c r="M5" s="53"/>
      <c r="N5" s="53"/>
      <c r="O5" s="53"/>
      <c r="P5" s="53"/>
      <c r="Q5" s="53"/>
      <c r="R5" s="53"/>
      <c r="S5" s="53"/>
    </row>
    <row r="6" spans="1:19" x14ac:dyDescent="0.2">
      <c r="A6" s="53"/>
      <c r="B6" s="39"/>
      <c r="C6" s="14" t="s">
        <v>4</v>
      </c>
      <c r="D6" s="14"/>
      <c r="E6" s="14"/>
      <c r="F6" s="14"/>
      <c r="G6" s="40"/>
      <c r="H6" s="53"/>
      <c r="I6" s="53"/>
      <c r="J6" s="53"/>
      <c r="K6" s="53"/>
      <c r="L6" s="53"/>
      <c r="M6" s="53"/>
      <c r="N6" s="53"/>
      <c r="O6" s="53"/>
      <c r="P6" s="53"/>
      <c r="Q6" s="53"/>
      <c r="R6" s="53"/>
      <c r="S6" s="53"/>
    </row>
    <row r="7" spans="1:19" ht="16" thickBot="1" x14ac:dyDescent="0.25">
      <c r="A7" s="53"/>
      <c r="B7" s="39"/>
      <c r="C7" s="14"/>
      <c r="D7" s="14"/>
      <c r="E7" s="14"/>
      <c r="F7" s="14"/>
      <c r="G7" s="40"/>
      <c r="H7" s="53"/>
      <c r="I7" s="53"/>
      <c r="J7" s="53"/>
      <c r="K7" s="53"/>
      <c r="L7" s="53"/>
      <c r="M7" s="53"/>
      <c r="N7" s="53"/>
      <c r="O7" s="53"/>
      <c r="P7" s="53"/>
      <c r="Q7" s="53"/>
      <c r="R7" s="53"/>
      <c r="S7" s="53"/>
    </row>
    <row r="8" spans="1:19" ht="20" thickBot="1" x14ac:dyDescent="0.3">
      <c r="A8" s="53"/>
      <c r="B8" s="39"/>
      <c r="C8" s="41" t="s">
        <v>2</v>
      </c>
      <c r="D8" s="14"/>
      <c r="E8" s="88"/>
      <c r="F8" s="14" t="s">
        <v>1</v>
      </c>
      <c r="G8" s="40"/>
      <c r="H8" s="53"/>
      <c r="I8" s="53"/>
      <c r="J8" s="53"/>
      <c r="K8" s="53"/>
      <c r="L8" s="53"/>
      <c r="M8" s="53"/>
      <c r="N8" s="53"/>
      <c r="O8" s="53"/>
      <c r="P8" s="53"/>
      <c r="Q8" s="53"/>
      <c r="R8" s="53"/>
      <c r="S8" s="53"/>
    </row>
    <row r="9" spans="1:19" x14ac:dyDescent="0.2">
      <c r="A9" s="53"/>
      <c r="B9" s="39"/>
      <c r="C9" s="14"/>
      <c r="D9" s="14"/>
      <c r="E9" s="14"/>
      <c r="F9" s="14"/>
      <c r="G9" s="40"/>
      <c r="H9" s="53"/>
      <c r="I9" s="53"/>
      <c r="J9" s="53"/>
      <c r="K9" s="53"/>
      <c r="L9" s="53"/>
      <c r="M9" s="53"/>
      <c r="N9" s="53"/>
      <c r="O9" s="53"/>
      <c r="P9" s="53"/>
      <c r="Q9" s="53"/>
      <c r="R9" s="53"/>
      <c r="S9" s="53"/>
    </row>
    <row r="10" spans="1:19" x14ac:dyDescent="0.2">
      <c r="A10" s="53"/>
      <c r="B10" s="39"/>
      <c r="C10" s="14"/>
      <c r="D10" s="14"/>
      <c r="E10" s="14"/>
      <c r="F10" s="14"/>
      <c r="G10" s="40"/>
      <c r="H10" s="53"/>
      <c r="I10" s="53"/>
      <c r="J10" s="53"/>
      <c r="K10" s="53"/>
      <c r="L10" s="53"/>
      <c r="M10" s="53"/>
      <c r="N10" s="53"/>
      <c r="O10" s="53"/>
      <c r="P10" s="53"/>
      <c r="Q10" s="53"/>
      <c r="R10" s="53"/>
      <c r="S10" s="53"/>
    </row>
    <row r="11" spans="1:19" x14ac:dyDescent="0.2">
      <c r="A11" s="53"/>
      <c r="B11" s="39"/>
      <c r="C11" s="14"/>
      <c r="D11" s="14"/>
      <c r="E11" s="14"/>
      <c r="F11" s="14"/>
      <c r="G11" s="40"/>
      <c r="H11" s="53"/>
      <c r="I11" s="53"/>
      <c r="J11" s="53"/>
      <c r="K11" s="53"/>
      <c r="L11" s="53"/>
      <c r="M11" s="53"/>
      <c r="N11" s="53"/>
      <c r="O11" s="53"/>
      <c r="P11" s="53"/>
      <c r="Q11" s="53"/>
      <c r="R11" s="53"/>
      <c r="S11" s="53"/>
    </row>
    <row r="12" spans="1:19" x14ac:dyDescent="0.2">
      <c r="A12" s="53"/>
      <c r="B12" s="39"/>
      <c r="C12" s="14" t="s">
        <v>20</v>
      </c>
      <c r="D12" s="14"/>
      <c r="E12" s="14"/>
      <c r="F12" s="14"/>
      <c r="G12" s="40"/>
      <c r="H12" s="53"/>
      <c r="I12" s="53"/>
      <c r="J12" s="53"/>
      <c r="K12" s="53"/>
      <c r="L12" s="53"/>
      <c r="M12" s="53"/>
      <c r="N12" s="53"/>
      <c r="O12" s="53"/>
      <c r="P12" s="53"/>
      <c r="Q12" s="53"/>
      <c r="R12" s="53"/>
      <c r="S12" s="53"/>
    </row>
    <row r="13" spans="1:19" ht="16" thickBot="1" x14ac:dyDescent="0.25">
      <c r="A13" s="53"/>
      <c r="B13" s="39"/>
      <c r="C13" s="14"/>
      <c r="D13" s="14"/>
      <c r="E13" s="14"/>
      <c r="F13" s="14"/>
      <c r="G13" s="40"/>
      <c r="H13" s="53"/>
      <c r="I13" s="53"/>
      <c r="J13" s="53"/>
      <c r="K13" s="53"/>
      <c r="L13" s="53"/>
      <c r="M13" s="53"/>
      <c r="N13" s="53"/>
      <c r="O13" s="53"/>
      <c r="P13" s="53"/>
      <c r="Q13" s="53"/>
      <c r="R13" s="53"/>
      <c r="S13" s="53"/>
    </row>
    <row r="14" spans="1:19" ht="20" thickBot="1" x14ac:dyDescent="0.3">
      <c r="A14" s="53"/>
      <c r="B14" s="39"/>
      <c r="C14" s="42" t="s">
        <v>39</v>
      </c>
      <c r="D14" s="14"/>
      <c r="E14" s="89">
        <v>2022</v>
      </c>
      <c r="F14" s="14"/>
      <c r="G14" s="40"/>
      <c r="H14" s="53"/>
      <c r="I14" s="53"/>
      <c r="J14" s="53"/>
      <c r="K14" s="53"/>
      <c r="L14" s="53"/>
      <c r="M14" s="53"/>
      <c r="N14" s="53"/>
      <c r="O14" s="53"/>
      <c r="P14" s="53"/>
      <c r="Q14" s="53"/>
      <c r="R14" s="53"/>
      <c r="S14" s="53"/>
    </row>
    <row r="15" spans="1:19" x14ac:dyDescent="0.2">
      <c r="A15" s="53"/>
      <c r="B15" s="39"/>
      <c r="C15" s="14"/>
      <c r="D15" s="14"/>
      <c r="E15" s="14"/>
      <c r="F15" s="14"/>
      <c r="G15" s="40"/>
      <c r="H15" s="53"/>
      <c r="I15" s="53"/>
      <c r="J15" s="53"/>
      <c r="K15" s="53"/>
      <c r="L15" s="53"/>
      <c r="M15" s="53"/>
      <c r="N15" s="53"/>
      <c r="O15" s="53"/>
      <c r="P15" s="53"/>
      <c r="Q15" s="53"/>
      <c r="R15" s="53"/>
      <c r="S15" s="53"/>
    </row>
    <row r="16" spans="1:19" x14ac:dyDescent="0.2">
      <c r="A16" s="53"/>
      <c r="B16" s="39"/>
      <c r="C16" s="14" t="s">
        <v>46</v>
      </c>
      <c r="D16" s="14"/>
      <c r="E16" s="14"/>
      <c r="F16" s="14"/>
      <c r="G16" s="40"/>
      <c r="H16" s="53"/>
      <c r="I16" s="53"/>
      <c r="J16" s="53"/>
      <c r="K16" s="53"/>
      <c r="L16" s="53"/>
      <c r="M16" s="53"/>
      <c r="N16" s="53"/>
      <c r="O16" s="53"/>
      <c r="P16" s="53"/>
      <c r="Q16" s="53"/>
      <c r="R16" s="53"/>
      <c r="S16" s="53"/>
    </row>
    <row r="17" spans="1:19" x14ac:dyDescent="0.2">
      <c r="A17" s="53"/>
      <c r="B17" s="43"/>
      <c r="C17" s="44"/>
      <c r="D17" s="44"/>
      <c r="E17" s="44"/>
      <c r="F17" s="44"/>
      <c r="G17" s="45"/>
      <c r="H17" s="53"/>
      <c r="I17" s="53"/>
      <c r="J17" s="53"/>
      <c r="K17" s="53"/>
      <c r="L17" s="53"/>
      <c r="M17" s="53"/>
      <c r="N17" s="53"/>
      <c r="O17" s="53"/>
      <c r="P17" s="53"/>
      <c r="Q17" s="53"/>
      <c r="R17" s="53"/>
      <c r="S17" s="53"/>
    </row>
    <row r="18" spans="1:19" x14ac:dyDescent="0.2">
      <c r="A18" s="53"/>
      <c r="B18" s="53"/>
      <c r="C18" s="53"/>
      <c r="D18" s="53"/>
      <c r="E18" s="53"/>
      <c r="F18" s="53"/>
      <c r="G18" s="53"/>
      <c r="H18" s="53"/>
      <c r="I18" s="53"/>
      <c r="J18" s="53"/>
      <c r="K18" s="53"/>
      <c r="L18" s="53"/>
      <c r="M18" s="53"/>
      <c r="N18" s="53"/>
      <c r="O18" s="53"/>
      <c r="P18" s="53"/>
      <c r="Q18" s="53"/>
      <c r="R18" s="53"/>
      <c r="S18" s="53"/>
    </row>
    <row r="19" spans="1:19" x14ac:dyDescent="0.2">
      <c r="A19" s="53"/>
      <c r="B19" s="53"/>
      <c r="C19" s="53"/>
      <c r="D19" s="53"/>
      <c r="E19" s="53"/>
      <c r="F19" s="53"/>
      <c r="G19" s="53"/>
      <c r="H19" s="53"/>
      <c r="I19" s="53"/>
      <c r="J19" s="53"/>
      <c r="K19" s="53"/>
      <c r="L19" s="53"/>
      <c r="M19" s="53"/>
      <c r="N19" s="53"/>
      <c r="O19" s="53"/>
      <c r="P19" s="53"/>
      <c r="Q19" s="53"/>
      <c r="R19" s="53"/>
      <c r="S19" s="53"/>
    </row>
    <row r="20" spans="1:19" x14ac:dyDescent="0.2">
      <c r="A20" s="53"/>
      <c r="B20" s="53"/>
      <c r="C20" s="53"/>
      <c r="D20" s="53"/>
      <c r="E20" s="53"/>
      <c r="F20" s="53"/>
      <c r="G20" s="53"/>
      <c r="H20" s="53"/>
      <c r="I20" s="53"/>
      <c r="J20" s="53"/>
      <c r="K20" s="53"/>
      <c r="L20" s="53"/>
      <c r="M20" s="53"/>
      <c r="N20" s="53"/>
      <c r="O20" s="53"/>
      <c r="P20" s="53"/>
      <c r="Q20" s="53"/>
      <c r="R20" s="53"/>
      <c r="S20" s="53"/>
    </row>
    <row r="21" spans="1:19" x14ac:dyDescent="0.2">
      <c r="A21" s="53"/>
      <c r="B21" s="53"/>
      <c r="C21" s="53"/>
      <c r="D21" s="53"/>
      <c r="E21" s="53"/>
      <c r="F21" s="53"/>
      <c r="G21" s="53"/>
      <c r="H21" s="53"/>
      <c r="I21" s="53"/>
      <c r="J21" s="53"/>
      <c r="K21" s="53"/>
      <c r="L21" s="53"/>
      <c r="M21" s="53"/>
      <c r="N21" s="53"/>
      <c r="O21" s="53"/>
      <c r="P21" s="53"/>
      <c r="Q21" s="53"/>
      <c r="R21" s="53"/>
      <c r="S21" s="53"/>
    </row>
    <row r="22" spans="1:19" x14ac:dyDescent="0.2">
      <c r="A22" s="53"/>
      <c r="B22" s="53"/>
      <c r="C22" s="53"/>
      <c r="D22" s="53"/>
      <c r="E22" s="53"/>
      <c r="F22" s="53"/>
      <c r="G22" s="53"/>
      <c r="H22" s="53"/>
      <c r="I22" s="53"/>
      <c r="J22" s="53"/>
      <c r="K22" s="53"/>
      <c r="L22" s="53"/>
      <c r="M22" s="53"/>
      <c r="N22" s="53"/>
      <c r="O22" s="53"/>
      <c r="P22" s="53"/>
      <c r="Q22" s="53"/>
      <c r="R22" s="53"/>
      <c r="S22" s="53"/>
    </row>
    <row r="23" spans="1:19" x14ac:dyDescent="0.2">
      <c r="A23" s="53"/>
      <c r="B23" s="53"/>
      <c r="C23" s="53"/>
      <c r="D23" s="53"/>
      <c r="E23" s="53"/>
      <c r="F23" s="53"/>
      <c r="G23" s="53"/>
      <c r="H23" s="53"/>
      <c r="I23" s="53"/>
      <c r="J23" s="53"/>
      <c r="K23" s="53"/>
      <c r="L23" s="53"/>
      <c r="M23" s="53"/>
      <c r="N23" s="53"/>
      <c r="O23" s="53"/>
      <c r="P23" s="53"/>
      <c r="Q23" s="53"/>
      <c r="R23" s="53"/>
      <c r="S23" s="53"/>
    </row>
    <row r="24" spans="1:19" x14ac:dyDescent="0.2">
      <c r="A24" s="53"/>
      <c r="B24" s="53"/>
      <c r="C24" s="53"/>
      <c r="D24" s="53"/>
      <c r="E24" s="53"/>
      <c r="F24" s="53"/>
      <c r="G24" s="53"/>
      <c r="H24" s="53"/>
      <c r="I24" s="53"/>
      <c r="J24" s="53"/>
      <c r="K24" s="53"/>
      <c r="L24" s="53"/>
      <c r="M24" s="53"/>
      <c r="N24" s="53"/>
      <c r="O24" s="53"/>
      <c r="P24" s="53"/>
      <c r="Q24" s="53"/>
      <c r="R24" s="53"/>
      <c r="S24" s="53"/>
    </row>
    <row r="25" spans="1:19" x14ac:dyDescent="0.2">
      <c r="A25" s="53"/>
      <c r="B25" s="53"/>
      <c r="C25" s="53"/>
      <c r="D25" s="53"/>
      <c r="E25" s="53"/>
      <c r="F25" s="53"/>
      <c r="G25" s="53"/>
      <c r="H25" s="53"/>
      <c r="I25" s="53"/>
      <c r="J25" s="53"/>
      <c r="K25" s="53"/>
      <c r="L25" s="53"/>
      <c r="M25" s="53"/>
      <c r="N25" s="53"/>
      <c r="O25" s="53"/>
      <c r="P25" s="53"/>
      <c r="Q25" s="53"/>
      <c r="R25" s="53"/>
      <c r="S25" s="53"/>
    </row>
    <row r="26" spans="1:19" x14ac:dyDescent="0.2">
      <c r="A26" s="53"/>
      <c r="B26" s="53"/>
      <c r="C26" s="53"/>
      <c r="D26" s="53"/>
      <c r="E26" s="53"/>
      <c r="F26" s="53"/>
      <c r="G26" s="53"/>
      <c r="H26" s="53"/>
      <c r="I26" s="53"/>
      <c r="J26" s="53"/>
      <c r="K26" s="53"/>
      <c r="L26" s="53"/>
      <c r="M26" s="53"/>
      <c r="N26" s="53"/>
      <c r="O26" s="53"/>
      <c r="P26" s="53"/>
      <c r="Q26" s="53"/>
      <c r="R26" s="53"/>
      <c r="S26" s="53"/>
    </row>
    <row r="27" spans="1:19" x14ac:dyDescent="0.2">
      <c r="A27" s="53"/>
      <c r="B27" s="53"/>
      <c r="C27" s="53"/>
      <c r="D27" s="53"/>
      <c r="E27" s="53"/>
      <c r="F27" s="53"/>
      <c r="G27" s="53"/>
      <c r="H27" s="53"/>
      <c r="I27" s="53"/>
      <c r="J27" s="53"/>
      <c r="K27" s="53"/>
      <c r="L27" s="53"/>
      <c r="M27" s="53"/>
      <c r="N27" s="53"/>
      <c r="O27" s="53"/>
      <c r="P27" s="53"/>
      <c r="Q27" s="53"/>
      <c r="R27" s="53"/>
      <c r="S27" s="53"/>
    </row>
    <row r="28" spans="1:19" x14ac:dyDescent="0.2">
      <c r="A28" s="53"/>
      <c r="B28" s="53"/>
      <c r="C28" s="53"/>
      <c r="D28" s="53"/>
      <c r="E28" s="53"/>
      <c r="F28" s="53"/>
      <c r="G28" s="53"/>
      <c r="H28" s="53"/>
      <c r="I28" s="53"/>
      <c r="J28" s="53"/>
      <c r="K28" s="53"/>
      <c r="L28" s="53"/>
      <c r="M28" s="53"/>
      <c r="N28" s="53"/>
      <c r="O28" s="53"/>
      <c r="P28" s="53"/>
      <c r="Q28" s="53"/>
      <c r="R28" s="53"/>
      <c r="S28" s="53"/>
    </row>
    <row r="29" spans="1:19" x14ac:dyDescent="0.2">
      <c r="A29" s="53"/>
      <c r="B29" s="53"/>
      <c r="C29" s="53"/>
      <c r="D29" s="53"/>
      <c r="E29" s="53"/>
      <c r="F29" s="53"/>
      <c r="G29" s="53"/>
      <c r="H29" s="53"/>
      <c r="I29" s="53"/>
      <c r="J29" s="53"/>
      <c r="K29" s="53"/>
      <c r="L29" s="53"/>
      <c r="M29" s="53"/>
      <c r="N29" s="53"/>
      <c r="O29" s="53"/>
      <c r="P29" s="53"/>
      <c r="Q29" s="53"/>
      <c r="R29" s="53"/>
      <c r="S29" s="53"/>
    </row>
    <row r="30" spans="1:19" x14ac:dyDescent="0.2">
      <c r="A30" s="53"/>
      <c r="B30" s="53"/>
      <c r="C30" s="53"/>
      <c r="D30" s="53"/>
      <c r="E30" s="53"/>
      <c r="F30" s="53"/>
      <c r="G30" s="53"/>
      <c r="H30" s="53"/>
      <c r="I30" s="53"/>
      <c r="J30" s="53"/>
      <c r="K30" s="53"/>
      <c r="L30" s="53"/>
      <c r="M30" s="53"/>
      <c r="N30" s="53"/>
      <c r="O30" s="53"/>
      <c r="P30" s="53"/>
      <c r="Q30" s="53"/>
      <c r="R30" s="53"/>
      <c r="S30" s="53"/>
    </row>
    <row r="31" spans="1:19" x14ac:dyDescent="0.2">
      <c r="A31" s="53"/>
      <c r="B31" s="53"/>
      <c r="C31" s="53"/>
      <c r="D31" s="53"/>
      <c r="E31" s="53"/>
      <c r="F31" s="53"/>
      <c r="G31" s="53"/>
      <c r="H31" s="53"/>
      <c r="I31" s="53"/>
      <c r="J31" s="53"/>
      <c r="K31" s="53"/>
      <c r="L31" s="53"/>
      <c r="M31" s="53"/>
      <c r="N31" s="53"/>
      <c r="O31" s="53"/>
      <c r="P31" s="53"/>
      <c r="Q31" s="53"/>
      <c r="R31" s="53"/>
      <c r="S31" s="53"/>
    </row>
    <row r="32" spans="1:19" x14ac:dyDescent="0.2">
      <c r="A32" s="53"/>
      <c r="B32" s="53"/>
      <c r="C32" s="53"/>
      <c r="D32" s="53"/>
      <c r="E32" s="53"/>
      <c r="F32" s="53"/>
      <c r="G32" s="53"/>
      <c r="H32" s="53"/>
      <c r="I32" s="53"/>
      <c r="J32" s="53"/>
      <c r="K32" s="53"/>
      <c r="L32" s="53"/>
      <c r="M32" s="53"/>
      <c r="N32" s="53"/>
      <c r="O32" s="53"/>
      <c r="P32" s="53"/>
      <c r="Q32" s="53"/>
      <c r="R32" s="53"/>
      <c r="S32" s="53"/>
    </row>
    <row r="33" spans="1:19" x14ac:dyDescent="0.2">
      <c r="A33" s="53"/>
      <c r="B33" s="53"/>
      <c r="C33" s="53"/>
      <c r="D33" s="53"/>
      <c r="E33" s="53"/>
      <c r="F33" s="53"/>
      <c r="G33" s="53"/>
      <c r="H33" s="53"/>
      <c r="I33" s="53"/>
      <c r="J33" s="53"/>
      <c r="K33" s="53"/>
      <c r="L33" s="53"/>
      <c r="M33" s="53"/>
      <c r="N33" s="53"/>
      <c r="O33" s="53"/>
      <c r="P33" s="53"/>
      <c r="Q33" s="53"/>
      <c r="R33" s="53"/>
      <c r="S33" s="53"/>
    </row>
    <row r="34" spans="1:19" x14ac:dyDescent="0.2">
      <c r="A34" s="53"/>
      <c r="B34" s="53"/>
      <c r="C34" s="53"/>
      <c r="D34" s="53"/>
      <c r="E34" s="53"/>
      <c r="F34" s="53"/>
      <c r="G34" s="53"/>
      <c r="H34" s="53"/>
      <c r="I34" s="53"/>
      <c r="J34" s="53"/>
      <c r="K34" s="53"/>
      <c r="L34" s="53"/>
      <c r="M34" s="53"/>
      <c r="N34" s="53"/>
      <c r="O34" s="53"/>
      <c r="P34" s="53"/>
      <c r="Q34" s="53"/>
      <c r="R34" s="53"/>
      <c r="S34" s="53"/>
    </row>
    <row r="35" spans="1:19" x14ac:dyDescent="0.2">
      <c r="A35" s="53"/>
      <c r="B35" s="53"/>
      <c r="C35" s="53"/>
      <c r="D35" s="53"/>
      <c r="E35" s="53"/>
      <c r="F35" s="53"/>
      <c r="G35" s="53"/>
      <c r="H35" s="53"/>
      <c r="I35" s="53"/>
      <c r="J35" s="53"/>
      <c r="K35" s="53"/>
      <c r="L35" s="53"/>
      <c r="M35" s="53"/>
      <c r="N35" s="53"/>
      <c r="O35" s="53"/>
      <c r="P35" s="53"/>
      <c r="Q35" s="53"/>
      <c r="R35" s="53"/>
      <c r="S35" s="53"/>
    </row>
    <row r="36" spans="1:19" x14ac:dyDescent="0.2">
      <c r="A36" s="53"/>
      <c r="B36" s="53"/>
      <c r="C36" s="53"/>
      <c r="D36" s="53"/>
      <c r="E36" s="53"/>
      <c r="F36" s="53"/>
      <c r="G36" s="53"/>
      <c r="H36" s="53"/>
      <c r="I36" s="53"/>
      <c r="J36" s="53"/>
      <c r="K36" s="53"/>
      <c r="L36" s="53"/>
      <c r="M36" s="53"/>
      <c r="N36" s="53"/>
      <c r="O36" s="53"/>
      <c r="P36" s="53"/>
      <c r="Q36" s="53"/>
      <c r="R36" s="53"/>
      <c r="S36" s="53"/>
    </row>
  </sheetData>
  <sheetProtection sheet="1" objects="1" scenarios="1"/>
  <phoneticPr fontId="0" type="noConversion"/>
  <dataValidations count="1">
    <dataValidation type="whole" allowBlank="1" showInputMessage="1" showErrorMessage="1" errorTitle="Uh oh :)" error="Could you please set a reasonable year. Anywhere between 1950 and 2099 is OK." sqref="E14">
      <formula1>1950</formula1>
      <formula2>2099</formula2>
    </dataValidation>
  </dataValidations>
  <pageMargins left="0.7" right="0.7" top="0.75" bottom="0.75" header="0.3" footer="0.3"/>
  <pageSetup paperSize="9" orientation="portrait" horizontalDpi="0" verticalDpi="200" copies="0"/>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L158"/>
  <sheetViews>
    <sheetView showRowColHeaders="0" workbookViewId="0">
      <selection activeCell="C11" sqref="C11"/>
    </sheetView>
  </sheetViews>
  <sheetFormatPr baseColWidth="10" defaultRowHeight="15" x14ac:dyDescent="0.2"/>
  <cols>
    <col min="1" max="1" width="8.83203125" customWidth="1"/>
    <col min="2" max="2" width="2.83203125" customWidth="1"/>
    <col min="3" max="3" width="29.5" customWidth="1"/>
    <col min="4" max="4" width="10.5" customWidth="1"/>
    <col min="5" max="5" width="4.1640625" customWidth="1"/>
    <col min="6" max="6" width="3.6640625" customWidth="1"/>
    <col min="7" max="256" width="8.83203125" customWidth="1"/>
  </cols>
  <sheetData>
    <row r="1" spans="1:12" s="3" customFormat="1" x14ac:dyDescent="0.2"/>
    <row r="2" spans="1:12" s="3" customFormat="1" x14ac:dyDescent="0.2">
      <c r="C2" s="3" t="s">
        <v>41</v>
      </c>
    </row>
    <row r="3" spans="1:12" s="3" customFormat="1" x14ac:dyDescent="0.2"/>
    <row r="4" spans="1:12" x14ac:dyDescent="0.2">
      <c r="A4" s="53"/>
      <c r="B4" s="53"/>
      <c r="C4" s="53"/>
      <c r="D4" s="53"/>
      <c r="E4" s="53"/>
      <c r="F4" s="53"/>
      <c r="G4" s="53"/>
      <c r="H4" s="53"/>
      <c r="I4" s="53"/>
      <c r="J4" s="53"/>
      <c r="K4" s="53"/>
      <c r="L4" s="53"/>
    </row>
    <row r="5" spans="1:12" x14ac:dyDescent="0.2">
      <c r="A5" s="53"/>
      <c r="B5" s="2"/>
      <c r="C5" s="2" t="s">
        <v>17</v>
      </c>
      <c r="D5" s="2"/>
      <c r="E5" s="2"/>
      <c r="F5" s="2"/>
      <c r="G5" s="53"/>
      <c r="H5" s="53"/>
      <c r="I5" s="53"/>
      <c r="J5" s="53"/>
      <c r="K5" s="53"/>
      <c r="L5" s="53"/>
    </row>
    <row r="6" spans="1:12" x14ac:dyDescent="0.2">
      <c r="A6" s="53"/>
      <c r="B6" s="2"/>
      <c r="C6" s="2"/>
      <c r="D6" s="2"/>
      <c r="E6" s="2"/>
      <c r="F6" s="2"/>
      <c r="G6" s="53"/>
      <c r="H6" s="53"/>
      <c r="I6" s="53"/>
      <c r="J6" s="53"/>
      <c r="K6" s="53"/>
      <c r="L6" s="53"/>
    </row>
    <row r="7" spans="1:12" x14ac:dyDescent="0.2">
      <c r="A7" s="53"/>
      <c r="B7" s="2"/>
      <c r="C7" s="2"/>
      <c r="D7" s="2"/>
      <c r="E7" s="2"/>
      <c r="F7" s="2"/>
      <c r="G7" s="53"/>
      <c r="H7" s="53"/>
      <c r="I7" s="53"/>
      <c r="J7" s="53"/>
      <c r="K7" s="53"/>
      <c r="L7" s="53"/>
    </row>
    <row r="8" spans="1:12" ht="30" customHeight="1" x14ac:dyDescent="0.2">
      <c r="A8" s="53"/>
      <c r="B8" s="2"/>
      <c r="C8" s="2"/>
      <c r="D8" s="2"/>
      <c r="E8" s="2"/>
      <c r="F8" s="76">
        <v>1</v>
      </c>
      <c r="G8" s="53"/>
      <c r="H8" s="53"/>
      <c r="I8" s="53"/>
      <c r="J8" s="53"/>
      <c r="K8" s="53"/>
      <c r="L8" s="53"/>
    </row>
    <row r="9" spans="1:12" ht="16" thickBot="1" x14ac:dyDescent="0.25">
      <c r="A9" s="53"/>
      <c r="B9" s="2"/>
      <c r="C9" s="2"/>
      <c r="D9" s="2"/>
      <c r="E9" s="2"/>
      <c r="F9" s="2"/>
      <c r="G9" s="53"/>
      <c r="H9" s="53"/>
      <c r="I9" s="53"/>
      <c r="J9" s="53"/>
      <c r="K9" s="53"/>
      <c r="L9" s="53"/>
    </row>
    <row r="10" spans="1:12" ht="16" thickBot="1" x14ac:dyDescent="0.25">
      <c r="A10" s="53"/>
      <c r="B10" s="2"/>
      <c r="C10" s="6" t="s">
        <v>15</v>
      </c>
      <c r="D10" s="4" t="s">
        <v>16</v>
      </c>
      <c r="E10" s="5"/>
      <c r="F10" s="2"/>
      <c r="G10" s="53"/>
      <c r="H10" s="53"/>
      <c r="I10" s="53"/>
      <c r="J10" s="53"/>
      <c r="K10" s="53"/>
      <c r="L10" s="53"/>
    </row>
    <row r="11" spans="1:12" x14ac:dyDescent="0.2">
      <c r="A11" s="53"/>
      <c r="B11" s="76">
        <v>1</v>
      </c>
      <c r="C11" s="85"/>
      <c r="D11" s="131"/>
      <c r="E11" s="7" t="str">
        <f>IF(C11&gt;0,(IF(F$8=1,"Ha",IF(F$8=2,"Ac",IF(F$8=3,"Sq","?")))),"")</f>
        <v/>
      </c>
      <c r="F11" s="2"/>
      <c r="G11" s="53"/>
      <c r="H11" s="53"/>
      <c r="I11" s="53"/>
      <c r="J11" s="53"/>
      <c r="K11" s="53"/>
      <c r="L11" s="53"/>
    </row>
    <row r="12" spans="1:12" x14ac:dyDescent="0.2">
      <c r="A12" s="53"/>
      <c r="B12" s="76">
        <v>2</v>
      </c>
      <c r="C12" s="86"/>
      <c r="D12" s="132"/>
      <c r="E12" s="8" t="str">
        <f t="shared" ref="E12:E75" si="0">IF(C12&gt;0,(IF(F$8=1,"Ha",IF(F$8=2,"Ac",IF(F$8=3,"Sq","?")))),"")</f>
        <v/>
      </c>
      <c r="F12" s="2"/>
      <c r="G12" s="53"/>
      <c r="H12" s="53"/>
      <c r="I12" s="53"/>
      <c r="J12" s="53"/>
      <c r="K12" s="53"/>
      <c r="L12" s="53"/>
    </row>
    <row r="13" spans="1:12" x14ac:dyDescent="0.2">
      <c r="A13" s="53"/>
      <c r="B13" s="76">
        <v>3</v>
      </c>
      <c r="C13" s="86"/>
      <c r="D13" s="132"/>
      <c r="E13" s="8" t="str">
        <f t="shared" si="0"/>
        <v/>
      </c>
      <c r="F13" s="2"/>
      <c r="G13" s="53"/>
      <c r="H13" s="53"/>
      <c r="I13" s="53"/>
      <c r="J13" s="53"/>
      <c r="K13" s="53"/>
      <c r="L13" s="53"/>
    </row>
    <row r="14" spans="1:12" x14ac:dyDescent="0.2">
      <c r="A14" s="53"/>
      <c r="B14" s="76">
        <v>4</v>
      </c>
      <c r="C14" s="86"/>
      <c r="D14" s="132"/>
      <c r="E14" s="8" t="str">
        <f t="shared" si="0"/>
        <v/>
      </c>
      <c r="F14" s="2"/>
      <c r="G14" s="53"/>
      <c r="H14" s="53"/>
      <c r="I14" s="53"/>
      <c r="J14" s="53"/>
      <c r="K14" s="53"/>
      <c r="L14" s="53"/>
    </row>
    <row r="15" spans="1:12" x14ac:dyDescent="0.2">
      <c r="A15" s="53"/>
      <c r="B15" s="76">
        <v>5</v>
      </c>
      <c r="C15" s="86"/>
      <c r="D15" s="132"/>
      <c r="E15" s="8" t="str">
        <f t="shared" si="0"/>
        <v/>
      </c>
      <c r="F15" s="2"/>
      <c r="G15" s="53"/>
      <c r="H15" s="53"/>
      <c r="I15" s="53"/>
      <c r="J15" s="53"/>
      <c r="K15" s="53"/>
      <c r="L15" s="53"/>
    </row>
    <row r="16" spans="1:12" x14ac:dyDescent="0.2">
      <c r="A16" s="53"/>
      <c r="B16" s="76">
        <v>6</v>
      </c>
      <c r="C16" s="86"/>
      <c r="D16" s="132"/>
      <c r="E16" s="8" t="str">
        <f t="shared" si="0"/>
        <v/>
      </c>
      <c r="F16" s="2"/>
      <c r="G16" s="53"/>
      <c r="H16" s="53"/>
      <c r="I16" s="53"/>
      <c r="J16" s="53"/>
      <c r="K16" s="53"/>
      <c r="L16" s="53"/>
    </row>
    <row r="17" spans="1:12" x14ac:dyDescent="0.2">
      <c r="A17" s="53"/>
      <c r="B17" s="76">
        <v>7</v>
      </c>
      <c r="C17" s="86"/>
      <c r="D17" s="132"/>
      <c r="E17" s="8" t="str">
        <f t="shared" si="0"/>
        <v/>
      </c>
      <c r="F17" s="2"/>
      <c r="G17" s="53"/>
      <c r="H17" s="53"/>
      <c r="I17" s="53"/>
      <c r="J17" s="53"/>
      <c r="K17" s="53"/>
      <c r="L17" s="53"/>
    </row>
    <row r="18" spans="1:12" x14ac:dyDescent="0.2">
      <c r="A18" s="53"/>
      <c r="B18" s="76">
        <v>8</v>
      </c>
      <c r="C18" s="86"/>
      <c r="D18" s="132"/>
      <c r="E18" s="8" t="str">
        <f t="shared" si="0"/>
        <v/>
      </c>
      <c r="F18" s="2"/>
      <c r="G18" s="53"/>
      <c r="H18" s="53"/>
      <c r="I18" s="53"/>
      <c r="J18" s="53"/>
      <c r="K18" s="53"/>
      <c r="L18" s="53"/>
    </row>
    <row r="19" spans="1:12" x14ac:dyDescent="0.2">
      <c r="A19" s="53"/>
      <c r="B19" s="76">
        <v>9</v>
      </c>
      <c r="C19" s="86"/>
      <c r="D19" s="132"/>
      <c r="E19" s="8" t="str">
        <f t="shared" si="0"/>
        <v/>
      </c>
      <c r="F19" s="2"/>
      <c r="G19" s="53"/>
      <c r="H19" s="53"/>
      <c r="I19" s="53"/>
      <c r="J19" s="53"/>
      <c r="K19" s="53"/>
      <c r="L19" s="53"/>
    </row>
    <row r="20" spans="1:12" x14ac:dyDescent="0.2">
      <c r="A20" s="53"/>
      <c r="B20" s="76">
        <v>10</v>
      </c>
      <c r="C20" s="86"/>
      <c r="D20" s="132"/>
      <c r="E20" s="8" t="str">
        <f t="shared" si="0"/>
        <v/>
      </c>
      <c r="F20" s="2"/>
      <c r="G20" s="53"/>
      <c r="H20" s="53"/>
      <c r="I20" s="53"/>
      <c r="J20" s="53"/>
      <c r="K20" s="53"/>
      <c r="L20" s="53"/>
    </row>
    <row r="21" spans="1:12" x14ac:dyDescent="0.2">
      <c r="A21" s="53"/>
      <c r="B21" s="76">
        <v>11</v>
      </c>
      <c r="C21" s="86"/>
      <c r="D21" s="132"/>
      <c r="E21" s="8" t="str">
        <f t="shared" si="0"/>
        <v/>
      </c>
      <c r="F21" s="2"/>
      <c r="G21" s="53"/>
      <c r="H21" s="53"/>
      <c r="I21" s="53"/>
      <c r="J21" s="53"/>
      <c r="K21" s="53"/>
      <c r="L21" s="53"/>
    </row>
    <row r="22" spans="1:12" x14ac:dyDescent="0.2">
      <c r="A22" s="53"/>
      <c r="B22" s="76">
        <v>12</v>
      </c>
      <c r="C22" s="86"/>
      <c r="D22" s="132"/>
      <c r="E22" s="8" t="str">
        <f t="shared" si="0"/>
        <v/>
      </c>
      <c r="F22" s="2"/>
      <c r="G22" s="53"/>
      <c r="H22" s="53"/>
      <c r="I22" s="53"/>
      <c r="J22" s="53"/>
      <c r="K22" s="53"/>
      <c r="L22" s="53"/>
    </row>
    <row r="23" spans="1:12" x14ac:dyDescent="0.2">
      <c r="A23" s="53"/>
      <c r="B23" s="76">
        <v>13</v>
      </c>
      <c r="C23" s="86"/>
      <c r="D23" s="132"/>
      <c r="E23" s="8" t="str">
        <f t="shared" si="0"/>
        <v/>
      </c>
      <c r="F23" s="2"/>
      <c r="G23" s="53"/>
      <c r="H23" s="53"/>
      <c r="I23" s="53"/>
      <c r="J23" s="53"/>
      <c r="K23" s="53"/>
      <c r="L23" s="53"/>
    </row>
    <row r="24" spans="1:12" x14ac:dyDescent="0.2">
      <c r="A24" s="53"/>
      <c r="B24" s="76">
        <v>14</v>
      </c>
      <c r="C24" s="86"/>
      <c r="D24" s="132"/>
      <c r="E24" s="8" t="str">
        <f t="shared" si="0"/>
        <v/>
      </c>
      <c r="F24" s="2"/>
      <c r="G24" s="53"/>
      <c r="H24" s="53"/>
      <c r="I24" s="53"/>
      <c r="J24" s="53"/>
      <c r="K24" s="53"/>
      <c r="L24" s="53"/>
    </row>
    <row r="25" spans="1:12" x14ac:dyDescent="0.2">
      <c r="A25" s="53"/>
      <c r="B25" s="76">
        <v>15</v>
      </c>
      <c r="C25" s="86"/>
      <c r="D25" s="132"/>
      <c r="E25" s="8" t="str">
        <f t="shared" si="0"/>
        <v/>
      </c>
      <c r="F25" s="2"/>
      <c r="G25" s="53"/>
      <c r="H25" s="53"/>
      <c r="I25" s="53"/>
      <c r="J25" s="53"/>
      <c r="K25" s="53"/>
      <c r="L25" s="53"/>
    </row>
    <row r="26" spans="1:12" x14ac:dyDescent="0.2">
      <c r="A26" s="53"/>
      <c r="B26" s="76">
        <v>16</v>
      </c>
      <c r="C26" s="86"/>
      <c r="D26" s="132"/>
      <c r="E26" s="8" t="str">
        <f t="shared" si="0"/>
        <v/>
      </c>
      <c r="F26" s="2"/>
      <c r="G26" s="53"/>
      <c r="H26" s="53"/>
      <c r="I26" s="53"/>
      <c r="J26" s="53"/>
      <c r="K26" s="53"/>
      <c r="L26" s="53"/>
    </row>
    <row r="27" spans="1:12" x14ac:dyDescent="0.2">
      <c r="A27" s="53"/>
      <c r="B27" s="76">
        <v>17</v>
      </c>
      <c r="C27" s="86"/>
      <c r="D27" s="132"/>
      <c r="E27" s="8" t="str">
        <f t="shared" si="0"/>
        <v/>
      </c>
      <c r="F27" s="2"/>
      <c r="G27" s="53"/>
      <c r="H27" s="53"/>
      <c r="I27" s="53"/>
      <c r="J27" s="53"/>
      <c r="K27" s="53"/>
      <c r="L27" s="53"/>
    </row>
    <row r="28" spans="1:12" x14ac:dyDescent="0.2">
      <c r="A28" s="53"/>
      <c r="B28" s="76">
        <v>18</v>
      </c>
      <c r="C28" s="86"/>
      <c r="D28" s="132"/>
      <c r="E28" s="8" t="str">
        <f t="shared" si="0"/>
        <v/>
      </c>
      <c r="F28" s="2"/>
      <c r="G28" s="53"/>
      <c r="H28" s="53"/>
      <c r="I28" s="53"/>
      <c r="J28" s="53"/>
      <c r="K28" s="53"/>
      <c r="L28" s="53"/>
    </row>
    <row r="29" spans="1:12" x14ac:dyDescent="0.2">
      <c r="A29" s="53"/>
      <c r="B29" s="76">
        <v>19</v>
      </c>
      <c r="C29" s="86"/>
      <c r="D29" s="132"/>
      <c r="E29" s="8" t="str">
        <f t="shared" si="0"/>
        <v/>
      </c>
      <c r="F29" s="2"/>
      <c r="G29" s="53"/>
      <c r="H29" s="53"/>
      <c r="I29" s="53"/>
      <c r="J29" s="53"/>
      <c r="K29" s="53"/>
      <c r="L29" s="53"/>
    </row>
    <row r="30" spans="1:12" x14ac:dyDescent="0.2">
      <c r="A30" s="53"/>
      <c r="B30" s="76">
        <v>20</v>
      </c>
      <c r="C30" s="86"/>
      <c r="D30" s="132"/>
      <c r="E30" s="8" t="str">
        <f t="shared" si="0"/>
        <v/>
      </c>
      <c r="F30" s="2"/>
      <c r="G30" s="53"/>
      <c r="H30" s="53"/>
      <c r="I30" s="53"/>
      <c r="J30" s="53"/>
      <c r="K30" s="53"/>
      <c r="L30" s="53"/>
    </row>
    <row r="31" spans="1:12" x14ac:dyDescent="0.2">
      <c r="A31" s="53"/>
      <c r="B31" s="76">
        <v>21</v>
      </c>
      <c r="C31" s="86"/>
      <c r="D31" s="132"/>
      <c r="E31" s="8" t="str">
        <f t="shared" si="0"/>
        <v/>
      </c>
      <c r="F31" s="2"/>
      <c r="G31" s="53"/>
      <c r="H31" s="53"/>
      <c r="I31" s="53"/>
      <c r="J31" s="53"/>
      <c r="K31" s="53"/>
      <c r="L31" s="53"/>
    </row>
    <row r="32" spans="1:12" x14ac:dyDescent="0.2">
      <c r="A32" s="53"/>
      <c r="B32" s="76">
        <v>22</v>
      </c>
      <c r="C32" s="86"/>
      <c r="D32" s="132"/>
      <c r="E32" s="8" t="str">
        <f t="shared" si="0"/>
        <v/>
      </c>
      <c r="F32" s="2"/>
      <c r="G32" s="53"/>
      <c r="H32" s="53"/>
      <c r="I32" s="53"/>
      <c r="J32" s="53"/>
      <c r="K32" s="53"/>
      <c r="L32" s="53"/>
    </row>
    <row r="33" spans="1:12" x14ac:dyDescent="0.2">
      <c r="A33" s="53"/>
      <c r="B33" s="76">
        <v>23</v>
      </c>
      <c r="C33" s="86"/>
      <c r="D33" s="132"/>
      <c r="E33" s="8" t="str">
        <f t="shared" si="0"/>
        <v/>
      </c>
      <c r="F33" s="2"/>
      <c r="G33" s="53"/>
      <c r="H33" s="53"/>
      <c r="I33" s="53"/>
      <c r="J33" s="53"/>
      <c r="K33" s="53"/>
      <c r="L33" s="53"/>
    </row>
    <row r="34" spans="1:12" x14ac:dyDescent="0.2">
      <c r="A34" s="53"/>
      <c r="B34" s="76">
        <v>24</v>
      </c>
      <c r="C34" s="86"/>
      <c r="D34" s="132"/>
      <c r="E34" s="8" t="str">
        <f t="shared" si="0"/>
        <v/>
      </c>
      <c r="F34" s="2"/>
      <c r="G34" s="53"/>
      <c r="H34" s="53"/>
      <c r="I34" s="53"/>
      <c r="J34" s="53"/>
      <c r="K34" s="53"/>
      <c r="L34" s="53"/>
    </row>
    <row r="35" spans="1:12" x14ac:dyDescent="0.2">
      <c r="A35" s="53"/>
      <c r="B35" s="76">
        <v>25</v>
      </c>
      <c r="C35" s="86"/>
      <c r="D35" s="132"/>
      <c r="E35" s="8" t="str">
        <f t="shared" si="0"/>
        <v/>
      </c>
      <c r="F35" s="2"/>
      <c r="G35" s="53"/>
      <c r="H35" s="53"/>
      <c r="I35" s="53"/>
      <c r="J35" s="53"/>
      <c r="K35" s="53"/>
      <c r="L35" s="53"/>
    </row>
    <row r="36" spans="1:12" x14ac:dyDescent="0.2">
      <c r="A36" s="53"/>
      <c r="B36" s="76">
        <v>26</v>
      </c>
      <c r="C36" s="86"/>
      <c r="D36" s="132"/>
      <c r="E36" s="8" t="str">
        <f t="shared" si="0"/>
        <v/>
      </c>
      <c r="F36" s="2"/>
      <c r="G36" s="53"/>
      <c r="H36" s="53"/>
      <c r="I36" s="53"/>
      <c r="J36" s="53"/>
      <c r="K36" s="53"/>
      <c r="L36" s="53"/>
    </row>
    <row r="37" spans="1:12" x14ac:dyDescent="0.2">
      <c r="A37" s="53"/>
      <c r="B37" s="76">
        <v>27</v>
      </c>
      <c r="C37" s="86"/>
      <c r="D37" s="132"/>
      <c r="E37" s="8" t="str">
        <f t="shared" si="0"/>
        <v/>
      </c>
      <c r="F37" s="2"/>
      <c r="G37" s="53"/>
      <c r="H37" s="53"/>
      <c r="I37" s="53"/>
      <c r="J37" s="53"/>
      <c r="K37" s="53"/>
      <c r="L37" s="53"/>
    </row>
    <row r="38" spans="1:12" x14ac:dyDescent="0.2">
      <c r="A38" s="53"/>
      <c r="B38" s="76">
        <v>28</v>
      </c>
      <c r="C38" s="86"/>
      <c r="D38" s="132"/>
      <c r="E38" s="8" t="str">
        <f t="shared" si="0"/>
        <v/>
      </c>
      <c r="F38" s="2"/>
      <c r="G38" s="53"/>
      <c r="H38" s="53"/>
      <c r="I38" s="53"/>
      <c r="J38" s="53"/>
      <c r="K38" s="53"/>
      <c r="L38" s="53"/>
    </row>
    <row r="39" spans="1:12" x14ac:dyDescent="0.2">
      <c r="A39" s="53"/>
      <c r="B39" s="76">
        <v>29</v>
      </c>
      <c r="C39" s="86"/>
      <c r="D39" s="132"/>
      <c r="E39" s="8" t="str">
        <f t="shared" si="0"/>
        <v/>
      </c>
      <c r="F39" s="2"/>
      <c r="G39" s="53"/>
      <c r="H39" s="53"/>
      <c r="I39" s="53"/>
      <c r="J39" s="53"/>
      <c r="K39" s="53"/>
      <c r="L39" s="53"/>
    </row>
    <row r="40" spans="1:12" x14ac:dyDescent="0.2">
      <c r="A40" s="53"/>
      <c r="B40" s="76">
        <v>30</v>
      </c>
      <c r="C40" s="86"/>
      <c r="D40" s="132"/>
      <c r="E40" s="8" t="str">
        <f t="shared" si="0"/>
        <v/>
      </c>
      <c r="F40" s="2"/>
      <c r="G40" s="53"/>
      <c r="H40" s="53"/>
      <c r="I40" s="53"/>
      <c r="J40" s="53"/>
      <c r="K40" s="53"/>
      <c r="L40" s="53"/>
    </row>
    <row r="41" spans="1:12" x14ac:dyDescent="0.2">
      <c r="A41" s="53"/>
      <c r="B41" s="76">
        <v>31</v>
      </c>
      <c r="C41" s="86"/>
      <c r="D41" s="132"/>
      <c r="E41" s="8" t="str">
        <f t="shared" si="0"/>
        <v/>
      </c>
      <c r="F41" s="2"/>
      <c r="G41" s="53"/>
      <c r="H41" s="53"/>
      <c r="I41" s="53"/>
      <c r="J41" s="53"/>
      <c r="K41" s="53"/>
      <c r="L41" s="53"/>
    </row>
    <row r="42" spans="1:12" x14ac:dyDescent="0.2">
      <c r="A42" s="53"/>
      <c r="B42" s="76">
        <v>32</v>
      </c>
      <c r="C42" s="86"/>
      <c r="D42" s="132"/>
      <c r="E42" s="8" t="str">
        <f t="shared" si="0"/>
        <v/>
      </c>
      <c r="F42" s="2"/>
      <c r="G42" s="53"/>
      <c r="H42" s="53"/>
      <c r="I42" s="53"/>
      <c r="J42" s="53"/>
      <c r="K42" s="53"/>
      <c r="L42" s="53"/>
    </row>
    <row r="43" spans="1:12" x14ac:dyDescent="0.2">
      <c r="A43" s="53"/>
      <c r="B43" s="76">
        <v>33</v>
      </c>
      <c r="C43" s="86"/>
      <c r="D43" s="132"/>
      <c r="E43" s="8" t="str">
        <f t="shared" si="0"/>
        <v/>
      </c>
      <c r="F43" s="2"/>
      <c r="G43" s="53"/>
      <c r="H43" s="53"/>
      <c r="I43" s="53"/>
      <c r="J43" s="53"/>
      <c r="K43" s="53"/>
      <c r="L43" s="53"/>
    </row>
    <row r="44" spans="1:12" x14ac:dyDescent="0.2">
      <c r="A44" s="53"/>
      <c r="B44" s="76">
        <v>34</v>
      </c>
      <c r="C44" s="86"/>
      <c r="D44" s="132"/>
      <c r="E44" s="8" t="str">
        <f t="shared" si="0"/>
        <v/>
      </c>
      <c r="F44" s="2"/>
      <c r="G44" s="53"/>
      <c r="H44" s="53"/>
      <c r="I44" s="53"/>
      <c r="J44" s="53"/>
      <c r="K44" s="53"/>
      <c r="L44" s="53"/>
    </row>
    <row r="45" spans="1:12" x14ac:dyDescent="0.2">
      <c r="A45" s="53"/>
      <c r="B45" s="76">
        <v>35</v>
      </c>
      <c r="C45" s="86"/>
      <c r="D45" s="132"/>
      <c r="E45" s="8" t="str">
        <f t="shared" si="0"/>
        <v/>
      </c>
      <c r="F45" s="2"/>
      <c r="G45" s="53"/>
      <c r="H45" s="53"/>
      <c r="I45" s="53"/>
      <c r="J45" s="53"/>
      <c r="K45" s="53"/>
      <c r="L45" s="53"/>
    </row>
    <row r="46" spans="1:12" x14ac:dyDescent="0.2">
      <c r="A46" s="53"/>
      <c r="B46" s="76">
        <v>36</v>
      </c>
      <c r="C46" s="86"/>
      <c r="D46" s="132"/>
      <c r="E46" s="8" t="str">
        <f t="shared" si="0"/>
        <v/>
      </c>
      <c r="F46" s="2"/>
      <c r="G46" s="53"/>
      <c r="H46" s="53"/>
      <c r="I46" s="53"/>
      <c r="J46" s="53"/>
      <c r="K46" s="53"/>
      <c r="L46" s="53"/>
    </row>
    <row r="47" spans="1:12" x14ac:dyDescent="0.2">
      <c r="A47" s="53"/>
      <c r="B47" s="76">
        <v>37</v>
      </c>
      <c r="C47" s="86"/>
      <c r="D47" s="132"/>
      <c r="E47" s="8" t="str">
        <f t="shared" si="0"/>
        <v/>
      </c>
      <c r="F47" s="2"/>
      <c r="G47" s="53"/>
      <c r="H47" s="53"/>
      <c r="I47" s="53"/>
      <c r="J47" s="53"/>
      <c r="K47" s="53"/>
      <c r="L47" s="53"/>
    </row>
    <row r="48" spans="1:12" x14ac:dyDescent="0.2">
      <c r="A48" s="53"/>
      <c r="B48" s="76">
        <v>38</v>
      </c>
      <c r="C48" s="86"/>
      <c r="D48" s="132"/>
      <c r="E48" s="8" t="str">
        <f t="shared" si="0"/>
        <v/>
      </c>
      <c r="F48" s="2"/>
      <c r="G48" s="53"/>
      <c r="H48" s="53"/>
      <c r="I48" s="53"/>
      <c r="J48" s="53"/>
      <c r="K48" s="53"/>
      <c r="L48" s="53"/>
    </row>
    <row r="49" spans="1:12" x14ac:dyDescent="0.2">
      <c r="A49" s="53"/>
      <c r="B49" s="76">
        <v>39</v>
      </c>
      <c r="C49" s="86"/>
      <c r="D49" s="132"/>
      <c r="E49" s="8" t="str">
        <f t="shared" si="0"/>
        <v/>
      </c>
      <c r="F49" s="2"/>
      <c r="G49" s="53"/>
      <c r="H49" s="53"/>
      <c r="I49" s="53"/>
      <c r="J49" s="53"/>
      <c r="K49" s="53"/>
      <c r="L49" s="53"/>
    </row>
    <row r="50" spans="1:12" x14ac:dyDescent="0.2">
      <c r="A50" s="53"/>
      <c r="B50" s="76">
        <v>40</v>
      </c>
      <c r="C50" s="86"/>
      <c r="D50" s="132"/>
      <c r="E50" s="8" t="str">
        <f t="shared" si="0"/>
        <v/>
      </c>
      <c r="F50" s="2"/>
      <c r="G50" s="53"/>
      <c r="H50" s="53"/>
      <c r="I50" s="53"/>
      <c r="J50" s="53"/>
      <c r="K50" s="53"/>
      <c r="L50" s="53"/>
    </row>
    <row r="51" spans="1:12" x14ac:dyDescent="0.2">
      <c r="A51" s="53"/>
      <c r="B51" s="76">
        <v>41</v>
      </c>
      <c r="C51" s="86"/>
      <c r="D51" s="132"/>
      <c r="E51" s="8" t="str">
        <f t="shared" si="0"/>
        <v/>
      </c>
      <c r="F51" s="2"/>
      <c r="G51" s="53"/>
      <c r="H51" s="53"/>
      <c r="I51" s="53"/>
      <c r="J51" s="53"/>
      <c r="K51" s="53"/>
      <c r="L51" s="53"/>
    </row>
    <row r="52" spans="1:12" x14ac:dyDescent="0.2">
      <c r="A52" s="53"/>
      <c r="B52" s="76">
        <v>42</v>
      </c>
      <c r="C52" s="86"/>
      <c r="D52" s="132"/>
      <c r="E52" s="8" t="str">
        <f t="shared" si="0"/>
        <v/>
      </c>
      <c r="F52" s="2"/>
      <c r="G52" s="53"/>
      <c r="H52" s="53"/>
      <c r="I52" s="53"/>
      <c r="J52" s="53"/>
      <c r="K52" s="53"/>
      <c r="L52" s="53"/>
    </row>
    <row r="53" spans="1:12" x14ac:dyDescent="0.2">
      <c r="A53" s="53"/>
      <c r="B53" s="76">
        <v>43</v>
      </c>
      <c r="C53" s="86"/>
      <c r="D53" s="132"/>
      <c r="E53" s="8" t="str">
        <f t="shared" si="0"/>
        <v/>
      </c>
      <c r="F53" s="2"/>
      <c r="G53" s="53"/>
      <c r="H53" s="53"/>
      <c r="I53" s="53"/>
      <c r="J53" s="53"/>
      <c r="K53" s="53"/>
      <c r="L53" s="53"/>
    </row>
    <row r="54" spans="1:12" x14ac:dyDescent="0.2">
      <c r="A54" s="53"/>
      <c r="B54" s="76">
        <v>44</v>
      </c>
      <c r="C54" s="86"/>
      <c r="D54" s="132"/>
      <c r="E54" s="8" t="str">
        <f t="shared" si="0"/>
        <v/>
      </c>
      <c r="F54" s="2"/>
      <c r="G54" s="53"/>
      <c r="H54" s="53"/>
      <c r="I54" s="53"/>
      <c r="J54" s="53"/>
      <c r="K54" s="53"/>
      <c r="L54" s="53"/>
    </row>
    <row r="55" spans="1:12" x14ac:dyDescent="0.2">
      <c r="A55" s="53"/>
      <c r="B55" s="76">
        <v>45</v>
      </c>
      <c r="C55" s="86"/>
      <c r="D55" s="132"/>
      <c r="E55" s="8" t="str">
        <f t="shared" si="0"/>
        <v/>
      </c>
      <c r="F55" s="2"/>
      <c r="G55" s="53"/>
      <c r="H55" s="53"/>
      <c r="I55" s="53"/>
      <c r="J55" s="53"/>
      <c r="K55" s="53"/>
      <c r="L55" s="53"/>
    </row>
    <row r="56" spans="1:12" x14ac:dyDescent="0.2">
      <c r="A56" s="53"/>
      <c r="B56" s="76">
        <v>46</v>
      </c>
      <c r="C56" s="86"/>
      <c r="D56" s="132"/>
      <c r="E56" s="8" t="str">
        <f t="shared" si="0"/>
        <v/>
      </c>
      <c r="F56" s="2"/>
      <c r="G56" s="53"/>
      <c r="H56" s="53"/>
      <c r="I56" s="53"/>
      <c r="J56" s="53"/>
      <c r="K56" s="53"/>
      <c r="L56" s="53"/>
    </row>
    <row r="57" spans="1:12" x14ac:dyDescent="0.2">
      <c r="A57" s="53"/>
      <c r="B57" s="76">
        <v>47</v>
      </c>
      <c r="C57" s="86"/>
      <c r="D57" s="132"/>
      <c r="E57" s="8" t="str">
        <f t="shared" si="0"/>
        <v/>
      </c>
      <c r="F57" s="2"/>
      <c r="G57" s="53"/>
      <c r="H57" s="53"/>
      <c r="I57" s="53"/>
      <c r="J57" s="53"/>
      <c r="K57" s="53"/>
      <c r="L57" s="53"/>
    </row>
    <row r="58" spans="1:12" x14ac:dyDescent="0.2">
      <c r="A58" s="53"/>
      <c r="B58" s="76">
        <v>48</v>
      </c>
      <c r="C58" s="86"/>
      <c r="D58" s="132"/>
      <c r="E58" s="8" t="str">
        <f t="shared" si="0"/>
        <v/>
      </c>
      <c r="F58" s="2"/>
      <c r="G58" s="53"/>
      <c r="H58" s="53"/>
      <c r="I58" s="53"/>
      <c r="J58" s="53"/>
      <c r="K58" s="53"/>
      <c r="L58" s="53"/>
    </row>
    <row r="59" spans="1:12" x14ac:dyDescent="0.2">
      <c r="A59" s="53"/>
      <c r="B59" s="76">
        <v>49</v>
      </c>
      <c r="C59" s="86"/>
      <c r="D59" s="132"/>
      <c r="E59" s="8" t="str">
        <f t="shared" si="0"/>
        <v/>
      </c>
      <c r="F59" s="2"/>
      <c r="G59" s="53"/>
      <c r="H59" s="53"/>
      <c r="I59" s="53"/>
      <c r="J59" s="53"/>
      <c r="K59" s="53"/>
      <c r="L59" s="53"/>
    </row>
    <row r="60" spans="1:12" x14ac:dyDescent="0.2">
      <c r="A60" s="53"/>
      <c r="B60" s="76">
        <v>50</v>
      </c>
      <c r="C60" s="86"/>
      <c r="D60" s="132"/>
      <c r="E60" s="8" t="str">
        <f t="shared" si="0"/>
        <v/>
      </c>
      <c r="F60" s="2"/>
      <c r="G60" s="53"/>
      <c r="H60" s="53"/>
      <c r="I60" s="53"/>
      <c r="J60" s="53"/>
      <c r="K60" s="53"/>
      <c r="L60" s="53"/>
    </row>
    <row r="61" spans="1:12" x14ac:dyDescent="0.2">
      <c r="A61" s="53"/>
      <c r="B61" s="76">
        <v>51</v>
      </c>
      <c r="C61" s="86"/>
      <c r="D61" s="132"/>
      <c r="E61" s="8" t="str">
        <f t="shared" si="0"/>
        <v/>
      </c>
      <c r="F61" s="2"/>
      <c r="G61" s="53"/>
      <c r="H61" s="53"/>
      <c r="I61" s="53"/>
      <c r="J61" s="53"/>
      <c r="K61" s="53"/>
      <c r="L61" s="53"/>
    </row>
    <row r="62" spans="1:12" x14ac:dyDescent="0.2">
      <c r="A62" s="53"/>
      <c r="B62" s="76">
        <v>52</v>
      </c>
      <c r="C62" s="86"/>
      <c r="D62" s="132"/>
      <c r="E62" s="8" t="str">
        <f t="shared" si="0"/>
        <v/>
      </c>
      <c r="F62" s="2"/>
      <c r="G62" s="53"/>
      <c r="H62" s="53"/>
      <c r="I62" s="53"/>
      <c r="J62" s="53"/>
      <c r="K62" s="53"/>
      <c r="L62" s="53"/>
    </row>
    <row r="63" spans="1:12" x14ac:dyDescent="0.2">
      <c r="A63" s="53"/>
      <c r="B63" s="76">
        <v>53</v>
      </c>
      <c r="C63" s="86"/>
      <c r="D63" s="132"/>
      <c r="E63" s="8" t="str">
        <f t="shared" si="0"/>
        <v/>
      </c>
      <c r="F63" s="2"/>
      <c r="G63" s="53"/>
      <c r="H63" s="53"/>
      <c r="I63" s="53"/>
      <c r="J63" s="53"/>
      <c r="K63" s="53"/>
      <c r="L63" s="53"/>
    </row>
    <row r="64" spans="1:12" x14ac:dyDescent="0.2">
      <c r="A64" s="53"/>
      <c r="B64" s="76">
        <v>54</v>
      </c>
      <c r="C64" s="86"/>
      <c r="D64" s="132"/>
      <c r="E64" s="8" t="str">
        <f t="shared" si="0"/>
        <v/>
      </c>
      <c r="F64" s="2"/>
      <c r="G64" s="53"/>
      <c r="H64" s="53"/>
      <c r="I64" s="53"/>
      <c r="J64" s="53"/>
      <c r="K64" s="53"/>
      <c r="L64" s="53"/>
    </row>
    <row r="65" spans="1:12" x14ac:dyDescent="0.2">
      <c r="A65" s="53"/>
      <c r="B65" s="76">
        <v>55</v>
      </c>
      <c r="C65" s="86"/>
      <c r="D65" s="132"/>
      <c r="E65" s="8" t="str">
        <f t="shared" si="0"/>
        <v/>
      </c>
      <c r="F65" s="2"/>
      <c r="G65" s="53"/>
      <c r="H65" s="53"/>
      <c r="I65" s="53"/>
      <c r="J65" s="53"/>
      <c r="K65" s="53"/>
      <c r="L65" s="53"/>
    </row>
    <row r="66" spans="1:12" x14ac:dyDescent="0.2">
      <c r="A66" s="53"/>
      <c r="B66" s="76">
        <v>56</v>
      </c>
      <c r="C66" s="86"/>
      <c r="D66" s="132"/>
      <c r="E66" s="8" t="str">
        <f t="shared" si="0"/>
        <v/>
      </c>
      <c r="F66" s="2"/>
      <c r="G66" s="53"/>
      <c r="H66" s="53"/>
      <c r="I66" s="53"/>
      <c r="J66" s="53"/>
      <c r="K66" s="53"/>
      <c r="L66" s="53"/>
    </row>
    <row r="67" spans="1:12" x14ac:dyDescent="0.2">
      <c r="A67" s="53"/>
      <c r="B67" s="76">
        <v>57</v>
      </c>
      <c r="C67" s="86"/>
      <c r="D67" s="132"/>
      <c r="E67" s="8" t="str">
        <f t="shared" si="0"/>
        <v/>
      </c>
      <c r="F67" s="2"/>
      <c r="G67" s="53"/>
      <c r="H67" s="53"/>
      <c r="I67" s="53"/>
      <c r="J67" s="53"/>
      <c r="K67" s="53"/>
      <c r="L67" s="53"/>
    </row>
    <row r="68" spans="1:12" x14ac:dyDescent="0.2">
      <c r="A68" s="53"/>
      <c r="B68" s="76">
        <v>58</v>
      </c>
      <c r="C68" s="86"/>
      <c r="D68" s="132"/>
      <c r="E68" s="8" t="str">
        <f t="shared" si="0"/>
        <v/>
      </c>
      <c r="F68" s="2"/>
      <c r="G68" s="53"/>
      <c r="H68" s="53"/>
      <c r="I68" s="53"/>
      <c r="J68" s="53"/>
      <c r="K68" s="53"/>
      <c r="L68" s="53"/>
    </row>
    <row r="69" spans="1:12" x14ac:dyDescent="0.2">
      <c r="A69" s="53"/>
      <c r="B69" s="76">
        <v>59</v>
      </c>
      <c r="C69" s="86"/>
      <c r="D69" s="132"/>
      <c r="E69" s="8" t="str">
        <f t="shared" si="0"/>
        <v/>
      </c>
      <c r="F69" s="2"/>
      <c r="G69" s="53"/>
      <c r="H69" s="53"/>
      <c r="I69" s="53"/>
      <c r="J69" s="53"/>
      <c r="K69" s="53"/>
      <c r="L69" s="53"/>
    </row>
    <row r="70" spans="1:12" x14ac:dyDescent="0.2">
      <c r="A70" s="53"/>
      <c r="B70" s="76">
        <v>60</v>
      </c>
      <c r="C70" s="86"/>
      <c r="D70" s="132"/>
      <c r="E70" s="8" t="str">
        <f t="shared" si="0"/>
        <v/>
      </c>
      <c r="F70" s="2"/>
      <c r="G70" s="53"/>
      <c r="H70" s="53"/>
      <c r="I70" s="53"/>
      <c r="J70" s="53"/>
      <c r="K70" s="53"/>
      <c r="L70" s="53"/>
    </row>
    <row r="71" spans="1:12" x14ac:dyDescent="0.2">
      <c r="A71" s="53"/>
      <c r="B71" s="76">
        <v>61</v>
      </c>
      <c r="C71" s="86"/>
      <c r="D71" s="132"/>
      <c r="E71" s="8" t="str">
        <f t="shared" si="0"/>
        <v/>
      </c>
      <c r="F71" s="2"/>
      <c r="G71" s="53"/>
      <c r="H71" s="53"/>
      <c r="I71" s="53"/>
      <c r="J71" s="53"/>
      <c r="K71" s="53"/>
      <c r="L71" s="53"/>
    </row>
    <row r="72" spans="1:12" x14ac:dyDescent="0.2">
      <c r="A72" s="53"/>
      <c r="B72" s="76">
        <v>62</v>
      </c>
      <c r="C72" s="86"/>
      <c r="D72" s="132"/>
      <c r="E72" s="8" t="str">
        <f t="shared" si="0"/>
        <v/>
      </c>
      <c r="F72" s="2"/>
      <c r="G72" s="53"/>
      <c r="H72" s="53"/>
      <c r="I72" s="53"/>
      <c r="J72" s="53"/>
      <c r="K72" s="53"/>
      <c r="L72" s="53"/>
    </row>
    <row r="73" spans="1:12" x14ac:dyDescent="0.2">
      <c r="A73" s="53"/>
      <c r="B73" s="76">
        <v>63</v>
      </c>
      <c r="C73" s="86"/>
      <c r="D73" s="132"/>
      <c r="E73" s="8" t="str">
        <f t="shared" si="0"/>
        <v/>
      </c>
      <c r="F73" s="2"/>
      <c r="G73" s="53"/>
      <c r="H73" s="53"/>
      <c r="I73" s="53"/>
      <c r="J73" s="53"/>
      <c r="K73" s="53"/>
      <c r="L73" s="53"/>
    </row>
    <row r="74" spans="1:12" x14ac:dyDescent="0.2">
      <c r="A74" s="53"/>
      <c r="B74" s="76">
        <v>64</v>
      </c>
      <c r="C74" s="86"/>
      <c r="D74" s="132"/>
      <c r="E74" s="8" t="str">
        <f t="shared" si="0"/>
        <v/>
      </c>
      <c r="F74" s="2"/>
      <c r="G74" s="53"/>
      <c r="H74" s="53"/>
      <c r="I74" s="53"/>
      <c r="J74" s="53"/>
      <c r="K74" s="53"/>
      <c r="L74" s="53"/>
    </row>
    <row r="75" spans="1:12" x14ac:dyDescent="0.2">
      <c r="A75" s="53"/>
      <c r="B75" s="76">
        <v>65</v>
      </c>
      <c r="C75" s="86"/>
      <c r="D75" s="132"/>
      <c r="E75" s="8" t="str">
        <f t="shared" si="0"/>
        <v/>
      </c>
      <c r="F75" s="2"/>
      <c r="G75" s="53"/>
      <c r="H75" s="53"/>
      <c r="I75" s="53"/>
      <c r="J75" s="53"/>
      <c r="K75" s="53"/>
      <c r="L75" s="53"/>
    </row>
    <row r="76" spans="1:12" x14ac:dyDescent="0.2">
      <c r="A76" s="53"/>
      <c r="B76" s="76">
        <v>66</v>
      </c>
      <c r="C76" s="86"/>
      <c r="D76" s="132"/>
      <c r="E76" s="8" t="str">
        <f t="shared" ref="E76:E139" si="1">IF(C76&gt;0,(IF(F$8=1,"Ha",IF(F$8=2,"Ac",IF(F$8=3,"Sq","?")))),"")</f>
        <v/>
      </c>
      <c r="F76" s="2"/>
      <c r="G76" s="53"/>
      <c r="H76" s="53"/>
      <c r="I76" s="53"/>
      <c r="J76" s="53"/>
      <c r="K76" s="53"/>
      <c r="L76" s="53"/>
    </row>
    <row r="77" spans="1:12" x14ac:dyDescent="0.2">
      <c r="A77" s="53"/>
      <c r="B77" s="76">
        <v>67</v>
      </c>
      <c r="C77" s="86"/>
      <c r="D77" s="132"/>
      <c r="E77" s="8" t="str">
        <f t="shared" si="1"/>
        <v/>
      </c>
      <c r="F77" s="2"/>
      <c r="G77" s="53"/>
      <c r="H77" s="53"/>
      <c r="I77" s="53"/>
      <c r="J77" s="53"/>
      <c r="K77" s="53"/>
      <c r="L77" s="53"/>
    </row>
    <row r="78" spans="1:12" x14ac:dyDescent="0.2">
      <c r="A78" s="53"/>
      <c r="B78" s="76">
        <v>68</v>
      </c>
      <c r="C78" s="86"/>
      <c r="D78" s="132"/>
      <c r="E78" s="8" t="str">
        <f t="shared" si="1"/>
        <v/>
      </c>
      <c r="F78" s="2"/>
      <c r="G78" s="53"/>
      <c r="H78" s="53"/>
      <c r="I78" s="53"/>
      <c r="J78" s="53"/>
      <c r="K78" s="53"/>
      <c r="L78" s="53"/>
    </row>
    <row r="79" spans="1:12" x14ac:dyDescent="0.2">
      <c r="A79" s="53"/>
      <c r="B79" s="76">
        <v>69</v>
      </c>
      <c r="C79" s="86"/>
      <c r="D79" s="132"/>
      <c r="E79" s="8" t="str">
        <f t="shared" si="1"/>
        <v/>
      </c>
      <c r="F79" s="2"/>
      <c r="G79" s="53"/>
      <c r="H79" s="53"/>
      <c r="I79" s="53"/>
      <c r="J79" s="53"/>
      <c r="K79" s="53"/>
      <c r="L79" s="53"/>
    </row>
    <row r="80" spans="1:12" x14ac:dyDescent="0.2">
      <c r="A80" s="53"/>
      <c r="B80" s="76">
        <v>70</v>
      </c>
      <c r="C80" s="86"/>
      <c r="D80" s="132"/>
      <c r="E80" s="8" t="str">
        <f t="shared" si="1"/>
        <v/>
      </c>
      <c r="F80" s="2"/>
      <c r="G80" s="53"/>
      <c r="H80" s="53"/>
      <c r="I80" s="53"/>
      <c r="J80" s="53"/>
      <c r="K80" s="53"/>
      <c r="L80" s="53"/>
    </row>
    <row r="81" spans="1:12" x14ac:dyDescent="0.2">
      <c r="A81" s="53"/>
      <c r="B81" s="76">
        <v>71</v>
      </c>
      <c r="C81" s="86"/>
      <c r="D81" s="132"/>
      <c r="E81" s="8" t="str">
        <f t="shared" si="1"/>
        <v/>
      </c>
      <c r="F81" s="2"/>
      <c r="G81" s="53"/>
      <c r="H81" s="53"/>
      <c r="I81" s="53"/>
      <c r="J81" s="53"/>
      <c r="K81" s="53"/>
      <c r="L81" s="53"/>
    </row>
    <row r="82" spans="1:12" x14ac:dyDescent="0.2">
      <c r="A82" s="53"/>
      <c r="B82" s="76">
        <v>72</v>
      </c>
      <c r="C82" s="86"/>
      <c r="D82" s="132"/>
      <c r="E82" s="8" t="str">
        <f t="shared" si="1"/>
        <v/>
      </c>
      <c r="F82" s="2"/>
      <c r="G82" s="53"/>
      <c r="H82" s="53"/>
      <c r="I82" s="53"/>
      <c r="J82" s="53"/>
      <c r="K82" s="53"/>
      <c r="L82" s="53"/>
    </row>
    <row r="83" spans="1:12" x14ac:dyDescent="0.2">
      <c r="A83" s="53"/>
      <c r="B83" s="76">
        <v>73</v>
      </c>
      <c r="C83" s="86"/>
      <c r="D83" s="132"/>
      <c r="E83" s="8" t="str">
        <f t="shared" si="1"/>
        <v/>
      </c>
      <c r="F83" s="2"/>
      <c r="G83" s="53"/>
      <c r="H83" s="53"/>
      <c r="I83" s="53"/>
      <c r="J83" s="53"/>
      <c r="K83" s="53"/>
      <c r="L83" s="53"/>
    </row>
    <row r="84" spans="1:12" x14ac:dyDescent="0.2">
      <c r="A84" s="53"/>
      <c r="B84" s="76">
        <v>74</v>
      </c>
      <c r="C84" s="86"/>
      <c r="D84" s="132"/>
      <c r="E84" s="8" t="str">
        <f t="shared" si="1"/>
        <v/>
      </c>
      <c r="F84" s="2"/>
      <c r="G84" s="53"/>
      <c r="H84" s="53"/>
      <c r="I84" s="53"/>
      <c r="J84" s="53"/>
      <c r="K84" s="53"/>
      <c r="L84" s="53"/>
    </row>
    <row r="85" spans="1:12" x14ac:dyDescent="0.2">
      <c r="A85" s="53"/>
      <c r="B85" s="76">
        <v>75</v>
      </c>
      <c r="C85" s="86"/>
      <c r="D85" s="132"/>
      <c r="E85" s="8" t="str">
        <f t="shared" si="1"/>
        <v/>
      </c>
      <c r="F85" s="2"/>
      <c r="G85" s="53"/>
      <c r="H85" s="53"/>
      <c r="I85" s="53"/>
      <c r="J85" s="53"/>
      <c r="K85" s="53"/>
      <c r="L85" s="53"/>
    </row>
    <row r="86" spans="1:12" x14ac:dyDescent="0.2">
      <c r="A86" s="53"/>
      <c r="B86" s="76">
        <v>76</v>
      </c>
      <c r="C86" s="86"/>
      <c r="D86" s="132"/>
      <c r="E86" s="8" t="str">
        <f t="shared" si="1"/>
        <v/>
      </c>
      <c r="F86" s="2"/>
      <c r="G86" s="53"/>
      <c r="H86" s="53"/>
      <c r="I86" s="53"/>
      <c r="J86" s="53"/>
      <c r="K86" s="53"/>
      <c r="L86" s="53"/>
    </row>
    <row r="87" spans="1:12" x14ac:dyDescent="0.2">
      <c r="A87" s="53"/>
      <c r="B87" s="76">
        <v>77</v>
      </c>
      <c r="C87" s="86"/>
      <c r="D87" s="132"/>
      <c r="E87" s="8" t="str">
        <f t="shared" si="1"/>
        <v/>
      </c>
      <c r="F87" s="2"/>
      <c r="G87" s="53"/>
      <c r="H87" s="53"/>
      <c r="I87" s="53"/>
      <c r="J87" s="53"/>
      <c r="K87" s="53"/>
      <c r="L87" s="53"/>
    </row>
    <row r="88" spans="1:12" x14ac:dyDescent="0.2">
      <c r="A88" s="53"/>
      <c r="B88" s="76">
        <v>78</v>
      </c>
      <c r="C88" s="86"/>
      <c r="D88" s="132"/>
      <c r="E88" s="8" t="str">
        <f t="shared" si="1"/>
        <v/>
      </c>
      <c r="F88" s="2"/>
      <c r="G88" s="53"/>
      <c r="H88" s="53"/>
      <c r="I88" s="53"/>
      <c r="J88" s="53"/>
      <c r="K88" s="53"/>
      <c r="L88" s="53"/>
    </row>
    <row r="89" spans="1:12" x14ac:dyDescent="0.2">
      <c r="A89" s="53"/>
      <c r="B89" s="76">
        <v>79</v>
      </c>
      <c r="C89" s="86"/>
      <c r="D89" s="132"/>
      <c r="E89" s="8" t="str">
        <f t="shared" si="1"/>
        <v/>
      </c>
      <c r="F89" s="2"/>
      <c r="G89" s="53"/>
      <c r="H89" s="53"/>
      <c r="I89" s="53"/>
      <c r="J89" s="53"/>
      <c r="K89" s="53"/>
      <c r="L89" s="53"/>
    </row>
    <row r="90" spans="1:12" x14ac:dyDescent="0.2">
      <c r="A90" s="53"/>
      <c r="B90" s="76">
        <v>80</v>
      </c>
      <c r="C90" s="86"/>
      <c r="D90" s="132"/>
      <c r="E90" s="8" t="str">
        <f t="shared" si="1"/>
        <v/>
      </c>
      <c r="F90" s="2"/>
      <c r="G90" s="53"/>
      <c r="H90" s="53"/>
      <c r="I90" s="53"/>
      <c r="J90" s="53"/>
      <c r="K90" s="53"/>
      <c r="L90" s="53"/>
    </row>
    <row r="91" spans="1:12" x14ac:dyDescent="0.2">
      <c r="A91" s="53"/>
      <c r="B91" s="76">
        <v>81</v>
      </c>
      <c r="C91" s="86"/>
      <c r="D91" s="132"/>
      <c r="E91" s="8" t="str">
        <f t="shared" si="1"/>
        <v/>
      </c>
      <c r="F91" s="2"/>
      <c r="G91" s="53"/>
      <c r="H91" s="53"/>
      <c r="I91" s="53"/>
      <c r="J91" s="53"/>
      <c r="K91" s="53"/>
      <c r="L91" s="53"/>
    </row>
    <row r="92" spans="1:12" x14ac:dyDescent="0.2">
      <c r="A92" s="53"/>
      <c r="B92" s="76">
        <v>82</v>
      </c>
      <c r="C92" s="86"/>
      <c r="D92" s="132"/>
      <c r="E92" s="8" t="str">
        <f t="shared" si="1"/>
        <v/>
      </c>
      <c r="F92" s="2"/>
      <c r="G92" s="53"/>
      <c r="H92" s="53"/>
      <c r="I92" s="53"/>
      <c r="J92" s="53"/>
      <c r="K92" s="53"/>
      <c r="L92" s="53"/>
    </row>
    <row r="93" spans="1:12" x14ac:dyDescent="0.2">
      <c r="A93" s="53"/>
      <c r="B93" s="76">
        <v>83</v>
      </c>
      <c r="C93" s="86"/>
      <c r="D93" s="132"/>
      <c r="E93" s="8" t="str">
        <f t="shared" si="1"/>
        <v/>
      </c>
      <c r="F93" s="2"/>
      <c r="G93" s="53"/>
      <c r="H93" s="53"/>
      <c r="I93" s="53"/>
      <c r="J93" s="53"/>
      <c r="K93" s="53"/>
      <c r="L93" s="53"/>
    </row>
    <row r="94" spans="1:12" x14ac:dyDescent="0.2">
      <c r="A94" s="53"/>
      <c r="B94" s="76">
        <v>84</v>
      </c>
      <c r="C94" s="86"/>
      <c r="D94" s="132"/>
      <c r="E94" s="8" t="str">
        <f t="shared" si="1"/>
        <v/>
      </c>
      <c r="F94" s="2"/>
      <c r="G94" s="53"/>
      <c r="H94" s="53"/>
      <c r="I94" s="53"/>
      <c r="J94" s="53"/>
      <c r="K94" s="53"/>
      <c r="L94" s="53"/>
    </row>
    <row r="95" spans="1:12" x14ac:dyDescent="0.2">
      <c r="A95" s="53"/>
      <c r="B95" s="76">
        <v>85</v>
      </c>
      <c r="C95" s="86"/>
      <c r="D95" s="132"/>
      <c r="E95" s="8" t="str">
        <f t="shared" si="1"/>
        <v/>
      </c>
      <c r="F95" s="2"/>
      <c r="G95" s="53"/>
      <c r="H95" s="53"/>
      <c r="I95" s="53"/>
      <c r="J95" s="53"/>
      <c r="K95" s="53"/>
      <c r="L95" s="53"/>
    </row>
    <row r="96" spans="1:12" x14ac:dyDescent="0.2">
      <c r="A96" s="53"/>
      <c r="B96" s="76">
        <v>86</v>
      </c>
      <c r="C96" s="86"/>
      <c r="D96" s="132"/>
      <c r="E96" s="8" t="str">
        <f t="shared" si="1"/>
        <v/>
      </c>
      <c r="F96" s="2"/>
      <c r="G96" s="53"/>
      <c r="H96" s="53"/>
      <c r="I96" s="53"/>
      <c r="J96" s="53"/>
      <c r="K96" s="53"/>
      <c r="L96" s="53"/>
    </row>
    <row r="97" spans="1:12" x14ac:dyDescent="0.2">
      <c r="A97" s="53"/>
      <c r="B97" s="76">
        <v>87</v>
      </c>
      <c r="C97" s="86"/>
      <c r="D97" s="132"/>
      <c r="E97" s="8" t="str">
        <f t="shared" si="1"/>
        <v/>
      </c>
      <c r="F97" s="2"/>
      <c r="G97" s="53"/>
      <c r="H97" s="53"/>
      <c r="I97" s="53"/>
      <c r="J97" s="53"/>
      <c r="K97" s="53"/>
      <c r="L97" s="53"/>
    </row>
    <row r="98" spans="1:12" x14ac:dyDescent="0.2">
      <c r="A98" s="53"/>
      <c r="B98" s="76">
        <v>88</v>
      </c>
      <c r="C98" s="86"/>
      <c r="D98" s="132"/>
      <c r="E98" s="8" t="str">
        <f t="shared" si="1"/>
        <v/>
      </c>
      <c r="F98" s="2"/>
      <c r="G98" s="53"/>
      <c r="H98" s="53"/>
      <c r="I98" s="53"/>
      <c r="J98" s="53"/>
      <c r="K98" s="53"/>
      <c r="L98" s="53"/>
    </row>
    <row r="99" spans="1:12" x14ac:dyDescent="0.2">
      <c r="A99" s="53"/>
      <c r="B99" s="76">
        <v>89</v>
      </c>
      <c r="C99" s="86"/>
      <c r="D99" s="132"/>
      <c r="E99" s="8" t="str">
        <f t="shared" si="1"/>
        <v/>
      </c>
      <c r="F99" s="2"/>
      <c r="G99" s="53"/>
      <c r="H99" s="53"/>
      <c r="I99" s="53"/>
      <c r="J99" s="53"/>
      <c r="K99" s="53"/>
      <c r="L99" s="53"/>
    </row>
    <row r="100" spans="1:12" x14ac:dyDescent="0.2">
      <c r="A100" s="53"/>
      <c r="B100" s="76">
        <v>90</v>
      </c>
      <c r="C100" s="86"/>
      <c r="D100" s="132"/>
      <c r="E100" s="8" t="str">
        <f t="shared" si="1"/>
        <v/>
      </c>
      <c r="F100" s="2"/>
      <c r="G100" s="53"/>
      <c r="H100" s="53"/>
      <c r="I100" s="53"/>
      <c r="J100" s="53"/>
      <c r="K100" s="53"/>
      <c r="L100" s="53"/>
    </row>
    <row r="101" spans="1:12" x14ac:dyDescent="0.2">
      <c r="A101" s="53"/>
      <c r="B101" s="76">
        <v>91</v>
      </c>
      <c r="C101" s="86"/>
      <c r="D101" s="132"/>
      <c r="E101" s="8" t="str">
        <f t="shared" si="1"/>
        <v/>
      </c>
      <c r="F101" s="2"/>
      <c r="G101" s="53"/>
      <c r="H101" s="53"/>
      <c r="I101" s="53"/>
      <c r="J101" s="53"/>
      <c r="K101" s="53"/>
      <c r="L101" s="53"/>
    </row>
    <row r="102" spans="1:12" x14ac:dyDescent="0.2">
      <c r="A102" s="53"/>
      <c r="B102" s="76">
        <v>92</v>
      </c>
      <c r="C102" s="86"/>
      <c r="D102" s="132"/>
      <c r="E102" s="8" t="str">
        <f t="shared" si="1"/>
        <v/>
      </c>
      <c r="F102" s="2"/>
      <c r="G102" s="53"/>
      <c r="H102" s="53"/>
      <c r="I102" s="53"/>
      <c r="J102" s="53"/>
      <c r="K102" s="53"/>
      <c r="L102" s="53"/>
    </row>
    <row r="103" spans="1:12" x14ac:dyDescent="0.2">
      <c r="A103" s="53"/>
      <c r="B103" s="76">
        <v>93</v>
      </c>
      <c r="C103" s="86"/>
      <c r="D103" s="132"/>
      <c r="E103" s="8" t="str">
        <f t="shared" si="1"/>
        <v/>
      </c>
      <c r="F103" s="2"/>
      <c r="G103" s="53"/>
      <c r="H103" s="53"/>
      <c r="I103" s="53"/>
      <c r="J103" s="53"/>
      <c r="K103" s="53"/>
      <c r="L103" s="53"/>
    </row>
    <row r="104" spans="1:12" x14ac:dyDescent="0.2">
      <c r="A104" s="53"/>
      <c r="B104" s="76">
        <v>94</v>
      </c>
      <c r="C104" s="86"/>
      <c r="D104" s="132"/>
      <c r="E104" s="8" t="str">
        <f t="shared" si="1"/>
        <v/>
      </c>
      <c r="F104" s="2"/>
      <c r="G104" s="53"/>
      <c r="H104" s="53"/>
      <c r="I104" s="53"/>
      <c r="J104" s="53"/>
      <c r="K104" s="53"/>
      <c r="L104" s="53"/>
    </row>
    <row r="105" spans="1:12" x14ac:dyDescent="0.2">
      <c r="A105" s="53"/>
      <c r="B105" s="76">
        <v>95</v>
      </c>
      <c r="C105" s="86"/>
      <c r="D105" s="132"/>
      <c r="E105" s="8" t="str">
        <f t="shared" si="1"/>
        <v/>
      </c>
      <c r="F105" s="2"/>
      <c r="G105" s="53"/>
      <c r="H105" s="53"/>
      <c r="I105" s="53"/>
      <c r="J105" s="53"/>
      <c r="K105" s="53"/>
      <c r="L105" s="53"/>
    </row>
    <row r="106" spans="1:12" x14ac:dyDescent="0.2">
      <c r="A106" s="53"/>
      <c r="B106" s="76">
        <v>96</v>
      </c>
      <c r="C106" s="86"/>
      <c r="D106" s="132"/>
      <c r="E106" s="8" t="str">
        <f t="shared" si="1"/>
        <v/>
      </c>
      <c r="F106" s="2"/>
      <c r="G106" s="53"/>
      <c r="H106" s="53"/>
      <c r="I106" s="53"/>
      <c r="J106" s="53"/>
      <c r="K106" s="53"/>
      <c r="L106" s="53"/>
    </row>
    <row r="107" spans="1:12" x14ac:dyDescent="0.2">
      <c r="A107" s="53"/>
      <c r="B107" s="76">
        <v>97</v>
      </c>
      <c r="C107" s="86"/>
      <c r="D107" s="132"/>
      <c r="E107" s="8" t="str">
        <f t="shared" si="1"/>
        <v/>
      </c>
      <c r="F107" s="2"/>
      <c r="G107" s="53"/>
      <c r="H107" s="53"/>
      <c r="I107" s="53"/>
      <c r="J107" s="53"/>
      <c r="K107" s="53"/>
      <c r="L107" s="53"/>
    </row>
    <row r="108" spans="1:12" x14ac:dyDescent="0.2">
      <c r="A108" s="53"/>
      <c r="B108" s="76">
        <v>98</v>
      </c>
      <c r="C108" s="86"/>
      <c r="D108" s="132"/>
      <c r="E108" s="8" t="str">
        <f t="shared" si="1"/>
        <v/>
      </c>
      <c r="F108" s="2"/>
      <c r="G108" s="53"/>
      <c r="H108" s="53"/>
      <c r="I108" s="53"/>
      <c r="J108" s="53"/>
      <c r="K108" s="53"/>
      <c r="L108" s="53"/>
    </row>
    <row r="109" spans="1:12" x14ac:dyDescent="0.2">
      <c r="A109" s="53"/>
      <c r="B109" s="76">
        <v>99</v>
      </c>
      <c r="C109" s="86"/>
      <c r="D109" s="132"/>
      <c r="E109" s="8" t="str">
        <f t="shared" si="1"/>
        <v/>
      </c>
      <c r="F109" s="2"/>
      <c r="G109" s="53"/>
      <c r="H109" s="53"/>
      <c r="I109" s="53"/>
      <c r="J109" s="53"/>
      <c r="K109" s="53"/>
      <c r="L109" s="53"/>
    </row>
    <row r="110" spans="1:12" x14ac:dyDescent="0.2">
      <c r="A110" s="53"/>
      <c r="B110" s="76">
        <v>100</v>
      </c>
      <c r="C110" s="86"/>
      <c r="D110" s="132"/>
      <c r="E110" s="8" t="str">
        <f t="shared" si="1"/>
        <v/>
      </c>
      <c r="F110" s="2"/>
      <c r="G110" s="53"/>
      <c r="H110" s="53"/>
      <c r="I110" s="53"/>
      <c r="J110" s="53"/>
      <c r="K110" s="53"/>
      <c r="L110" s="53"/>
    </row>
    <row r="111" spans="1:12" x14ac:dyDescent="0.2">
      <c r="A111" s="53"/>
      <c r="B111" s="76">
        <v>101</v>
      </c>
      <c r="C111" s="86"/>
      <c r="D111" s="132"/>
      <c r="E111" s="8" t="str">
        <f t="shared" si="1"/>
        <v/>
      </c>
      <c r="F111" s="2"/>
      <c r="G111" s="53"/>
      <c r="H111" s="53"/>
      <c r="I111" s="53"/>
      <c r="J111" s="53"/>
      <c r="K111" s="53"/>
      <c r="L111" s="53"/>
    </row>
    <row r="112" spans="1:12" x14ac:dyDescent="0.2">
      <c r="A112" s="53"/>
      <c r="B112" s="76">
        <v>102</v>
      </c>
      <c r="C112" s="86"/>
      <c r="D112" s="132"/>
      <c r="E112" s="8" t="str">
        <f t="shared" si="1"/>
        <v/>
      </c>
      <c r="F112" s="2"/>
      <c r="G112" s="53"/>
      <c r="H112" s="53"/>
      <c r="I112" s="53"/>
      <c r="J112" s="53"/>
      <c r="K112" s="53"/>
      <c r="L112" s="53"/>
    </row>
    <row r="113" spans="1:12" x14ac:dyDescent="0.2">
      <c r="A113" s="53"/>
      <c r="B113" s="76">
        <v>103</v>
      </c>
      <c r="C113" s="86"/>
      <c r="D113" s="132"/>
      <c r="E113" s="8" t="str">
        <f t="shared" si="1"/>
        <v/>
      </c>
      <c r="F113" s="2"/>
      <c r="G113" s="53"/>
      <c r="H113" s="53"/>
      <c r="I113" s="53"/>
      <c r="J113" s="53"/>
      <c r="K113" s="53"/>
      <c r="L113" s="53"/>
    </row>
    <row r="114" spans="1:12" x14ac:dyDescent="0.2">
      <c r="A114" s="53"/>
      <c r="B114" s="76">
        <v>104</v>
      </c>
      <c r="C114" s="86"/>
      <c r="D114" s="132"/>
      <c r="E114" s="8" t="str">
        <f t="shared" si="1"/>
        <v/>
      </c>
      <c r="F114" s="2"/>
      <c r="G114" s="53"/>
      <c r="H114" s="53"/>
      <c r="I114" s="53"/>
      <c r="J114" s="53"/>
      <c r="K114" s="53"/>
      <c r="L114" s="53"/>
    </row>
    <row r="115" spans="1:12" x14ac:dyDescent="0.2">
      <c r="A115" s="53"/>
      <c r="B115" s="76">
        <v>105</v>
      </c>
      <c r="C115" s="86"/>
      <c r="D115" s="132"/>
      <c r="E115" s="8" t="str">
        <f t="shared" si="1"/>
        <v/>
      </c>
      <c r="F115" s="2"/>
      <c r="G115" s="53"/>
      <c r="H115" s="53"/>
      <c r="I115" s="53"/>
      <c r="J115" s="53"/>
      <c r="K115" s="53"/>
      <c r="L115" s="53"/>
    </row>
    <row r="116" spans="1:12" x14ac:dyDescent="0.2">
      <c r="A116" s="53"/>
      <c r="B116" s="76">
        <v>106</v>
      </c>
      <c r="C116" s="86"/>
      <c r="D116" s="132"/>
      <c r="E116" s="8" t="str">
        <f t="shared" si="1"/>
        <v/>
      </c>
      <c r="F116" s="2"/>
      <c r="G116" s="53"/>
      <c r="H116" s="53"/>
      <c r="I116" s="53"/>
      <c r="J116" s="53"/>
      <c r="K116" s="53"/>
      <c r="L116" s="53"/>
    </row>
    <row r="117" spans="1:12" x14ac:dyDescent="0.2">
      <c r="A117" s="53"/>
      <c r="B117" s="76">
        <v>107</v>
      </c>
      <c r="C117" s="86"/>
      <c r="D117" s="132"/>
      <c r="E117" s="8" t="str">
        <f t="shared" si="1"/>
        <v/>
      </c>
      <c r="F117" s="2"/>
      <c r="G117" s="53"/>
      <c r="H117" s="53"/>
      <c r="I117" s="53"/>
      <c r="J117" s="53"/>
      <c r="K117" s="53"/>
      <c r="L117" s="53"/>
    </row>
    <row r="118" spans="1:12" x14ac:dyDescent="0.2">
      <c r="A118" s="53"/>
      <c r="B118" s="76">
        <v>108</v>
      </c>
      <c r="C118" s="86"/>
      <c r="D118" s="132"/>
      <c r="E118" s="8" t="str">
        <f t="shared" si="1"/>
        <v/>
      </c>
      <c r="F118" s="2"/>
      <c r="G118" s="53"/>
      <c r="H118" s="53"/>
      <c r="I118" s="53"/>
      <c r="J118" s="53"/>
      <c r="K118" s="53"/>
      <c r="L118" s="53"/>
    </row>
    <row r="119" spans="1:12" x14ac:dyDescent="0.2">
      <c r="A119" s="53"/>
      <c r="B119" s="76">
        <v>109</v>
      </c>
      <c r="C119" s="86"/>
      <c r="D119" s="132"/>
      <c r="E119" s="8" t="str">
        <f t="shared" si="1"/>
        <v/>
      </c>
      <c r="F119" s="2"/>
      <c r="G119" s="53"/>
      <c r="H119" s="53"/>
      <c r="I119" s="53"/>
      <c r="J119" s="53"/>
      <c r="K119" s="53"/>
      <c r="L119" s="53"/>
    </row>
    <row r="120" spans="1:12" x14ac:dyDescent="0.2">
      <c r="A120" s="53"/>
      <c r="B120" s="76">
        <v>110</v>
      </c>
      <c r="C120" s="86"/>
      <c r="D120" s="132"/>
      <c r="E120" s="8" t="str">
        <f t="shared" si="1"/>
        <v/>
      </c>
      <c r="F120" s="2"/>
      <c r="G120" s="53"/>
      <c r="H120" s="53"/>
      <c r="I120" s="53"/>
      <c r="J120" s="53"/>
      <c r="K120" s="53"/>
      <c r="L120" s="53"/>
    </row>
    <row r="121" spans="1:12" x14ac:dyDescent="0.2">
      <c r="A121" s="53"/>
      <c r="B121" s="76">
        <v>111</v>
      </c>
      <c r="C121" s="86"/>
      <c r="D121" s="132"/>
      <c r="E121" s="8" t="str">
        <f t="shared" si="1"/>
        <v/>
      </c>
      <c r="F121" s="2"/>
      <c r="G121" s="53"/>
      <c r="H121" s="53"/>
      <c r="I121" s="53"/>
      <c r="J121" s="53"/>
      <c r="K121" s="53"/>
      <c r="L121" s="53"/>
    </row>
    <row r="122" spans="1:12" x14ac:dyDescent="0.2">
      <c r="A122" s="53"/>
      <c r="B122" s="76">
        <v>112</v>
      </c>
      <c r="C122" s="86"/>
      <c r="D122" s="132"/>
      <c r="E122" s="8" t="str">
        <f t="shared" si="1"/>
        <v/>
      </c>
      <c r="F122" s="2"/>
      <c r="G122" s="53"/>
      <c r="H122" s="53"/>
      <c r="I122" s="53"/>
      <c r="J122" s="53"/>
      <c r="K122" s="53"/>
      <c r="L122" s="53"/>
    </row>
    <row r="123" spans="1:12" x14ac:dyDescent="0.2">
      <c r="A123" s="53"/>
      <c r="B123" s="76">
        <v>113</v>
      </c>
      <c r="C123" s="86"/>
      <c r="D123" s="132"/>
      <c r="E123" s="8" t="str">
        <f t="shared" si="1"/>
        <v/>
      </c>
      <c r="F123" s="2"/>
      <c r="G123" s="53"/>
      <c r="H123" s="53"/>
      <c r="I123" s="53"/>
      <c r="J123" s="53"/>
      <c r="K123" s="53"/>
      <c r="L123" s="53"/>
    </row>
    <row r="124" spans="1:12" x14ac:dyDescent="0.2">
      <c r="A124" s="53"/>
      <c r="B124" s="76">
        <v>114</v>
      </c>
      <c r="C124" s="86"/>
      <c r="D124" s="132"/>
      <c r="E124" s="8" t="str">
        <f t="shared" si="1"/>
        <v/>
      </c>
      <c r="F124" s="2"/>
      <c r="G124" s="53"/>
      <c r="H124" s="53"/>
      <c r="I124" s="53"/>
      <c r="J124" s="53"/>
      <c r="K124" s="53"/>
      <c r="L124" s="53"/>
    </row>
    <row r="125" spans="1:12" x14ac:dyDescent="0.2">
      <c r="A125" s="53"/>
      <c r="B125" s="76">
        <v>115</v>
      </c>
      <c r="C125" s="86"/>
      <c r="D125" s="132"/>
      <c r="E125" s="8" t="str">
        <f t="shared" si="1"/>
        <v/>
      </c>
      <c r="F125" s="2"/>
      <c r="G125" s="53"/>
      <c r="H125" s="53"/>
      <c r="I125" s="53"/>
      <c r="J125" s="53"/>
      <c r="K125" s="53"/>
      <c r="L125" s="53"/>
    </row>
    <row r="126" spans="1:12" x14ac:dyDescent="0.2">
      <c r="A126" s="53"/>
      <c r="B126" s="76">
        <v>116</v>
      </c>
      <c r="C126" s="86"/>
      <c r="D126" s="132"/>
      <c r="E126" s="8" t="str">
        <f t="shared" si="1"/>
        <v/>
      </c>
      <c r="F126" s="2"/>
      <c r="G126" s="53"/>
      <c r="H126" s="53"/>
      <c r="I126" s="53"/>
      <c r="J126" s="53"/>
      <c r="K126" s="53"/>
      <c r="L126" s="53"/>
    </row>
    <row r="127" spans="1:12" x14ac:dyDescent="0.2">
      <c r="A127" s="53"/>
      <c r="B127" s="76">
        <v>117</v>
      </c>
      <c r="C127" s="86"/>
      <c r="D127" s="132"/>
      <c r="E127" s="8" t="str">
        <f t="shared" si="1"/>
        <v/>
      </c>
      <c r="F127" s="2"/>
      <c r="G127" s="53"/>
      <c r="H127" s="53"/>
      <c r="I127" s="53"/>
      <c r="J127" s="53"/>
      <c r="K127" s="53"/>
      <c r="L127" s="53"/>
    </row>
    <row r="128" spans="1:12" x14ac:dyDescent="0.2">
      <c r="A128" s="53"/>
      <c r="B128" s="76">
        <v>118</v>
      </c>
      <c r="C128" s="86"/>
      <c r="D128" s="132"/>
      <c r="E128" s="8" t="str">
        <f t="shared" si="1"/>
        <v/>
      </c>
      <c r="F128" s="2"/>
      <c r="G128" s="53"/>
      <c r="H128" s="53"/>
      <c r="I128" s="53"/>
      <c r="J128" s="53"/>
      <c r="K128" s="53"/>
      <c r="L128" s="53"/>
    </row>
    <row r="129" spans="1:12" x14ac:dyDescent="0.2">
      <c r="A129" s="53"/>
      <c r="B129" s="76">
        <v>119</v>
      </c>
      <c r="C129" s="86"/>
      <c r="D129" s="132"/>
      <c r="E129" s="8" t="str">
        <f t="shared" si="1"/>
        <v/>
      </c>
      <c r="F129" s="2"/>
      <c r="G129" s="53"/>
      <c r="H129" s="53"/>
      <c r="I129" s="53"/>
      <c r="J129" s="53"/>
      <c r="K129" s="53"/>
      <c r="L129" s="53"/>
    </row>
    <row r="130" spans="1:12" x14ac:dyDescent="0.2">
      <c r="A130" s="53"/>
      <c r="B130" s="76">
        <v>120</v>
      </c>
      <c r="C130" s="86"/>
      <c r="D130" s="132"/>
      <c r="E130" s="8" t="str">
        <f t="shared" si="1"/>
        <v/>
      </c>
      <c r="F130" s="2"/>
      <c r="G130" s="53"/>
      <c r="H130" s="53"/>
      <c r="I130" s="53"/>
      <c r="J130" s="53"/>
      <c r="K130" s="53"/>
      <c r="L130" s="53"/>
    </row>
    <row r="131" spans="1:12" x14ac:dyDescent="0.2">
      <c r="A131" s="53"/>
      <c r="B131" s="76">
        <v>121</v>
      </c>
      <c r="C131" s="86"/>
      <c r="D131" s="132"/>
      <c r="E131" s="8" t="str">
        <f t="shared" si="1"/>
        <v/>
      </c>
      <c r="F131" s="2"/>
      <c r="G131" s="53"/>
      <c r="H131" s="53"/>
      <c r="I131" s="53"/>
      <c r="J131" s="53"/>
      <c r="K131" s="53"/>
      <c r="L131" s="53"/>
    </row>
    <row r="132" spans="1:12" x14ac:dyDescent="0.2">
      <c r="A132" s="53"/>
      <c r="B132" s="76">
        <v>122</v>
      </c>
      <c r="C132" s="86"/>
      <c r="D132" s="132"/>
      <c r="E132" s="8" t="str">
        <f t="shared" si="1"/>
        <v/>
      </c>
      <c r="F132" s="2"/>
      <c r="G132" s="53"/>
      <c r="H132" s="53"/>
      <c r="I132" s="53"/>
      <c r="J132" s="53"/>
      <c r="K132" s="53"/>
      <c r="L132" s="53"/>
    </row>
    <row r="133" spans="1:12" x14ac:dyDescent="0.2">
      <c r="A133" s="53"/>
      <c r="B133" s="76">
        <v>123</v>
      </c>
      <c r="C133" s="86"/>
      <c r="D133" s="132"/>
      <c r="E133" s="8" t="str">
        <f t="shared" si="1"/>
        <v/>
      </c>
      <c r="F133" s="2"/>
      <c r="G133" s="53"/>
      <c r="H133" s="53"/>
      <c r="I133" s="53"/>
      <c r="J133" s="53"/>
      <c r="K133" s="53"/>
      <c r="L133" s="53"/>
    </row>
    <row r="134" spans="1:12" x14ac:dyDescent="0.2">
      <c r="A134" s="53"/>
      <c r="B134" s="76">
        <v>124</v>
      </c>
      <c r="C134" s="86"/>
      <c r="D134" s="132"/>
      <c r="E134" s="8" t="str">
        <f t="shared" si="1"/>
        <v/>
      </c>
      <c r="F134" s="2"/>
      <c r="G134" s="53"/>
      <c r="H134" s="53"/>
      <c r="I134" s="53"/>
      <c r="J134" s="53"/>
      <c r="K134" s="53"/>
      <c r="L134" s="53"/>
    </row>
    <row r="135" spans="1:12" x14ac:dyDescent="0.2">
      <c r="A135" s="53"/>
      <c r="B135" s="76">
        <v>125</v>
      </c>
      <c r="C135" s="86"/>
      <c r="D135" s="132"/>
      <c r="E135" s="8" t="str">
        <f t="shared" si="1"/>
        <v/>
      </c>
      <c r="F135" s="2"/>
      <c r="G135" s="53"/>
      <c r="H135" s="53"/>
      <c r="I135" s="53"/>
      <c r="J135" s="53"/>
      <c r="K135" s="53"/>
      <c r="L135" s="53"/>
    </row>
    <row r="136" spans="1:12" x14ac:dyDescent="0.2">
      <c r="A136" s="53"/>
      <c r="B136" s="76">
        <v>126</v>
      </c>
      <c r="C136" s="86"/>
      <c r="D136" s="132"/>
      <c r="E136" s="8" t="str">
        <f t="shared" si="1"/>
        <v/>
      </c>
      <c r="F136" s="2"/>
      <c r="G136" s="53"/>
      <c r="H136" s="53"/>
      <c r="I136" s="53"/>
      <c r="J136" s="53"/>
      <c r="K136" s="53"/>
      <c r="L136" s="53"/>
    </row>
    <row r="137" spans="1:12" x14ac:dyDescent="0.2">
      <c r="A137" s="53"/>
      <c r="B137" s="76">
        <v>127</v>
      </c>
      <c r="C137" s="86"/>
      <c r="D137" s="132"/>
      <c r="E137" s="8" t="str">
        <f t="shared" si="1"/>
        <v/>
      </c>
      <c r="F137" s="2"/>
      <c r="G137" s="53"/>
      <c r="H137" s="53"/>
      <c r="I137" s="53"/>
      <c r="J137" s="53"/>
      <c r="K137" s="53"/>
      <c r="L137" s="53"/>
    </row>
    <row r="138" spans="1:12" x14ac:dyDescent="0.2">
      <c r="A138" s="53"/>
      <c r="B138" s="76">
        <v>128</v>
      </c>
      <c r="C138" s="86"/>
      <c r="D138" s="132"/>
      <c r="E138" s="8" t="str">
        <f t="shared" si="1"/>
        <v/>
      </c>
      <c r="F138" s="2"/>
      <c r="G138" s="53"/>
      <c r="H138" s="53"/>
      <c r="I138" s="53"/>
      <c r="J138" s="53"/>
      <c r="K138" s="53"/>
      <c r="L138" s="53"/>
    </row>
    <row r="139" spans="1:12" x14ac:dyDescent="0.2">
      <c r="A139" s="53"/>
      <c r="B139" s="76">
        <v>129</v>
      </c>
      <c r="C139" s="86"/>
      <c r="D139" s="132"/>
      <c r="E139" s="8" t="str">
        <f t="shared" si="1"/>
        <v/>
      </c>
      <c r="F139" s="2"/>
      <c r="G139" s="53"/>
      <c r="H139" s="53"/>
      <c r="I139" s="53"/>
      <c r="J139" s="53"/>
      <c r="K139" s="53"/>
      <c r="L139" s="53"/>
    </row>
    <row r="140" spans="1:12" ht="16" thickBot="1" x14ac:dyDescent="0.25">
      <c r="A140" s="53"/>
      <c r="B140" s="76">
        <v>130</v>
      </c>
      <c r="C140" s="87" t="s">
        <v>18</v>
      </c>
      <c r="D140" s="133">
        <v>20</v>
      </c>
      <c r="E140" s="9" t="str">
        <f>IF(C140&gt;0,(IF(F$8=1,"Ha",IF(F$8=2,"Ac",IF(F$8=3,"Sq","?")))),"")</f>
        <v>Ha</v>
      </c>
      <c r="F140" s="2"/>
      <c r="G140" s="53"/>
      <c r="H140" s="53"/>
      <c r="I140" s="53"/>
      <c r="J140" s="53"/>
      <c r="K140" s="53"/>
      <c r="L140" s="53"/>
    </row>
    <row r="141" spans="1:12" x14ac:dyDescent="0.2">
      <c r="A141" s="53"/>
      <c r="G141" s="53"/>
      <c r="H141" s="53"/>
      <c r="I141" s="53"/>
      <c r="J141" s="53"/>
      <c r="K141" s="53"/>
      <c r="L141" s="53"/>
    </row>
    <row r="142" spans="1:12" x14ac:dyDescent="0.2">
      <c r="A142" s="53"/>
      <c r="B142" s="53"/>
      <c r="C142" s="53"/>
      <c r="D142" s="53"/>
      <c r="E142" s="53"/>
      <c r="F142" s="53"/>
      <c r="G142" s="53"/>
      <c r="H142" s="53"/>
      <c r="I142" s="53"/>
      <c r="J142" s="53"/>
      <c r="K142" s="53"/>
      <c r="L142" s="53"/>
    </row>
    <row r="143" spans="1:12" x14ac:dyDescent="0.2">
      <c r="A143" s="53"/>
      <c r="B143" s="53"/>
      <c r="C143" s="53"/>
      <c r="D143" s="53"/>
      <c r="E143" s="53"/>
      <c r="F143" s="53"/>
      <c r="G143" s="53"/>
      <c r="H143" s="53"/>
      <c r="I143" s="53"/>
      <c r="J143" s="53"/>
      <c r="K143" s="53"/>
      <c r="L143" s="53"/>
    </row>
    <row r="144" spans="1:12" x14ac:dyDescent="0.2">
      <c r="A144" s="53"/>
      <c r="B144" s="53"/>
      <c r="C144" s="53"/>
      <c r="D144" s="53"/>
      <c r="E144" s="53"/>
      <c r="F144" s="53"/>
      <c r="G144" s="53"/>
      <c r="H144" s="53"/>
      <c r="I144" s="53"/>
      <c r="J144" s="53"/>
      <c r="K144" s="53"/>
      <c r="L144" s="53"/>
    </row>
    <row r="145" spans="1:12" x14ac:dyDescent="0.2">
      <c r="A145" s="53"/>
      <c r="B145" s="53"/>
      <c r="C145" s="53"/>
      <c r="D145" s="53"/>
      <c r="E145" s="53"/>
      <c r="F145" s="53"/>
      <c r="G145" s="53"/>
      <c r="H145" s="53"/>
      <c r="I145" s="53"/>
      <c r="J145" s="53"/>
      <c r="K145" s="53"/>
      <c r="L145" s="53"/>
    </row>
    <row r="146" spans="1:12" x14ac:dyDescent="0.2">
      <c r="A146" s="53"/>
      <c r="B146" s="53"/>
      <c r="C146" s="53"/>
      <c r="D146" s="53"/>
      <c r="E146" s="53"/>
      <c r="F146" s="53"/>
      <c r="G146" s="53"/>
      <c r="H146" s="53"/>
      <c r="I146" s="53"/>
      <c r="J146" s="53"/>
      <c r="K146" s="53"/>
      <c r="L146" s="53"/>
    </row>
    <row r="147" spans="1:12" x14ac:dyDescent="0.2">
      <c r="A147" s="53"/>
      <c r="B147" s="53"/>
      <c r="C147" s="53"/>
      <c r="D147" s="53"/>
      <c r="E147" s="53"/>
      <c r="F147" s="53"/>
      <c r="G147" s="53"/>
      <c r="H147" s="53"/>
      <c r="I147" s="53"/>
      <c r="J147" s="53"/>
      <c r="K147" s="53"/>
      <c r="L147" s="53"/>
    </row>
    <row r="148" spans="1:12" x14ac:dyDescent="0.2">
      <c r="A148" s="53"/>
      <c r="B148" s="53"/>
      <c r="C148" s="53"/>
      <c r="D148" s="53"/>
      <c r="E148" s="53"/>
      <c r="F148" s="53"/>
      <c r="G148" s="53"/>
      <c r="H148" s="53"/>
      <c r="I148" s="53"/>
      <c r="J148" s="53"/>
      <c r="K148" s="53"/>
      <c r="L148" s="53"/>
    </row>
    <row r="149" spans="1:12" x14ac:dyDescent="0.2">
      <c r="A149" s="53"/>
      <c r="B149" s="53"/>
      <c r="C149" s="53"/>
      <c r="D149" s="53"/>
      <c r="E149" s="53"/>
      <c r="F149" s="53"/>
      <c r="G149" s="53"/>
      <c r="H149" s="53"/>
      <c r="I149" s="53"/>
      <c r="J149" s="53"/>
      <c r="K149" s="53"/>
      <c r="L149" s="53"/>
    </row>
    <row r="150" spans="1:12" x14ac:dyDescent="0.2">
      <c r="A150" s="53"/>
      <c r="B150" s="53"/>
      <c r="C150" s="53"/>
      <c r="D150" s="53"/>
      <c r="E150" s="53"/>
      <c r="F150" s="53"/>
      <c r="G150" s="53"/>
      <c r="H150" s="53"/>
      <c r="I150" s="53"/>
      <c r="J150" s="53"/>
      <c r="K150" s="53"/>
      <c r="L150" s="53"/>
    </row>
    <row r="151" spans="1:12" x14ac:dyDescent="0.2">
      <c r="A151" s="53"/>
      <c r="B151" s="53"/>
      <c r="C151" s="53"/>
      <c r="D151" s="53"/>
      <c r="E151" s="53"/>
      <c r="F151" s="53"/>
      <c r="G151" s="53"/>
      <c r="H151" s="53"/>
      <c r="I151" s="53"/>
      <c r="J151" s="53"/>
      <c r="K151" s="53"/>
      <c r="L151" s="53"/>
    </row>
    <row r="152" spans="1:12" x14ac:dyDescent="0.2">
      <c r="A152" s="53"/>
      <c r="B152" s="53"/>
      <c r="C152" s="53"/>
      <c r="D152" s="53"/>
      <c r="E152" s="53"/>
      <c r="F152" s="53"/>
      <c r="G152" s="53"/>
      <c r="H152" s="53"/>
      <c r="I152" s="53"/>
      <c r="J152" s="53"/>
      <c r="K152" s="53"/>
      <c r="L152" s="53"/>
    </row>
    <row r="153" spans="1:12" x14ac:dyDescent="0.2">
      <c r="A153" s="53"/>
      <c r="B153" s="53"/>
      <c r="C153" s="53"/>
      <c r="D153" s="53"/>
      <c r="E153" s="53"/>
      <c r="F153" s="53"/>
      <c r="G153" s="53"/>
      <c r="H153" s="53"/>
      <c r="I153" s="53"/>
      <c r="J153" s="53"/>
      <c r="K153" s="53"/>
      <c r="L153" s="53"/>
    </row>
    <row r="154" spans="1:12" x14ac:dyDescent="0.2">
      <c r="A154" s="53"/>
      <c r="B154" s="53"/>
      <c r="C154" s="53"/>
      <c r="D154" s="53"/>
      <c r="E154" s="53"/>
      <c r="F154" s="53"/>
      <c r="G154" s="53"/>
      <c r="H154" s="53"/>
      <c r="I154" s="53"/>
      <c r="J154" s="53"/>
      <c r="K154" s="53"/>
      <c r="L154" s="53"/>
    </row>
    <row r="155" spans="1:12" x14ac:dyDescent="0.2">
      <c r="A155" s="53"/>
      <c r="B155" s="53"/>
      <c r="C155" s="53"/>
      <c r="D155" s="53"/>
      <c r="E155" s="53"/>
      <c r="F155" s="53"/>
      <c r="G155" s="53"/>
      <c r="H155" s="53"/>
      <c r="I155" s="53"/>
      <c r="J155" s="53"/>
      <c r="K155" s="53"/>
      <c r="L155" s="53"/>
    </row>
    <row r="156" spans="1:12" x14ac:dyDescent="0.2">
      <c r="A156" s="53"/>
      <c r="B156" s="53"/>
      <c r="C156" s="53"/>
      <c r="D156" s="53"/>
      <c r="E156" s="53"/>
      <c r="F156" s="53"/>
      <c r="G156" s="53"/>
      <c r="H156" s="53"/>
      <c r="I156" s="53"/>
      <c r="J156" s="53"/>
      <c r="K156" s="53"/>
      <c r="L156" s="53"/>
    </row>
    <row r="157" spans="1:12" x14ac:dyDescent="0.2">
      <c r="A157" s="53"/>
      <c r="B157" s="53"/>
      <c r="C157" s="53"/>
      <c r="D157" s="53"/>
      <c r="E157" s="53"/>
      <c r="F157" s="53"/>
      <c r="G157" s="53"/>
      <c r="H157" s="53"/>
      <c r="I157" s="53"/>
      <c r="J157" s="53"/>
      <c r="K157" s="53"/>
      <c r="L157" s="53"/>
    </row>
    <row r="158" spans="1:12" x14ac:dyDescent="0.2">
      <c r="A158" s="53"/>
      <c r="B158" s="53"/>
      <c r="C158" s="53"/>
      <c r="D158" s="53"/>
      <c r="E158" s="53"/>
      <c r="F158" s="53"/>
      <c r="G158" s="53"/>
      <c r="H158" s="53"/>
      <c r="I158" s="53"/>
      <c r="J158" s="53"/>
      <c r="K158" s="53"/>
      <c r="L158" s="53"/>
    </row>
  </sheetData>
  <sheetProtection sheet="1" objects="1" scenarios="1"/>
  <phoneticPr fontId="0" type="noConversion"/>
  <dataValidations count="4">
    <dataValidation type="whole" allowBlank="1" showInputMessage="1" showErrorMessage="1" errorTitle="Cuckoo" error="Meow" promptTitle="Gimme a numnber" sqref="C8">
      <formula1>1</formula1>
      <formula2>5</formula2>
    </dataValidation>
    <dataValidation type="list" allowBlank="1" showInputMessage="1" showErrorMessage="1" sqref="N26">
      <formula1>$C$11:$C$14</formula1>
    </dataValidation>
    <dataValidation type="textLength" allowBlank="1" showInputMessage="1" showErrorMessage="1" sqref="C11:C140">
      <formula1>0</formula1>
      <formula2>99</formula2>
    </dataValidation>
    <dataValidation type="decimal" allowBlank="1" showInputMessage="1" showErrorMessage="1" errorTitle="Numbers Only :)" error="G'day :)_x000a__x000a_Please use numbers only in this box." sqref="D11:D140">
      <formula1>0</formula1>
      <formula2>999999</formula2>
    </dataValidation>
  </dataValidations>
  <pageMargins left="0.7" right="0.7" top="0.75" bottom="0.75" header="0.3" footer="0.3"/>
  <pageSetup paperSize="9" orientation="portrait" horizontalDpi="0" verticalDpi="200" copie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AE155"/>
  <sheetViews>
    <sheetView showRowColHeaders="0" workbookViewId="0">
      <selection activeCell="G2" sqref="G2"/>
    </sheetView>
  </sheetViews>
  <sheetFormatPr baseColWidth="10" defaultRowHeight="15" x14ac:dyDescent="0.2"/>
  <cols>
    <col min="1" max="1" width="4" customWidth="1"/>
    <col min="2" max="2" width="2.5" customWidth="1"/>
    <col min="3" max="3" width="21.33203125" customWidth="1"/>
    <col min="4" max="15" width="7.83203125" style="11" customWidth="1"/>
    <col min="16" max="17" width="8.83203125" customWidth="1"/>
    <col min="18" max="31" width="0" hidden="1" customWidth="1"/>
    <col min="32" max="256" width="8.83203125" customWidth="1"/>
  </cols>
  <sheetData>
    <row r="1" spans="1:31" s="1" customFormat="1" x14ac:dyDescent="0.2">
      <c r="D1" s="12"/>
      <c r="E1" s="12"/>
      <c r="F1" s="12"/>
      <c r="G1" s="12"/>
      <c r="H1" s="12"/>
      <c r="I1" s="12"/>
      <c r="J1" s="12"/>
      <c r="K1" s="12"/>
      <c r="L1" s="12"/>
      <c r="M1" s="12"/>
      <c r="N1" s="12"/>
      <c r="O1" s="12"/>
    </row>
    <row r="2" spans="1:31" s="1" customFormat="1" x14ac:dyDescent="0.2">
      <c r="C2" s="1" t="s">
        <v>24</v>
      </c>
      <c r="D2" s="12"/>
      <c r="E2" s="12" t="s">
        <v>49</v>
      </c>
      <c r="F2" s="12"/>
      <c r="G2" s="12"/>
      <c r="H2" s="12"/>
      <c r="I2" s="12"/>
      <c r="J2" s="12"/>
      <c r="K2" s="12"/>
      <c r="L2" s="12"/>
      <c r="M2" s="12"/>
      <c r="N2" s="12"/>
      <c r="O2" s="12"/>
    </row>
    <row r="3" spans="1:31" s="1" customFormat="1" x14ac:dyDescent="0.2">
      <c r="C3" s="13" t="s">
        <v>48</v>
      </c>
      <c r="D3" s="12"/>
      <c r="E3" s="12"/>
      <c r="F3" s="12"/>
      <c r="G3" s="12"/>
      <c r="H3" s="12"/>
      <c r="I3" s="12"/>
      <c r="J3" s="12"/>
      <c r="K3" s="12"/>
      <c r="L3" s="12"/>
      <c r="M3" s="12"/>
      <c r="N3" s="12"/>
      <c r="O3" s="12"/>
    </row>
    <row r="4" spans="1:31" x14ac:dyDescent="0.2">
      <c r="A4" s="53"/>
      <c r="B4" s="53"/>
      <c r="C4" s="53"/>
      <c r="D4" s="77"/>
      <c r="E4" s="77"/>
      <c r="F4" s="77"/>
      <c r="G4" s="77"/>
      <c r="H4" s="77"/>
      <c r="I4" s="77"/>
      <c r="J4" s="77"/>
      <c r="K4" s="77"/>
      <c r="L4" s="77"/>
      <c r="M4" s="77"/>
      <c r="N4" s="77"/>
      <c r="O4" s="77"/>
      <c r="P4" s="53"/>
      <c r="Q4" s="53"/>
    </row>
    <row r="5" spans="1:31" x14ac:dyDescent="0.2">
      <c r="A5" s="53"/>
      <c r="B5" s="2"/>
      <c r="C5" s="2" t="s">
        <v>21</v>
      </c>
      <c r="D5" s="31"/>
      <c r="E5" s="31"/>
      <c r="F5" s="31"/>
      <c r="G5" s="31"/>
      <c r="H5" s="31"/>
      <c r="I5" s="31"/>
      <c r="J5" s="31"/>
      <c r="K5" s="31"/>
      <c r="L5" s="31"/>
      <c r="M5" s="31"/>
      <c r="N5" s="31"/>
      <c r="O5" s="31"/>
      <c r="P5" s="2"/>
      <c r="Q5" s="53"/>
    </row>
    <row r="6" spans="1:31" x14ac:dyDescent="0.2">
      <c r="A6" s="53"/>
      <c r="B6" s="2"/>
      <c r="C6" s="144" t="s">
        <v>118</v>
      </c>
      <c r="D6" s="31"/>
      <c r="E6" s="31"/>
      <c r="F6" s="31"/>
      <c r="G6" s="31"/>
      <c r="H6" s="31"/>
      <c r="I6" s="31"/>
      <c r="J6" s="31"/>
      <c r="K6" s="31"/>
      <c r="L6" s="31"/>
      <c r="M6" s="31"/>
      <c r="N6" s="31"/>
      <c r="O6" s="31"/>
      <c r="P6" s="2"/>
      <c r="Q6" s="53"/>
    </row>
    <row r="7" spans="1:31" x14ac:dyDescent="0.2">
      <c r="A7" s="53"/>
      <c r="B7" s="2" t="s">
        <v>3</v>
      </c>
      <c r="C7" s="2" t="s">
        <v>22</v>
      </c>
      <c r="D7" s="31"/>
      <c r="E7" s="31"/>
      <c r="F7" s="31"/>
      <c r="G7" s="31"/>
      <c r="H7" s="31"/>
      <c r="I7" s="31"/>
      <c r="J7" s="31"/>
      <c r="K7" s="31"/>
      <c r="L7" s="31"/>
      <c r="M7" s="31"/>
      <c r="N7" s="31"/>
      <c r="O7" s="31"/>
      <c r="P7" s="2"/>
      <c r="Q7" s="53"/>
    </row>
    <row r="8" spans="1:31" ht="16" thickBot="1" x14ac:dyDescent="0.25">
      <c r="A8" s="53"/>
      <c r="B8" s="2"/>
      <c r="C8" s="2" t="s">
        <v>23</v>
      </c>
      <c r="D8" s="31"/>
      <c r="E8" s="31"/>
      <c r="F8" s="31"/>
      <c r="G8" s="31"/>
      <c r="H8" s="31"/>
      <c r="I8" s="31"/>
      <c r="J8" s="31"/>
      <c r="K8" s="31"/>
      <c r="L8" s="31"/>
      <c r="M8" s="31"/>
      <c r="N8" s="31"/>
      <c r="O8" s="31"/>
      <c r="P8" s="2"/>
      <c r="Q8" s="53"/>
    </row>
    <row r="9" spans="1:31" ht="16" thickBot="1" x14ac:dyDescent="0.25">
      <c r="A9" s="53"/>
      <c r="B9" s="2"/>
      <c r="C9" s="78" t="s">
        <v>19</v>
      </c>
      <c r="D9" s="79">
        <f>VALUE(CONCATENATE("01/01/",'Group Name and Year'!E14))</f>
        <v>44562</v>
      </c>
      <c r="E9" s="79">
        <f>D9+31</f>
        <v>44593</v>
      </c>
      <c r="F9" s="79">
        <f t="shared" ref="F9:O9" si="0">E9+31</f>
        <v>44624</v>
      </c>
      <c r="G9" s="79">
        <f t="shared" si="0"/>
        <v>44655</v>
      </c>
      <c r="H9" s="79">
        <f t="shared" si="0"/>
        <v>44686</v>
      </c>
      <c r="I9" s="79">
        <f t="shared" si="0"/>
        <v>44717</v>
      </c>
      <c r="J9" s="79">
        <f t="shared" si="0"/>
        <v>44748</v>
      </c>
      <c r="K9" s="79">
        <f t="shared" si="0"/>
        <v>44779</v>
      </c>
      <c r="L9" s="79">
        <f t="shared" si="0"/>
        <v>44810</v>
      </c>
      <c r="M9" s="79">
        <f t="shared" si="0"/>
        <v>44841</v>
      </c>
      <c r="N9" s="79">
        <f t="shared" si="0"/>
        <v>44872</v>
      </c>
      <c r="O9" s="80">
        <f t="shared" si="0"/>
        <v>44903</v>
      </c>
      <c r="P9" s="2"/>
      <c r="Q9" s="53"/>
      <c r="R9" t="s">
        <v>92</v>
      </c>
      <c r="S9">
        <v>2</v>
      </c>
    </row>
    <row r="10" spans="1:31" ht="16" thickBot="1" x14ac:dyDescent="0.25">
      <c r="A10" s="53"/>
      <c r="B10" s="138"/>
      <c r="C10" s="139"/>
      <c r="D10" s="94">
        <f>VLOOKUP($S$9,$R$11:$AD$12,2,FALSE)</f>
        <v>30</v>
      </c>
      <c r="E10" s="94">
        <f>VLOOKUP($S$9,$R$11:$AD$12,3,FALSE)</f>
        <v>25</v>
      </c>
      <c r="F10" s="94">
        <f>VLOOKUP($S$9,$R$11:$AD$12,4,FALSE)</f>
        <v>15</v>
      </c>
      <c r="G10" s="94">
        <f>VLOOKUP($S$9,$R$11:$AD$12,5,FALSE)</f>
        <v>10</v>
      </c>
      <c r="H10" s="94">
        <f>VLOOKUP($S$9,$R$11:$AD$12,6,FALSE)</f>
        <v>5</v>
      </c>
      <c r="I10" s="94">
        <f>VLOOKUP($S$9,$R$11:$AD$12,7,FALSE)</f>
        <v>0</v>
      </c>
      <c r="J10" s="94">
        <f>VLOOKUP($S$9,$R$11:$AD$12,8,FALSE)</f>
        <v>0</v>
      </c>
      <c r="K10" s="94">
        <f>VLOOKUP($S$9,$R$11:$AD$12,9,FALSE)</f>
        <v>0</v>
      </c>
      <c r="L10" s="94">
        <f>VLOOKUP($S$9,$R$11:$AD$12,10,FALSE)</f>
        <v>5</v>
      </c>
      <c r="M10" s="94">
        <f>VLOOKUP($S$9,$R$11:$AD$12,11,FALSE)</f>
        <v>15</v>
      </c>
      <c r="N10" s="94">
        <f>VLOOKUP($S$9,$R$11:$AD$12,12,FALSE)</f>
        <v>35</v>
      </c>
      <c r="O10" s="95">
        <f>VLOOKUP($S$9,$R$11:$AD$12,13,FALSE)</f>
        <v>30</v>
      </c>
      <c r="P10" s="2"/>
      <c r="Q10" s="53"/>
      <c r="R10" s="136"/>
      <c r="S10" s="136" t="s">
        <v>5</v>
      </c>
      <c r="T10" s="136" t="s">
        <v>6</v>
      </c>
      <c r="U10" s="136" t="s">
        <v>7</v>
      </c>
      <c r="V10" s="136" t="s">
        <v>8</v>
      </c>
      <c r="W10" s="136" t="s">
        <v>9</v>
      </c>
      <c r="X10" s="136" t="s">
        <v>88</v>
      </c>
      <c r="Y10" s="136" t="s">
        <v>89</v>
      </c>
      <c r="Z10" s="136" t="s">
        <v>10</v>
      </c>
      <c r="AA10" s="136" t="s">
        <v>11</v>
      </c>
      <c r="AB10" s="136" t="s">
        <v>12</v>
      </c>
      <c r="AC10" s="136" t="s">
        <v>13</v>
      </c>
      <c r="AD10" s="136" t="s">
        <v>14</v>
      </c>
      <c r="AE10" s="136"/>
    </row>
    <row r="11" spans="1:31" x14ac:dyDescent="0.2">
      <c r="A11" s="53"/>
      <c r="B11" s="76">
        <v>1</v>
      </c>
      <c r="C11" s="96" t="str">
        <f>IF('Paddock Names'!C11&gt;0,'Paddock Names'!C11,"")</f>
        <v/>
      </c>
      <c r="D11" s="90">
        <f>D$10</f>
        <v>30</v>
      </c>
      <c r="E11" s="90">
        <f t="shared" ref="E11:O26" si="1">E$10</f>
        <v>25</v>
      </c>
      <c r="F11" s="90">
        <f t="shared" si="1"/>
        <v>15</v>
      </c>
      <c r="G11" s="90">
        <f t="shared" si="1"/>
        <v>10</v>
      </c>
      <c r="H11" s="90">
        <f t="shared" si="1"/>
        <v>5</v>
      </c>
      <c r="I11" s="90">
        <f t="shared" si="1"/>
        <v>0</v>
      </c>
      <c r="J11" s="90">
        <f t="shared" si="1"/>
        <v>0</v>
      </c>
      <c r="K11" s="90">
        <f t="shared" si="1"/>
        <v>0</v>
      </c>
      <c r="L11" s="90">
        <f t="shared" si="1"/>
        <v>5</v>
      </c>
      <c r="M11" s="90">
        <f t="shared" si="1"/>
        <v>15</v>
      </c>
      <c r="N11" s="90">
        <f t="shared" si="1"/>
        <v>35</v>
      </c>
      <c r="O11" s="91">
        <f>O10</f>
        <v>30</v>
      </c>
      <c r="P11" s="2"/>
      <c r="Q11" s="53"/>
      <c r="R11" s="136">
        <v>1</v>
      </c>
      <c r="S11" s="137">
        <v>50</v>
      </c>
      <c r="T11" s="137">
        <v>50</v>
      </c>
      <c r="U11" s="137">
        <v>30</v>
      </c>
      <c r="V11" s="137">
        <v>15</v>
      </c>
      <c r="W11" s="137">
        <v>10</v>
      </c>
      <c r="X11" s="137">
        <v>3</v>
      </c>
      <c r="Y11" s="137">
        <v>0</v>
      </c>
      <c r="Z11" s="137">
        <v>0</v>
      </c>
      <c r="AA11" s="137">
        <v>3</v>
      </c>
      <c r="AB11" s="137">
        <v>15</v>
      </c>
      <c r="AC11" s="137">
        <v>30</v>
      </c>
      <c r="AD11" s="137">
        <v>40</v>
      </c>
      <c r="AE11" s="136" t="s">
        <v>91</v>
      </c>
    </row>
    <row r="12" spans="1:31" x14ac:dyDescent="0.2">
      <c r="A12" s="53"/>
      <c r="B12" s="76">
        <v>2</v>
      </c>
      <c r="C12" s="97" t="str">
        <f>IF('Paddock Names'!C12&gt;0,'Paddock Names'!C12,"")</f>
        <v/>
      </c>
      <c r="D12" s="90">
        <f t="shared" ref="D12:O43" si="2">D$10</f>
        <v>30</v>
      </c>
      <c r="E12" s="90">
        <f t="shared" si="1"/>
        <v>25</v>
      </c>
      <c r="F12" s="90">
        <f t="shared" si="1"/>
        <v>15</v>
      </c>
      <c r="G12" s="90">
        <f t="shared" si="1"/>
        <v>10</v>
      </c>
      <c r="H12" s="90">
        <f t="shared" si="1"/>
        <v>5</v>
      </c>
      <c r="I12" s="90">
        <f t="shared" si="1"/>
        <v>0</v>
      </c>
      <c r="J12" s="90">
        <f t="shared" si="1"/>
        <v>0</v>
      </c>
      <c r="K12" s="90">
        <f t="shared" si="1"/>
        <v>0</v>
      </c>
      <c r="L12" s="90">
        <f t="shared" si="1"/>
        <v>5</v>
      </c>
      <c r="M12" s="90">
        <f t="shared" si="1"/>
        <v>15</v>
      </c>
      <c r="N12" s="90">
        <f t="shared" si="1"/>
        <v>35</v>
      </c>
      <c r="O12" s="91">
        <f>O11</f>
        <v>30</v>
      </c>
      <c r="P12" s="2"/>
      <c r="Q12" s="53"/>
      <c r="R12" s="136">
        <v>2</v>
      </c>
      <c r="S12" s="137">
        <v>30</v>
      </c>
      <c r="T12" s="137">
        <v>25</v>
      </c>
      <c r="U12" s="137">
        <v>15</v>
      </c>
      <c r="V12" s="137">
        <v>10</v>
      </c>
      <c r="W12" s="137">
        <v>5</v>
      </c>
      <c r="X12" s="137">
        <v>0</v>
      </c>
      <c r="Y12" s="137">
        <v>0</v>
      </c>
      <c r="Z12" s="137">
        <v>0</v>
      </c>
      <c r="AA12" s="137">
        <v>5</v>
      </c>
      <c r="AB12" s="137">
        <v>15</v>
      </c>
      <c r="AC12" s="137">
        <v>35</v>
      </c>
      <c r="AD12" s="137">
        <v>30</v>
      </c>
      <c r="AE12" s="136" t="s">
        <v>90</v>
      </c>
    </row>
    <row r="13" spans="1:31" x14ac:dyDescent="0.2">
      <c r="A13" s="53"/>
      <c r="B13" s="76">
        <v>3</v>
      </c>
      <c r="C13" s="97" t="str">
        <f>IF('Paddock Names'!C13&gt;0,'Paddock Names'!C13,"")</f>
        <v/>
      </c>
      <c r="D13" s="90">
        <f t="shared" si="2"/>
        <v>30</v>
      </c>
      <c r="E13" s="90">
        <f t="shared" si="1"/>
        <v>25</v>
      </c>
      <c r="F13" s="90">
        <f t="shared" si="1"/>
        <v>15</v>
      </c>
      <c r="G13" s="90">
        <f t="shared" si="1"/>
        <v>10</v>
      </c>
      <c r="H13" s="90">
        <f t="shared" si="1"/>
        <v>5</v>
      </c>
      <c r="I13" s="90">
        <f t="shared" si="1"/>
        <v>0</v>
      </c>
      <c r="J13" s="90">
        <f t="shared" si="1"/>
        <v>0</v>
      </c>
      <c r="K13" s="90">
        <f t="shared" si="1"/>
        <v>0</v>
      </c>
      <c r="L13" s="90">
        <f t="shared" si="1"/>
        <v>5</v>
      </c>
      <c r="M13" s="90">
        <f t="shared" si="1"/>
        <v>15</v>
      </c>
      <c r="N13" s="90">
        <f t="shared" si="1"/>
        <v>35</v>
      </c>
      <c r="O13" s="91">
        <f t="shared" si="1"/>
        <v>30</v>
      </c>
      <c r="P13" s="2"/>
      <c r="Q13" s="53"/>
    </row>
    <row r="14" spans="1:31" x14ac:dyDescent="0.2">
      <c r="A14" s="53"/>
      <c r="B14" s="76">
        <v>4</v>
      </c>
      <c r="C14" s="97" t="str">
        <f>IF('Paddock Names'!C14&gt;0,'Paddock Names'!C14,"")</f>
        <v/>
      </c>
      <c r="D14" s="90">
        <f t="shared" si="2"/>
        <v>30</v>
      </c>
      <c r="E14" s="90">
        <f t="shared" si="1"/>
        <v>25</v>
      </c>
      <c r="F14" s="90">
        <f t="shared" si="1"/>
        <v>15</v>
      </c>
      <c r="G14" s="90">
        <f t="shared" si="1"/>
        <v>10</v>
      </c>
      <c r="H14" s="90">
        <f t="shared" si="1"/>
        <v>5</v>
      </c>
      <c r="I14" s="90">
        <f t="shared" si="1"/>
        <v>0</v>
      </c>
      <c r="J14" s="90">
        <f t="shared" si="1"/>
        <v>0</v>
      </c>
      <c r="K14" s="90">
        <f t="shared" si="1"/>
        <v>0</v>
      </c>
      <c r="L14" s="90">
        <f t="shared" si="1"/>
        <v>5</v>
      </c>
      <c r="M14" s="90">
        <f t="shared" si="1"/>
        <v>15</v>
      </c>
      <c r="N14" s="90">
        <f t="shared" si="1"/>
        <v>35</v>
      </c>
      <c r="O14" s="91">
        <f t="shared" si="1"/>
        <v>30</v>
      </c>
      <c r="P14" s="2"/>
      <c r="Q14" s="53"/>
    </row>
    <row r="15" spans="1:31" x14ac:dyDescent="0.2">
      <c r="A15" s="53"/>
      <c r="B15" s="76">
        <v>5</v>
      </c>
      <c r="C15" s="97" t="str">
        <f>IF('Paddock Names'!C15&gt;0,'Paddock Names'!C15,"")</f>
        <v/>
      </c>
      <c r="D15" s="90">
        <f t="shared" si="2"/>
        <v>30</v>
      </c>
      <c r="E15" s="90">
        <f t="shared" si="1"/>
        <v>25</v>
      </c>
      <c r="F15" s="90">
        <f t="shared" si="1"/>
        <v>15</v>
      </c>
      <c r="G15" s="90">
        <f t="shared" si="1"/>
        <v>10</v>
      </c>
      <c r="H15" s="90">
        <f t="shared" si="1"/>
        <v>5</v>
      </c>
      <c r="I15" s="90">
        <f t="shared" si="1"/>
        <v>0</v>
      </c>
      <c r="J15" s="90">
        <f t="shared" si="1"/>
        <v>0</v>
      </c>
      <c r="K15" s="90">
        <f t="shared" si="1"/>
        <v>0</v>
      </c>
      <c r="L15" s="90">
        <f t="shared" si="1"/>
        <v>5</v>
      </c>
      <c r="M15" s="90">
        <f t="shared" si="1"/>
        <v>15</v>
      </c>
      <c r="N15" s="90">
        <f t="shared" si="1"/>
        <v>35</v>
      </c>
      <c r="O15" s="91">
        <f t="shared" si="1"/>
        <v>30</v>
      </c>
      <c r="P15" s="2"/>
      <c r="Q15" s="53"/>
    </row>
    <row r="16" spans="1:31" x14ac:dyDescent="0.2">
      <c r="A16" s="53"/>
      <c r="B16" s="76">
        <v>6</v>
      </c>
      <c r="C16" s="97" t="str">
        <f>IF('Paddock Names'!C16&gt;0,'Paddock Names'!C16,"")</f>
        <v/>
      </c>
      <c r="D16" s="90">
        <f t="shared" si="2"/>
        <v>30</v>
      </c>
      <c r="E16" s="90">
        <f t="shared" si="1"/>
        <v>25</v>
      </c>
      <c r="F16" s="90">
        <f t="shared" si="1"/>
        <v>15</v>
      </c>
      <c r="G16" s="90">
        <f t="shared" si="1"/>
        <v>10</v>
      </c>
      <c r="H16" s="90">
        <f t="shared" si="1"/>
        <v>5</v>
      </c>
      <c r="I16" s="90">
        <f t="shared" si="1"/>
        <v>0</v>
      </c>
      <c r="J16" s="90">
        <f t="shared" si="1"/>
        <v>0</v>
      </c>
      <c r="K16" s="90">
        <f t="shared" si="1"/>
        <v>0</v>
      </c>
      <c r="L16" s="90">
        <f t="shared" si="1"/>
        <v>5</v>
      </c>
      <c r="M16" s="90">
        <f t="shared" si="1"/>
        <v>15</v>
      </c>
      <c r="N16" s="90">
        <f t="shared" si="1"/>
        <v>35</v>
      </c>
      <c r="O16" s="91">
        <f t="shared" si="1"/>
        <v>30</v>
      </c>
      <c r="P16" s="2"/>
      <c r="Q16" s="53"/>
    </row>
    <row r="17" spans="1:17" x14ac:dyDescent="0.2">
      <c r="A17" s="53"/>
      <c r="B17" s="76">
        <v>7</v>
      </c>
      <c r="C17" s="97" t="str">
        <f>IF('Paddock Names'!C17&gt;0,'Paddock Names'!C17,"")</f>
        <v/>
      </c>
      <c r="D17" s="90">
        <f t="shared" si="2"/>
        <v>30</v>
      </c>
      <c r="E17" s="90">
        <f t="shared" si="1"/>
        <v>25</v>
      </c>
      <c r="F17" s="90">
        <f t="shared" si="1"/>
        <v>15</v>
      </c>
      <c r="G17" s="90">
        <f t="shared" si="1"/>
        <v>10</v>
      </c>
      <c r="H17" s="90">
        <f t="shared" si="1"/>
        <v>5</v>
      </c>
      <c r="I17" s="90">
        <f t="shared" si="1"/>
        <v>0</v>
      </c>
      <c r="J17" s="90">
        <f t="shared" si="1"/>
        <v>0</v>
      </c>
      <c r="K17" s="90">
        <f t="shared" si="1"/>
        <v>0</v>
      </c>
      <c r="L17" s="90">
        <f t="shared" si="1"/>
        <v>5</v>
      </c>
      <c r="M17" s="90">
        <f t="shared" si="1"/>
        <v>15</v>
      </c>
      <c r="N17" s="90">
        <f t="shared" si="1"/>
        <v>35</v>
      </c>
      <c r="O17" s="91">
        <f t="shared" si="1"/>
        <v>30</v>
      </c>
      <c r="P17" s="2"/>
      <c r="Q17" s="53"/>
    </row>
    <row r="18" spans="1:17" x14ac:dyDescent="0.2">
      <c r="A18" s="53"/>
      <c r="B18" s="76">
        <v>8</v>
      </c>
      <c r="C18" s="97" t="str">
        <f>IF('Paddock Names'!C18&gt;0,'Paddock Names'!C18,"")</f>
        <v/>
      </c>
      <c r="D18" s="90">
        <f t="shared" si="2"/>
        <v>30</v>
      </c>
      <c r="E18" s="90">
        <f t="shared" si="1"/>
        <v>25</v>
      </c>
      <c r="F18" s="90">
        <f t="shared" si="1"/>
        <v>15</v>
      </c>
      <c r="G18" s="90">
        <f t="shared" si="1"/>
        <v>10</v>
      </c>
      <c r="H18" s="90">
        <f t="shared" si="1"/>
        <v>5</v>
      </c>
      <c r="I18" s="90">
        <f t="shared" si="1"/>
        <v>0</v>
      </c>
      <c r="J18" s="90">
        <f t="shared" si="1"/>
        <v>0</v>
      </c>
      <c r="K18" s="90">
        <f t="shared" si="1"/>
        <v>0</v>
      </c>
      <c r="L18" s="90">
        <f t="shared" si="1"/>
        <v>5</v>
      </c>
      <c r="M18" s="90">
        <f t="shared" si="1"/>
        <v>15</v>
      </c>
      <c r="N18" s="90">
        <f t="shared" si="1"/>
        <v>35</v>
      </c>
      <c r="O18" s="91">
        <f t="shared" si="1"/>
        <v>30</v>
      </c>
      <c r="P18" s="2"/>
      <c r="Q18" s="53"/>
    </row>
    <row r="19" spans="1:17" x14ac:dyDescent="0.2">
      <c r="A19" s="53"/>
      <c r="B19" s="76">
        <v>9</v>
      </c>
      <c r="C19" s="97" t="str">
        <f>IF('Paddock Names'!C19&gt;0,'Paddock Names'!C19,"")</f>
        <v/>
      </c>
      <c r="D19" s="90">
        <f t="shared" si="2"/>
        <v>30</v>
      </c>
      <c r="E19" s="90">
        <f t="shared" si="1"/>
        <v>25</v>
      </c>
      <c r="F19" s="90">
        <f t="shared" si="1"/>
        <v>15</v>
      </c>
      <c r="G19" s="90">
        <f t="shared" si="1"/>
        <v>10</v>
      </c>
      <c r="H19" s="90">
        <f t="shared" si="1"/>
        <v>5</v>
      </c>
      <c r="I19" s="90">
        <f t="shared" si="1"/>
        <v>0</v>
      </c>
      <c r="J19" s="90">
        <f t="shared" si="1"/>
        <v>0</v>
      </c>
      <c r="K19" s="90">
        <f t="shared" si="1"/>
        <v>0</v>
      </c>
      <c r="L19" s="90">
        <f t="shared" si="1"/>
        <v>5</v>
      </c>
      <c r="M19" s="90">
        <f t="shared" si="1"/>
        <v>15</v>
      </c>
      <c r="N19" s="90">
        <f t="shared" si="1"/>
        <v>35</v>
      </c>
      <c r="O19" s="91">
        <f t="shared" si="1"/>
        <v>30</v>
      </c>
      <c r="P19" s="2"/>
      <c r="Q19" s="53"/>
    </row>
    <row r="20" spans="1:17" x14ac:dyDescent="0.2">
      <c r="A20" s="53"/>
      <c r="B20" s="76">
        <v>10</v>
      </c>
      <c r="C20" s="97" t="str">
        <f>IF('Paddock Names'!C20&gt;0,'Paddock Names'!C20,"")</f>
        <v/>
      </c>
      <c r="D20" s="90">
        <f t="shared" si="2"/>
        <v>30</v>
      </c>
      <c r="E20" s="90">
        <f t="shared" si="1"/>
        <v>25</v>
      </c>
      <c r="F20" s="90">
        <f t="shared" si="1"/>
        <v>15</v>
      </c>
      <c r="G20" s="90">
        <f t="shared" si="1"/>
        <v>10</v>
      </c>
      <c r="H20" s="90">
        <f t="shared" si="1"/>
        <v>5</v>
      </c>
      <c r="I20" s="90">
        <f t="shared" si="1"/>
        <v>0</v>
      </c>
      <c r="J20" s="90">
        <f t="shared" si="1"/>
        <v>0</v>
      </c>
      <c r="K20" s="90">
        <f t="shared" si="1"/>
        <v>0</v>
      </c>
      <c r="L20" s="90">
        <f t="shared" si="1"/>
        <v>5</v>
      </c>
      <c r="M20" s="90">
        <f t="shared" si="1"/>
        <v>15</v>
      </c>
      <c r="N20" s="90">
        <f t="shared" si="1"/>
        <v>35</v>
      </c>
      <c r="O20" s="91">
        <f t="shared" si="1"/>
        <v>30</v>
      </c>
      <c r="P20" s="2"/>
      <c r="Q20" s="53"/>
    </row>
    <row r="21" spans="1:17" x14ac:dyDescent="0.2">
      <c r="A21" s="53"/>
      <c r="B21" s="76">
        <v>11</v>
      </c>
      <c r="C21" s="97" t="str">
        <f>IF('Paddock Names'!C21&gt;0,'Paddock Names'!C21,"")</f>
        <v/>
      </c>
      <c r="D21" s="90">
        <f t="shared" si="2"/>
        <v>30</v>
      </c>
      <c r="E21" s="90">
        <f t="shared" si="1"/>
        <v>25</v>
      </c>
      <c r="F21" s="90">
        <f t="shared" si="1"/>
        <v>15</v>
      </c>
      <c r="G21" s="90">
        <f t="shared" si="1"/>
        <v>10</v>
      </c>
      <c r="H21" s="90">
        <f t="shared" si="1"/>
        <v>5</v>
      </c>
      <c r="I21" s="90">
        <f t="shared" si="1"/>
        <v>0</v>
      </c>
      <c r="J21" s="90">
        <f t="shared" si="1"/>
        <v>0</v>
      </c>
      <c r="K21" s="90">
        <f t="shared" si="1"/>
        <v>0</v>
      </c>
      <c r="L21" s="90">
        <f t="shared" si="1"/>
        <v>5</v>
      </c>
      <c r="M21" s="90">
        <f t="shared" si="1"/>
        <v>15</v>
      </c>
      <c r="N21" s="90">
        <f t="shared" si="1"/>
        <v>35</v>
      </c>
      <c r="O21" s="91">
        <f t="shared" si="1"/>
        <v>30</v>
      </c>
      <c r="P21" s="2"/>
      <c r="Q21" s="53"/>
    </row>
    <row r="22" spans="1:17" x14ac:dyDescent="0.2">
      <c r="A22" s="53"/>
      <c r="B22" s="76">
        <v>12</v>
      </c>
      <c r="C22" s="97" t="str">
        <f>IF('Paddock Names'!C22&gt;0,'Paddock Names'!C22,"")</f>
        <v/>
      </c>
      <c r="D22" s="90">
        <f t="shared" si="2"/>
        <v>30</v>
      </c>
      <c r="E22" s="90">
        <f t="shared" si="1"/>
        <v>25</v>
      </c>
      <c r="F22" s="90">
        <f t="shared" si="1"/>
        <v>15</v>
      </c>
      <c r="G22" s="90">
        <f t="shared" si="1"/>
        <v>10</v>
      </c>
      <c r="H22" s="90">
        <f t="shared" si="1"/>
        <v>5</v>
      </c>
      <c r="I22" s="90">
        <f t="shared" si="1"/>
        <v>0</v>
      </c>
      <c r="J22" s="90">
        <f t="shared" si="1"/>
        <v>0</v>
      </c>
      <c r="K22" s="90">
        <f t="shared" si="1"/>
        <v>0</v>
      </c>
      <c r="L22" s="90">
        <f t="shared" si="1"/>
        <v>5</v>
      </c>
      <c r="M22" s="90">
        <f t="shared" si="1"/>
        <v>15</v>
      </c>
      <c r="N22" s="90">
        <f t="shared" si="1"/>
        <v>35</v>
      </c>
      <c r="O22" s="91">
        <f t="shared" si="1"/>
        <v>30</v>
      </c>
      <c r="P22" s="2"/>
      <c r="Q22" s="53"/>
    </row>
    <row r="23" spans="1:17" x14ac:dyDescent="0.2">
      <c r="A23" s="53"/>
      <c r="B23" s="76">
        <v>13</v>
      </c>
      <c r="C23" s="97" t="str">
        <f>IF('Paddock Names'!C23&gt;0,'Paddock Names'!C23,"")</f>
        <v/>
      </c>
      <c r="D23" s="90">
        <f t="shared" si="2"/>
        <v>30</v>
      </c>
      <c r="E23" s="90">
        <f t="shared" si="1"/>
        <v>25</v>
      </c>
      <c r="F23" s="90">
        <f t="shared" si="1"/>
        <v>15</v>
      </c>
      <c r="G23" s="90">
        <f t="shared" si="1"/>
        <v>10</v>
      </c>
      <c r="H23" s="90">
        <f t="shared" si="1"/>
        <v>5</v>
      </c>
      <c r="I23" s="90">
        <f t="shared" si="1"/>
        <v>0</v>
      </c>
      <c r="J23" s="90">
        <f t="shared" si="1"/>
        <v>0</v>
      </c>
      <c r="K23" s="90">
        <f t="shared" si="1"/>
        <v>0</v>
      </c>
      <c r="L23" s="90">
        <f t="shared" si="1"/>
        <v>5</v>
      </c>
      <c r="M23" s="90">
        <f t="shared" si="1"/>
        <v>15</v>
      </c>
      <c r="N23" s="90">
        <f t="shared" si="1"/>
        <v>35</v>
      </c>
      <c r="O23" s="91">
        <f t="shared" si="1"/>
        <v>30</v>
      </c>
      <c r="P23" s="2"/>
      <c r="Q23" s="53"/>
    </row>
    <row r="24" spans="1:17" x14ac:dyDescent="0.2">
      <c r="A24" s="53"/>
      <c r="B24" s="76">
        <v>14</v>
      </c>
      <c r="C24" s="97" t="str">
        <f>IF('Paddock Names'!C24&gt;0,'Paddock Names'!C24,"")</f>
        <v/>
      </c>
      <c r="D24" s="90">
        <f t="shared" si="2"/>
        <v>30</v>
      </c>
      <c r="E24" s="90">
        <f t="shared" si="1"/>
        <v>25</v>
      </c>
      <c r="F24" s="90">
        <f t="shared" si="1"/>
        <v>15</v>
      </c>
      <c r="G24" s="90">
        <f t="shared" si="1"/>
        <v>10</v>
      </c>
      <c r="H24" s="90">
        <f t="shared" si="1"/>
        <v>5</v>
      </c>
      <c r="I24" s="90">
        <f t="shared" si="1"/>
        <v>0</v>
      </c>
      <c r="J24" s="90">
        <f t="shared" si="1"/>
        <v>0</v>
      </c>
      <c r="K24" s="90">
        <f t="shared" si="1"/>
        <v>0</v>
      </c>
      <c r="L24" s="90">
        <f t="shared" si="1"/>
        <v>5</v>
      </c>
      <c r="M24" s="90">
        <f t="shared" si="1"/>
        <v>15</v>
      </c>
      <c r="N24" s="90">
        <f t="shared" si="1"/>
        <v>35</v>
      </c>
      <c r="O24" s="91">
        <f t="shared" si="1"/>
        <v>30</v>
      </c>
      <c r="P24" s="2"/>
      <c r="Q24" s="53"/>
    </row>
    <row r="25" spans="1:17" x14ac:dyDescent="0.2">
      <c r="A25" s="53"/>
      <c r="B25" s="76">
        <v>15</v>
      </c>
      <c r="C25" s="97" t="str">
        <f>IF('Paddock Names'!C25&gt;0,'Paddock Names'!C25,"")</f>
        <v/>
      </c>
      <c r="D25" s="90">
        <f t="shared" si="2"/>
        <v>30</v>
      </c>
      <c r="E25" s="90">
        <f t="shared" si="1"/>
        <v>25</v>
      </c>
      <c r="F25" s="90">
        <f t="shared" si="1"/>
        <v>15</v>
      </c>
      <c r="G25" s="90">
        <f t="shared" si="1"/>
        <v>10</v>
      </c>
      <c r="H25" s="90">
        <f t="shared" si="1"/>
        <v>5</v>
      </c>
      <c r="I25" s="90">
        <f t="shared" si="1"/>
        <v>0</v>
      </c>
      <c r="J25" s="90">
        <f t="shared" si="1"/>
        <v>0</v>
      </c>
      <c r="K25" s="90">
        <f t="shared" si="1"/>
        <v>0</v>
      </c>
      <c r="L25" s="90">
        <f t="shared" si="1"/>
        <v>5</v>
      </c>
      <c r="M25" s="90">
        <f t="shared" si="1"/>
        <v>15</v>
      </c>
      <c r="N25" s="90">
        <f t="shared" si="1"/>
        <v>35</v>
      </c>
      <c r="O25" s="91">
        <f t="shared" si="1"/>
        <v>30</v>
      </c>
      <c r="P25" s="2"/>
      <c r="Q25" s="53"/>
    </row>
    <row r="26" spans="1:17" x14ac:dyDescent="0.2">
      <c r="A26" s="53"/>
      <c r="B26" s="76">
        <v>16</v>
      </c>
      <c r="C26" s="97" t="str">
        <f>IF('Paddock Names'!C26&gt;0,'Paddock Names'!C26,"")</f>
        <v/>
      </c>
      <c r="D26" s="90">
        <f t="shared" si="2"/>
        <v>30</v>
      </c>
      <c r="E26" s="90">
        <f t="shared" si="1"/>
        <v>25</v>
      </c>
      <c r="F26" s="90">
        <f t="shared" si="1"/>
        <v>15</v>
      </c>
      <c r="G26" s="90">
        <f t="shared" si="1"/>
        <v>10</v>
      </c>
      <c r="H26" s="90">
        <f t="shared" si="1"/>
        <v>5</v>
      </c>
      <c r="I26" s="90">
        <f t="shared" si="1"/>
        <v>0</v>
      </c>
      <c r="J26" s="90">
        <f t="shared" si="1"/>
        <v>0</v>
      </c>
      <c r="K26" s="90">
        <f t="shared" si="1"/>
        <v>0</v>
      </c>
      <c r="L26" s="90">
        <f t="shared" si="1"/>
        <v>5</v>
      </c>
      <c r="M26" s="90">
        <f t="shared" si="1"/>
        <v>15</v>
      </c>
      <c r="N26" s="90">
        <f t="shared" si="1"/>
        <v>35</v>
      </c>
      <c r="O26" s="91">
        <f t="shared" si="1"/>
        <v>30</v>
      </c>
      <c r="P26" s="2"/>
      <c r="Q26" s="53"/>
    </row>
    <row r="27" spans="1:17" x14ac:dyDescent="0.2">
      <c r="A27" s="53"/>
      <c r="B27" s="76">
        <v>17</v>
      </c>
      <c r="C27" s="97" t="str">
        <f>IF('Paddock Names'!C27&gt;0,'Paddock Names'!C27,"")</f>
        <v/>
      </c>
      <c r="D27" s="90">
        <f t="shared" si="2"/>
        <v>30</v>
      </c>
      <c r="E27" s="90">
        <f t="shared" si="2"/>
        <v>25</v>
      </c>
      <c r="F27" s="90">
        <f t="shared" si="2"/>
        <v>15</v>
      </c>
      <c r="G27" s="90">
        <f t="shared" si="2"/>
        <v>10</v>
      </c>
      <c r="H27" s="90">
        <f t="shared" si="2"/>
        <v>5</v>
      </c>
      <c r="I27" s="90">
        <f t="shared" si="2"/>
        <v>0</v>
      </c>
      <c r="J27" s="90">
        <f t="shared" si="2"/>
        <v>0</v>
      </c>
      <c r="K27" s="90">
        <f t="shared" si="2"/>
        <v>0</v>
      </c>
      <c r="L27" s="90">
        <f t="shared" si="2"/>
        <v>5</v>
      </c>
      <c r="M27" s="90">
        <f t="shared" si="2"/>
        <v>15</v>
      </c>
      <c r="N27" s="90">
        <f t="shared" si="2"/>
        <v>35</v>
      </c>
      <c r="O27" s="91">
        <f t="shared" si="2"/>
        <v>30</v>
      </c>
      <c r="P27" s="2"/>
      <c r="Q27" s="53"/>
    </row>
    <row r="28" spans="1:17" x14ac:dyDescent="0.2">
      <c r="A28" s="53"/>
      <c r="B28" s="76">
        <v>18</v>
      </c>
      <c r="C28" s="97" t="str">
        <f>IF('Paddock Names'!C28&gt;0,'Paddock Names'!C28,"")</f>
        <v/>
      </c>
      <c r="D28" s="90">
        <f t="shared" si="2"/>
        <v>30</v>
      </c>
      <c r="E28" s="90">
        <f t="shared" si="2"/>
        <v>25</v>
      </c>
      <c r="F28" s="90">
        <f t="shared" si="2"/>
        <v>15</v>
      </c>
      <c r="G28" s="90">
        <f t="shared" si="2"/>
        <v>10</v>
      </c>
      <c r="H28" s="90">
        <f t="shared" si="2"/>
        <v>5</v>
      </c>
      <c r="I28" s="90">
        <f t="shared" si="2"/>
        <v>0</v>
      </c>
      <c r="J28" s="90">
        <f t="shared" si="2"/>
        <v>0</v>
      </c>
      <c r="K28" s="90">
        <f t="shared" si="2"/>
        <v>0</v>
      </c>
      <c r="L28" s="90">
        <f t="shared" si="2"/>
        <v>5</v>
      </c>
      <c r="M28" s="90">
        <f t="shared" si="2"/>
        <v>15</v>
      </c>
      <c r="N28" s="90">
        <f t="shared" si="2"/>
        <v>35</v>
      </c>
      <c r="O28" s="91">
        <f t="shared" si="2"/>
        <v>30</v>
      </c>
      <c r="P28" s="2"/>
      <c r="Q28" s="53"/>
    </row>
    <row r="29" spans="1:17" x14ac:dyDescent="0.2">
      <c r="A29" s="53"/>
      <c r="B29" s="76">
        <v>19</v>
      </c>
      <c r="C29" s="97" t="str">
        <f>IF('Paddock Names'!C29&gt;0,'Paddock Names'!C29,"")</f>
        <v/>
      </c>
      <c r="D29" s="90">
        <f t="shared" si="2"/>
        <v>30</v>
      </c>
      <c r="E29" s="90">
        <f t="shared" si="2"/>
        <v>25</v>
      </c>
      <c r="F29" s="90">
        <f t="shared" si="2"/>
        <v>15</v>
      </c>
      <c r="G29" s="90">
        <f t="shared" si="2"/>
        <v>10</v>
      </c>
      <c r="H29" s="90">
        <f t="shared" si="2"/>
        <v>5</v>
      </c>
      <c r="I29" s="90">
        <f t="shared" si="2"/>
        <v>0</v>
      </c>
      <c r="J29" s="90">
        <f t="shared" si="2"/>
        <v>0</v>
      </c>
      <c r="K29" s="90">
        <f t="shared" si="2"/>
        <v>0</v>
      </c>
      <c r="L29" s="90">
        <f t="shared" si="2"/>
        <v>5</v>
      </c>
      <c r="M29" s="90">
        <f t="shared" si="2"/>
        <v>15</v>
      </c>
      <c r="N29" s="90">
        <f t="shared" si="2"/>
        <v>35</v>
      </c>
      <c r="O29" s="91">
        <f t="shared" si="2"/>
        <v>30</v>
      </c>
      <c r="P29" s="2"/>
      <c r="Q29" s="53"/>
    </row>
    <row r="30" spans="1:17" x14ac:dyDescent="0.2">
      <c r="A30" s="53"/>
      <c r="B30" s="76">
        <v>20</v>
      </c>
      <c r="C30" s="97" t="str">
        <f>IF('Paddock Names'!C30&gt;0,'Paddock Names'!C30,"")</f>
        <v/>
      </c>
      <c r="D30" s="90">
        <f t="shared" si="2"/>
        <v>30</v>
      </c>
      <c r="E30" s="90">
        <f t="shared" si="2"/>
        <v>25</v>
      </c>
      <c r="F30" s="90">
        <f t="shared" si="2"/>
        <v>15</v>
      </c>
      <c r="G30" s="90">
        <f t="shared" si="2"/>
        <v>10</v>
      </c>
      <c r="H30" s="90">
        <f t="shared" si="2"/>
        <v>5</v>
      </c>
      <c r="I30" s="90">
        <f t="shared" si="2"/>
        <v>0</v>
      </c>
      <c r="J30" s="90">
        <f t="shared" si="2"/>
        <v>0</v>
      </c>
      <c r="K30" s="90">
        <f t="shared" si="2"/>
        <v>0</v>
      </c>
      <c r="L30" s="90">
        <f t="shared" si="2"/>
        <v>5</v>
      </c>
      <c r="M30" s="90">
        <f t="shared" si="2"/>
        <v>15</v>
      </c>
      <c r="N30" s="90">
        <f t="shared" si="2"/>
        <v>35</v>
      </c>
      <c r="O30" s="91">
        <f t="shared" si="2"/>
        <v>30</v>
      </c>
      <c r="P30" s="2"/>
      <c r="Q30" s="53"/>
    </row>
    <row r="31" spans="1:17" x14ac:dyDescent="0.2">
      <c r="A31" s="53"/>
      <c r="B31" s="76">
        <v>21</v>
      </c>
      <c r="C31" s="97" t="str">
        <f>IF('Paddock Names'!C31&gt;0,'Paddock Names'!C31,"")</f>
        <v/>
      </c>
      <c r="D31" s="90">
        <f t="shared" si="2"/>
        <v>30</v>
      </c>
      <c r="E31" s="90">
        <f t="shared" si="2"/>
        <v>25</v>
      </c>
      <c r="F31" s="90">
        <f t="shared" si="2"/>
        <v>15</v>
      </c>
      <c r="G31" s="90">
        <f t="shared" si="2"/>
        <v>10</v>
      </c>
      <c r="H31" s="90">
        <f t="shared" si="2"/>
        <v>5</v>
      </c>
      <c r="I31" s="90">
        <f t="shared" si="2"/>
        <v>0</v>
      </c>
      <c r="J31" s="90">
        <f t="shared" si="2"/>
        <v>0</v>
      </c>
      <c r="K31" s="90">
        <f t="shared" si="2"/>
        <v>0</v>
      </c>
      <c r="L31" s="90">
        <f t="shared" si="2"/>
        <v>5</v>
      </c>
      <c r="M31" s="90">
        <f t="shared" si="2"/>
        <v>15</v>
      </c>
      <c r="N31" s="90">
        <f t="shared" si="2"/>
        <v>35</v>
      </c>
      <c r="O31" s="91">
        <f t="shared" si="2"/>
        <v>30</v>
      </c>
      <c r="P31" s="2"/>
      <c r="Q31" s="53"/>
    </row>
    <row r="32" spans="1:17" x14ac:dyDescent="0.2">
      <c r="A32" s="53"/>
      <c r="B32" s="76">
        <v>22</v>
      </c>
      <c r="C32" s="97" t="str">
        <f>IF('Paddock Names'!C32&gt;0,'Paddock Names'!C32,"")</f>
        <v/>
      </c>
      <c r="D32" s="90">
        <f t="shared" si="2"/>
        <v>30</v>
      </c>
      <c r="E32" s="90">
        <f t="shared" si="2"/>
        <v>25</v>
      </c>
      <c r="F32" s="90">
        <f t="shared" si="2"/>
        <v>15</v>
      </c>
      <c r="G32" s="90">
        <f t="shared" si="2"/>
        <v>10</v>
      </c>
      <c r="H32" s="90">
        <f t="shared" si="2"/>
        <v>5</v>
      </c>
      <c r="I32" s="90">
        <f t="shared" si="2"/>
        <v>0</v>
      </c>
      <c r="J32" s="90">
        <f t="shared" si="2"/>
        <v>0</v>
      </c>
      <c r="K32" s="90">
        <f t="shared" si="2"/>
        <v>0</v>
      </c>
      <c r="L32" s="90">
        <f t="shared" si="2"/>
        <v>5</v>
      </c>
      <c r="M32" s="90">
        <f t="shared" si="2"/>
        <v>15</v>
      </c>
      <c r="N32" s="90">
        <f t="shared" si="2"/>
        <v>35</v>
      </c>
      <c r="O32" s="91">
        <f t="shared" si="2"/>
        <v>30</v>
      </c>
      <c r="P32" s="2"/>
      <c r="Q32" s="53"/>
    </row>
    <row r="33" spans="1:17" x14ac:dyDescent="0.2">
      <c r="A33" s="53"/>
      <c r="B33" s="76">
        <v>23</v>
      </c>
      <c r="C33" s="97" t="str">
        <f>IF('Paddock Names'!C33&gt;0,'Paddock Names'!C33,"")</f>
        <v/>
      </c>
      <c r="D33" s="90">
        <f t="shared" si="2"/>
        <v>30</v>
      </c>
      <c r="E33" s="90">
        <f t="shared" si="2"/>
        <v>25</v>
      </c>
      <c r="F33" s="90">
        <f t="shared" si="2"/>
        <v>15</v>
      </c>
      <c r="G33" s="90">
        <f t="shared" si="2"/>
        <v>10</v>
      </c>
      <c r="H33" s="90">
        <f t="shared" si="2"/>
        <v>5</v>
      </c>
      <c r="I33" s="90">
        <f t="shared" si="2"/>
        <v>0</v>
      </c>
      <c r="J33" s="90">
        <f t="shared" si="2"/>
        <v>0</v>
      </c>
      <c r="K33" s="90">
        <f t="shared" si="2"/>
        <v>0</v>
      </c>
      <c r="L33" s="90">
        <f t="shared" si="2"/>
        <v>5</v>
      </c>
      <c r="M33" s="90">
        <f t="shared" si="2"/>
        <v>15</v>
      </c>
      <c r="N33" s="90">
        <f t="shared" si="2"/>
        <v>35</v>
      </c>
      <c r="O33" s="91">
        <f t="shared" si="2"/>
        <v>30</v>
      </c>
      <c r="P33" s="2"/>
      <c r="Q33" s="53"/>
    </row>
    <row r="34" spans="1:17" x14ac:dyDescent="0.2">
      <c r="A34" s="53"/>
      <c r="B34" s="76">
        <v>24</v>
      </c>
      <c r="C34" s="97" t="str">
        <f>IF('Paddock Names'!C34&gt;0,'Paddock Names'!C34,"")</f>
        <v/>
      </c>
      <c r="D34" s="90">
        <f t="shared" si="2"/>
        <v>30</v>
      </c>
      <c r="E34" s="90">
        <f t="shared" si="2"/>
        <v>25</v>
      </c>
      <c r="F34" s="90">
        <f t="shared" si="2"/>
        <v>15</v>
      </c>
      <c r="G34" s="90">
        <f t="shared" si="2"/>
        <v>10</v>
      </c>
      <c r="H34" s="90">
        <f t="shared" si="2"/>
        <v>5</v>
      </c>
      <c r="I34" s="90">
        <f t="shared" si="2"/>
        <v>0</v>
      </c>
      <c r="J34" s="90">
        <f t="shared" si="2"/>
        <v>0</v>
      </c>
      <c r="K34" s="90">
        <f t="shared" si="2"/>
        <v>0</v>
      </c>
      <c r="L34" s="90">
        <f t="shared" si="2"/>
        <v>5</v>
      </c>
      <c r="M34" s="90">
        <f t="shared" si="2"/>
        <v>15</v>
      </c>
      <c r="N34" s="90">
        <f t="shared" si="2"/>
        <v>35</v>
      </c>
      <c r="O34" s="91">
        <f t="shared" si="2"/>
        <v>30</v>
      </c>
      <c r="P34" s="2"/>
      <c r="Q34" s="53"/>
    </row>
    <row r="35" spans="1:17" x14ac:dyDescent="0.2">
      <c r="A35" s="53"/>
      <c r="B35" s="76">
        <v>25</v>
      </c>
      <c r="C35" s="97" t="str">
        <f>IF('Paddock Names'!C35&gt;0,'Paddock Names'!C35,"")</f>
        <v/>
      </c>
      <c r="D35" s="90">
        <f t="shared" si="2"/>
        <v>30</v>
      </c>
      <c r="E35" s="90">
        <f t="shared" si="2"/>
        <v>25</v>
      </c>
      <c r="F35" s="90">
        <f t="shared" si="2"/>
        <v>15</v>
      </c>
      <c r="G35" s="90">
        <f t="shared" si="2"/>
        <v>10</v>
      </c>
      <c r="H35" s="90">
        <f t="shared" si="2"/>
        <v>5</v>
      </c>
      <c r="I35" s="90">
        <f t="shared" si="2"/>
        <v>0</v>
      </c>
      <c r="J35" s="90">
        <f t="shared" si="2"/>
        <v>0</v>
      </c>
      <c r="K35" s="90">
        <f t="shared" si="2"/>
        <v>0</v>
      </c>
      <c r="L35" s="90">
        <f t="shared" si="2"/>
        <v>5</v>
      </c>
      <c r="M35" s="90">
        <f t="shared" si="2"/>
        <v>15</v>
      </c>
      <c r="N35" s="90">
        <f t="shared" si="2"/>
        <v>35</v>
      </c>
      <c r="O35" s="91">
        <f t="shared" si="2"/>
        <v>30</v>
      </c>
      <c r="P35" s="2"/>
      <c r="Q35" s="53"/>
    </row>
    <row r="36" spans="1:17" x14ac:dyDescent="0.2">
      <c r="A36" s="53"/>
      <c r="B36" s="76">
        <v>26</v>
      </c>
      <c r="C36" s="97" t="str">
        <f>IF('Paddock Names'!C36&gt;0,'Paddock Names'!C36,"")</f>
        <v/>
      </c>
      <c r="D36" s="90">
        <f t="shared" si="2"/>
        <v>30</v>
      </c>
      <c r="E36" s="90">
        <f t="shared" si="2"/>
        <v>25</v>
      </c>
      <c r="F36" s="90">
        <f t="shared" si="2"/>
        <v>15</v>
      </c>
      <c r="G36" s="90">
        <f t="shared" si="2"/>
        <v>10</v>
      </c>
      <c r="H36" s="90">
        <f t="shared" si="2"/>
        <v>5</v>
      </c>
      <c r="I36" s="90">
        <f t="shared" si="2"/>
        <v>0</v>
      </c>
      <c r="J36" s="90">
        <f t="shared" si="2"/>
        <v>0</v>
      </c>
      <c r="K36" s="90">
        <f t="shared" si="2"/>
        <v>0</v>
      </c>
      <c r="L36" s="90">
        <f t="shared" si="2"/>
        <v>5</v>
      </c>
      <c r="M36" s="90">
        <f t="shared" si="2"/>
        <v>15</v>
      </c>
      <c r="N36" s="90">
        <f t="shared" si="2"/>
        <v>35</v>
      </c>
      <c r="O36" s="91">
        <f t="shared" si="2"/>
        <v>30</v>
      </c>
      <c r="P36" s="2"/>
      <c r="Q36" s="53"/>
    </row>
    <row r="37" spans="1:17" x14ac:dyDescent="0.2">
      <c r="A37" s="53"/>
      <c r="B37" s="76">
        <v>27</v>
      </c>
      <c r="C37" s="97" t="str">
        <f>IF('Paddock Names'!C37&gt;0,'Paddock Names'!C37,"")</f>
        <v/>
      </c>
      <c r="D37" s="90">
        <f t="shared" si="2"/>
        <v>30</v>
      </c>
      <c r="E37" s="90">
        <f t="shared" si="2"/>
        <v>25</v>
      </c>
      <c r="F37" s="90">
        <f t="shared" si="2"/>
        <v>15</v>
      </c>
      <c r="G37" s="90">
        <f t="shared" si="2"/>
        <v>10</v>
      </c>
      <c r="H37" s="90">
        <f t="shared" si="2"/>
        <v>5</v>
      </c>
      <c r="I37" s="90">
        <f t="shared" si="2"/>
        <v>0</v>
      </c>
      <c r="J37" s="90">
        <f t="shared" si="2"/>
        <v>0</v>
      </c>
      <c r="K37" s="90">
        <f t="shared" si="2"/>
        <v>0</v>
      </c>
      <c r="L37" s="90">
        <f t="shared" si="2"/>
        <v>5</v>
      </c>
      <c r="M37" s="90">
        <f t="shared" si="2"/>
        <v>15</v>
      </c>
      <c r="N37" s="90">
        <f t="shared" si="2"/>
        <v>35</v>
      </c>
      <c r="O37" s="91">
        <f t="shared" si="2"/>
        <v>30</v>
      </c>
      <c r="P37" s="2"/>
      <c r="Q37" s="53"/>
    </row>
    <row r="38" spans="1:17" x14ac:dyDescent="0.2">
      <c r="A38" s="53"/>
      <c r="B38" s="76">
        <v>28</v>
      </c>
      <c r="C38" s="97" t="str">
        <f>IF('Paddock Names'!C38&gt;0,'Paddock Names'!C38,"")</f>
        <v/>
      </c>
      <c r="D38" s="90">
        <f t="shared" si="2"/>
        <v>30</v>
      </c>
      <c r="E38" s="90">
        <f t="shared" si="2"/>
        <v>25</v>
      </c>
      <c r="F38" s="90">
        <f t="shared" si="2"/>
        <v>15</v>
      </c>
      <c r="G38" s="90">
        <f t="shared" si="2"/>
        <v>10</v>
      </c>
      <c r="H38" s="90">
        <f t="shared" si="2"/>
        <v>5</v>
      </c>
      <c r="I38" s="90">
        <f t="shared" si="2"/>
        <v>0</v>
      </c>
      <c r="J38" s="90">
        <f t="shared" si="2"/>
        <v>0</v>
      </c>
      <c r="K38" s="90">
        <f t="shared" si="2"/>
        <v>0</v>
      </c>
      <c r="L38" s="90">
        <f t="shared" si="2"/>
        <v>5</v>
      </c>
      <c r="M38" s="90">
        <f t="shared" si="2"/>
        <v>15</v>
      </c>
      <c r="N38" s="90">
        <f t="shared" si="2"/>
        <v>35</v>
      </c>
      <c r="O38" s="91">
        <f t="shared" si="2"/>
        <v>30</v>
      </c>
      <c r="P38" s="2"/>
      <c r="Q38" s="53"/>
    </row>
    <row r="39" spans="1:17" x14ac:dyDescent="0.2">
      <c r="A39" s="53"/>
      <c r="B39" s="76">
        <v>29</v>
      </c>
      <c r="C39" s="97" t="str">
        <f>IF('Paddock Names'!C39&gt;0,'Paddock Names'!C39,"")</f>
        <v/>
      </c>
      <c r="D39" s="90">
        <f t="shared" si="2"/>
        <v>30</v>
      </c>
      <c r="E39" s="90">
        <f t="shared" si="2"/>
        <v>25</v>
      </c>
      <c r="F39" s="90">
        <f t="shared" si="2"/>
        <v>15</v>
      </c>
      <c r="G39" s="90">
        <f t="shared" si="2"/>
        <v>10</v>
      </c>
      <c r="H39" s="90">
        <f t="shared" si="2"/>
        <v>5</v>
      </c>
      <c r="I39" s="90">
        <f t="shared" si="2"/>
        <v>0</v>
      </c>
      <c r="J39" s="90">
        <f t="shared" si="2"/>
        <v>0</v>
      </c>
      <c r="K39" s="90">
        <f t="shared" si="2"/>
        <v>0</v>
      </c>
      <c r="L39" s="90">
        <f t="shared" si="2"/>
        <v>5</v>
      </c>
      <c r="M39" s="90">
        <f t="shared" si="2"/>
        <v>15</v>
      </c>
      <c r="N39" s="90">
        <f t="shared" si="2"/>
        <v>35</v>
      </c>
      <c r="O39" s="91">
        <f t="shared" si="2"/>
        <v>30</v>
      </c>
      <c r="P39" s="2"/>
      <c r="Q39" s="53"/>
    </row>
    <row r="40" spans="1:17" x14ac:dyDescent="0.2">
      <c r="A40" s="53"/>
      <c r="B40" s="76">
        <v>30</v>
      </c>
      <c r="C40" s="97" t="str">
        <f>IF('Paddock Names'!C40&gt;0,'Paddock Names'!C40,"")</f>
        <v/>
      </c>
      <c r="D40" s="90">
        <f t="shared" si="2"/>
        <v>30</v>
      </c>
      <c r="E40" s="90">
        <f t="shared" si="2"/>
        <v>25</v>
      </c>
      <c r="F40" s="90">
        <f t="shared" si="2"/>
        <v>15</v>
      </c>
      <c r="G40" s="90">
        <f t="shared" si="2"/>
        <v>10</v>
      </c>
      <c r="H40" s="90">
        <f t="shared" si="2"/>
        <v>5</v>
      </c>
      <c r="I40" s="90">
        <f t="shared" si="2"/>
        <v>0</v>
      </c>
      <c r="J40" s="90">
        <f t="shared" si="2"/>
        <v>0</v>
      </c>
      <c r="K40" s="90">
        <f t="shared" si="2"/>
        <v>0</v>
      </c>
      <c r="L40" s="90">
        <f t="shared" si="2"/>
        <v>5</v>
      </c>
      <c r="M40" s="90">
        <f t="shared" si="2"/>
        <v>15</v>
      </c>
      <c r="N40" s="90">
        <f t="shared" si="2"/>
        <v>35</v>
      </c>
      <c r="O40" s="91">
        <f t="shared" si="2"/>
        <v>30</v>
      </c>
      <c r="P40" s="2"/>
      <c r="Q40" s="53"/>
    </row>
    <row r="41" spans="1:17" x14ac:dyDescent="0.2">
      <c r="A41" s="53"/>
      <c r="B41" s="76">
        <v>31</v>
      </c>
      <c r="C41" s="97" t="str">
        <f>IF('Paddock Names'!C41&gt;0,'Paddock Names'!C41,"")</f>
        <v/>
      </c>
      <c r="D41" s="90">
        <f t="shared" si="2"/>
        <v>30</v>
      </c>
      <c r="E41" s="90">
        <f t="shared" si="2"/>
        <v>25</v>
      </c>
      <c r="F41" s="90">
        <f t="shared" si="2"/>
        <v>15</v>
      </c>
      <c r="G41" s="90">
        <f t="shared" si="2"/>
        <v>10</v>
      </c>
      <c r="H41" s="90">
        <f t="shared" si="2"/>
        <v>5</v>
      </c>
      <c r="I41" s="90">
        <f t="shared" si="2"/>
        <v>0</v>
      </c>
      <c r="J41" s="90">
        <f t="shared" si="2"/>
        <v>0</v>
      </c>
      <c r="K41" s="90">
        <f t="shared" si="2"/>
        <v>0</v>
      </c>
      <c r="L41" s="90">
        <f t="shared" si="2"/>
        <v>5</v>
      </c>
      <c r="M41" s="90">
        <f t="shared" si="2"/>
        <v>15</v>
      </c>
      <c r="N41" s="90">
        <f t="shared" si="2"/>
        <v>35</v>
      </c>
      <c r="O41" s="91">
        <f t="shared" si="2"/>
        <v>30</v>
      </c>
      <c r="P41" s="2"/>
      <c r="Q41" s="53"/>
    </row>
    <row r="42" spans="1:17" x14ac:dyDescent="0.2">
      <c r="A42" s="53"/>
      <c r="B42" s="76">
        <v>32</v>
      </c>
      <c r="C42" s="97" t="str">
        <f>IF('Paddock Names'!C42&gt;0,'Paddock Names'!C42,"")</f>
        <v/>
      </c>
      <c r="D42" s="90">
        <f t="shared" si="2"/>
        <v>30</v>
      </c>
      <c r="E42" s="90">
        <f t="shared" si="2"/>
        <v>25</v>
      </c>
      <c r="F42" s="90">
        <f t="shared" si="2"/>
        <v>15</v>
      </c>
      <c r="G42" s="90">
        <f t="shared" si="2"/>
        <v>10</v>
      </c>
      <c r="H42" s="90">
        <f t="shared" si="2"/>
        <v>5</v>
      </c>
      <c r="I42" s="90">
        <f t="shared" si="2"/>
        <v>0</v>
      </c>
      <c r="J42" s="90">
        <f t="shared" si="2"/>
        <v>0</v>
      </c>
      <c r="K42" s="90">
        <f t="shared" si="2"/>
        <v>0</v>
      </c>
      <c r="L42" s="90">
        <f t="shared" si="2"/>
        <v>5</v>
      </c>
      <c r="M42" s="90">
        <f t="shared" si="2"/>
        <v>15</v>
      </c>
      <c r="N42" s="90">
        <f t="shared" si="2"/>
        <v>35</v>
      </c>
      <c r="O42" s="91">
        <f t="shared" si="2"/>
        <v>30</v>
      </c>
      <c r="P42" s="2"/>
      <c r="Q42" s="53"/>
    </row>
    <row r="43" spans="1:17" x14ac:dyDescent="0.2">
      <c r="A43" s="53"/>
      <c r="B43" s="76">
        <v>33</v>
      </c>
      <c r="C43" s="97" t="str">
        <f>IF('Paddock Names'!C43&gt;0,'Paddock Names'!C43,"")</f>
        <v/>
      </c>
      <c r="D43" s="90">
        <f t="shared" si="2"/>
        <v>30</v>
      </c>
      <c r="E43" s="90">
        <f t="shared" si="2"/>
        <v>25</v>
      </c>
      <c r="F43" s="90">
        <f t="shared" si="2"/>
        <v>15</v>
      </c>
      <c r="G43" s="90">
        <f t="shared" si="2"/>
        <v>10</v>
      </c>
      <c r="H43" s="90">
        <f t="shared" si="2"/>
        <v>5</v>
      </c>
      <c r="I43" s="90">
        <f t="shared" si="2"/>
        <v>0</v>
      </c>
      <c r="J43" s="90">
        <f t="shared" si="2"/>
        <v>0</v>
      </c>
      <c r="K43" s="90">
        <f t="shared" si="2"/>
        <v>0</v>
      </c>
      <c r="L43" s="90">
        <f t="shared" si="2"/>
        <v>5</v>
      </c>
      <c r="M43" s="90">
        <f t="shared" si="2"/>
        <v>15</v>
      </c>
      <c r="N43" s="90">
        <f t="shared" si="2"/>
        <v>35</v>
      </c>
      <c r="O43" s="91">
        <f t="shared" si="2"/>
        <v>30</v>
      </c>
      <c r="P43" s="2"/>
      <c r="Q43" s="53"/>
    </row>
    <row r="44" spans="1:17" x14ac:dyDescent="0.2">
      <c r="A44" s="53"/>
      <c r="B44" s="76">
        <v>34</v>
      </c>
      <c r="C44" s="97" t="str">
        <f>IF('Paddock Names'!C44&gt;0,'Paddock Names'!C44,"")</f>
        <v/>
      </c>
      <c r="D44" s="90">
        <f t="shared" ref="D44:O65" si="3">D$10</f>
        <v>30</v>
      </c>
      <c r="E44" s="90">
        <f t="shared" si="3"/>
        <v>25</v>
      </c>
      <c r="F44" s="90">
        <f t="shared" si="3"/>
        <v>15</v>
      </c>
      <c r="G44" s="90">
        <f t="shared" si="3"/>
        <v>10</v>
      </c>
      <c r="H44" s="90">
        <f t="shared" si="3"/>
        <v>5</v>
      </c>
      <c r="I44" s="90">
        <f t="shared" si="3"/>
        <v>0</v>
      </c>
      <c r="J44" s="90">
        <f t="shared" si="3"/>
        <v>0</v>
      </c>
      <c r="K44" s="90">
        <f t="shared" si="3"/>
        <v>0</v>
      </c>
      <c r="L44" s="90">
        <f t="shared" si="3"/>
        <v>5</v>
      </c>
      <c r="M44" s="90">
        <f t="shared" si="3"/>
        <v>15</v>
      </c>
      <c r="N44" s="90">
        <f t="shared" si="3"/>
        <v>35</v>
      </c>
      <c r="O44" s="91">
        <f t="shared" si="3"/>
        <v>30</v>
      </c>
      <c r="P44" s="2"/>
      <c r="Q44" s="53"/>
    </row>
    <row r="45" spans="1:17" x14ac:dyDescent="0.2">
      <c r="A45" s="53"/>
      <c r="B45" s="76">
        <v>35</v>
      </c>
      <c r="C45" s="97" t="str">
        <f>IF('Paddock Names'!C45&gt;0,'Paddock Names'!C45,"")</f>
        <v/>
      </c>
      <c r="D45" s="90">
        <f t="shared" si="3"/>
        <v>30</v>
      </c>
      <c r="E45" s="90">
        <f t="shared" si="3"/>
        <v>25</v>
      </c>
      <c r="F45" s="90">
        <f t="shared" si="3"/>
        <v>15</v>
      </c>
      <c r="G45" s="90">
        <f t="shared" si="3"/>
        <v>10</v>
      </c>
      <c r="H45" s="90">
        <f t="shared" si="3"/>
        <v>5</v>
      </c>
      <c r="I45" s="90">
        <f t="shared" si="3"/>
        <v>0</v>
      </c>
      <c r="J45" s="90">
        <f t="shared" si="3"/>
        <v>0</v>
      </c>
      <c r="K45" s="90">
        <f t="shared" si="3"/>
        <v>0</v>
      </c>
      <c r="L45" s="90">
        <f t="shared" si="3"/>
        <v>5</v>
      </c>
      <c r="M45" s="90">
        <f t="shared" si="3"/>
        <v>15</v>
      </c>
      <c r="N45" s="90">
        <f t="shared" si="3"/>
        <v>35</v>
      </c>
      <c r="O45" s="91">
        <f t="shared" si="3"/>
        <v>30</v>
      </c>
      <c r="P45" s="2"/>
      <c r="Q45" s="53"/>
    </row>
    <row r="46" spans="1:17" x14ac:dyDescent="0.2">
      <c r="A46" s="53"/>
      <c r="B46" s="76">
        <v>36</v>
      </c>
      <c r="C46" s="97" t="str">
        <f>IF('Paddock Names'!C46&gt;0,'Paddock Names'!C46,"")</f>
        <v/>
      </c>
      <c r="D46" s="90">
        <f t="shared" si="3"/>
        <v>30</v>
      </c>
      <c r="E46" s="90">
        <f t="shared" si="3"/>
        <v>25</v>
      </c>
      <c r="F46" s="90">
        <f t="shared" si="3"/>
        <v>15</v>
      </c>
      <c r="G46" s="90">
        <f t="shared" si="3"/>
        <v>10</v>
      </c>
      <c r="H46" s="90">
        <f t="shared" si="3"/>
        <v>5</v>
      </c>
      <c r="I46" s="90">
        <f t="shared" si="3"/>
        <v>0</v>
      </c>
      <c r="J46" s="90">
        <f t="shared" si="3"/>
        <v>0</v>
      </c>
      <c r="K46" s="90">
        <f t="shared" si="3"/>
        <v>0</v>
      </c>
      <c r="L46" s="90">
        <f t="shared" si="3"/>
        <v>5</v>
      </c>
      <c r="M46" s="90">
        <f t="shared" si="3"/>
        <v>15</v>
      </c>
      <c r="N46" s="90">
        <f t="shared" si="3"/>
        <v>35</v>
      </c>
      <c r="O46" s="91">
        <f t="shared" si="3"/>
        <v>30</v>
      </c>
      <c r="P46" s="2"/>
      <c r="Q46" s="53"/>
    </row>
    <row r="47" spans="1:17" x14ac:dyDescent="0.2">
      <c r="A47" s="53"/>
      <c r="B47" s="76">
        <v>37</v>
      </c>
      <c r="C47" s="97" t="str">
        <f>IF('Paddock Names'!C47&gt;0,'Paddock Names'!C47,"")</f>
        <v/>
      </c>
      <c r="D47" s="90">
        <f t="shared" si="3"/>
        <v>30</v>
      </c>
      <c r="E47" s="90">
        <f t="shared" si="3"/>
        <v>25</v>
      </c>
      <c r="F47" s="90">
        <f t="shared" si="3"/>
        <v>15</v>
      </c>
      <c r="G47" s="90">
        <f t="shared" si="3"/>
        <v>10</v>
      </c>
      <c r="H47" s="90">
        <f t="shared" si="3"/>
        <v>5</v>
      </c>
      <c r="I47" s="90">
        <f t="shared" si="3"/>
        <v>0</v>
      </c>
      <c r="J47" s="90">
        <f t="shared" si="3"/>
        <v>0</v>
      </c>
      <c r="K47" s="90">
        <f t="shared" si="3"/>
        <v>0</v>
      </c>
      <c r="L47" s="90">
        <f t="shared" si="3"/>
        <v>5</v>
      </c>
      <c r="M47" s="90">
        <f t="shared" si="3"/>
        <v>15</v>
      </c>
      <c r="N47" s="90">
        <f t="shared" si="3"/>
        <v>35</v>
      </c>
      <c r="O47" s="91">
        <f t="shared" si="3"/>
        <v>30</v>
      </c>
      <c r="P47" s="2"/>
      <c r="Q47" s="53"/>
    </row>
    <row r="48" spans="1:17" x14ac:dyDescent="0.2">
      <c r="A48" s="53"/>
      <c r="B48" s="76">
        <v>38</v>
      </c>
      <c r="C48" s="97" t="str">
        <f>IF('Paddock Names'!C48&gt;0,'Paddock Names'!C48,"")</f>
        <v/>
      </c>
      <c r="D48" s="90">
        <f t="shared" si="3"/>
        <v>30</v>
      </c>
      <c r="E48" s="90">
        <f t="shared" si="3"/>
        <v>25</v>
      </c>
      <c r="F48" s="90">
        <f t="shared" si="3"/>
        <v>15</v>
      </c>
      <c r="G48" s="90">
        <f t="shared" si="3"/>
        <v>10</v>
      </c>
      <c r="H48" s="90">
        <f t="shared" si="3"/>
        <v>5</v>
      </c>
      <c r="I48" s="90">
        <f t="shared" si="3"/>
        <v>0</v>
      </c>
      <c r="J48" s="90">
        <f t="shared" si="3"/>
        <v>0</v>
      </c>
      <c r="K48" s="90">
        <f t="shared" si="3"/>
        <v>0</v>
      </c>
      <c r="L48" s="90">
        <f t="shared" si="3"/>
        <v>5</v>
      </c>
      <c r="M48" s="90">
        <f t="shared" si="3"/>
        <v>15</v>
      </c>
      <c r="N48" s="90">
        <f t="shared" si="3"/>
        <v>35</v>
      </c>
      <c r="O48" s="91">
        <f t="shared" si="3"/>
        <v>30</v>
      </c>
      <c r="P48" s="2"/>
      <c r="Q48" s="53"/>
    </row>
    <row r="49" spans="1:17" x14ac:dyDescent="0.2">
      <c r="A49" s="53"/>
      <c r="B49" s="76">
        <v>39</v>
      </c>
      <c r="C49" s="97" t="str">
        <f>IF('Paddock Names'!C49&gt;0,'Paddock Names'!C49,"")</f>
        <v/>
      </c>
      <c r="D49" s="90">
        <f t="shared" si="3"/>
        <v>30</v>
      </c>
      <c r="E49" s="90">
        <f t="shared" si="3"/>
        <v>25</v>
      </c>
      <c r="F49" s="90">
        <f t="shared" si="3"/>
        <v>15</v>
      </c>
      <c r="G49" s="90">
        <f t="shared" si="3"/>
        <v>10</v>
      </c>
      <c r="H49" s="90">
        <f t="shared" si="3"/>
        <v>5</v>
      </c>
      <c r="I49" s="90">
        <f t="shared" si="3"/>
        <v>0</v>
      </c>
      <c r="J49" s="90">
        <f t="shared" si="3"/>
        <v>0</v>
      </c>
      <c r="K49" s="90">
        <f t="shared" si="3"/>
        <v>0</v>
      </c>
      <c r="L49" s="90">
        <f t="shared" si="3"/>
        <v>5</v>
      </c>
      <c r="M49" s="90">
        <f t="shared" si="3"/>
        <v>15</v>
      </c>
      <c r="N49" s="90">
        <f t="shared" si="3"/>
        <v>35</v>
      </c>
      <c r="O49" s="91">
        <f t="shared" si="3"/>
        <v>30</v>
      </c>
      <c r="P49" s="2"/>
      <c r="Q49" s="53"/>
    </row>
    <row r="50" spans="1:17" x14ac:dyDescent="0.2">
      <c r="A50" s="53"/>
      <c r="B50" s="76">
        <v>40</v>
      </c>
      <c r="C50" s="97" t="str">
        <f>IF('Paddock Names'!C50&gt;0,'Paddock Names'!C50,"")</f>
        <v/>
      </c>
      <c r="D50" s="90">
        <f t="shared" si="3"/>
        <v>30</v>
      </c>
      <c r="E50" s="90">
        <f t="shared" si="3"/>
        <v>25</v>
      </c>
      <c r="F50" s="90">
        <f t="shared" si="3"/>
        <v>15</v>
      </c>
      <c r="G50" s="90">
        <f t="shared" si="3"/>
        <v>10</v>
      </c>
      <c r="H50" s="90">
        <f t="shared" si="3"/>
        <v>5</v>
      </c>
      <c r="I50" s="90">
        <f t="shared" si="3"/>
        <v>0</v>
      </c>
      <c r="J50" s="90">
        <f t="shared" si="3"/>
        <v>0</v>
      </c>
      <c r="K50" s="90">
        <f t="shared" si="3"/>
        <v>0</v>
      </c>
      <c r="L50" s="90">
        <f t="shared" si="3"/>
        <v>5</v>
      </c>
      <c r="M50" s="90">
        <f t="shared" si="3"/>
        <v>15</v>
      </c>
      <c r="N50" s="90">
        <f t="shared" si="3"/>
        <v>35</v>
      </c>
      <c r="O50" s="91">
        <f t="shared" si="3"/>
        <v>30</v>
      </c>
      <c r="P50" s="2"/>
      <c r="Q50" s="53"/>
    </row>
    <row r="51" spans="1:17" x14ac:dyDescent="0.2">
      <c r="A51" s="53"/>
      <c r="B51" s="76">
        <v>41</v>
      </c>
      <c r="C51" s="97" t="str">
        <f>IF('Paddock Names'!C51&gt;0,'Paddock Names'!C51,"")</f>
        <v/>
      </c>
      <c r="D51" s="90">
        <f t="shared" si="3"/>
        <v>30</v>
      </c>
      <c r="E51" s="90">
        <f t="shared" si="3"/>
        <v>25</v>
      </c>
      <c r="F51" s="90">
        <f t="shared" si="3"/>
        <v>15</v>
      </c>
      <c r="G51" s="90">
        <f t="shared" si="3"/>
        <v>10</v>
      </c>
      <c r="H51" s="90">
        <f t="shared" si="3"/>
        <v>5</v>
      </c>
      <c r="I51" s="90">
        <f t="shared" si="3"/>
        <v>0</v>
      </c>
      <c r="J51" s="90">
        <f t="shared" si="3"/>
        <v>0</v>
      </c>
      <c r="K51" s="90">
        <f t="shared" si="3"/>
        <v>0</v>
      </c>
      <c r="L51" s="90">
        <f t="shared" si="3"/>
        <v>5</v>
      </c>
      <c r="M51" s="90">
        <f t="shared" si="3"/>
        <v>15</v>
      </c>
      <c r="N51" s="90">
        <f t="shared" si="3"/>
        <v>35</v>
      </c>
      <c r="O51" s="91">
        <f t="shared" si="3"/>
        <v>30</v>
      </c>
      <c r="P51" s="2"/>
      <c r="Q51" s="53"/>
    </row>
    <row r="52" spans="1:17" x14ac:dyDescent="0.2">
      <c r="A52" s="53"/>
      <c r="B52" s="76">
        <v>42</v>
      </c>
      <c r="C52" s="97" t="str">
        <f>IF('Paddock Names'!C52&gt;0,'Paddock Names'!C52,"")</f>
        <v/>
      </c>
      <c r="D52" s="90">
        <f t="shared" si="3"/>
        <v>30</v>
      </c>
      <c r="E52" s="90">
        <f t="shared" si="3"/>
        <v>25</v>
      </c>
      <c r="F52" s="90">
        <f t="shared" si="3"/>
        <v>15</v>
      </c>
      <c r="G52" s="90">
        <f t="shared" si="3"/>
        <v>10</v>
      </c>
      <c r="H52" s="90">
        <f t="shared" si="3"/>
        <v>5</v>
      </c>
      <c r="I52" s="90">
        <f t="shared" si="3"/>
        <v>0</v>
      </c>
      <c r="J52" s="90">
        <f t="shared" si="3"/>
        <v>0</v>
      </c>
      <c r="K52" s="90">
        <f t="shared" si="3"/>
        <v>0</v>
      </c>
      <c r="L52" s="90">
        <f t="shared" si="3"/>
        <v>5</v>
      </c>
      <c r="M52" s="90">
        <f t="shared" si="3"/>
        <v>15</v>
      </c>
      <c r="N52" s="90">
        <f t="shared" si="3"/>
        <v>35</v>
      </c>
      <c r="O52" s="91">
        <f t="shared" si="3"/>
        <v>30</v>
      </c>
      <c r="P52" s="2"/>
      <c r="Q52" s="53"/>
    </row>
    <row r="53" spans="1:17" x14ac:dyDescent="0.2">
      <c r="A53" s="53"/>
      <c r="B53" s="76">
        <v>43</v>
      </c>
      <c r="C53" s="97" t="str">
        <f>IF('Paddock Names'!C53&gt;0,'Paddock Names'!C53,"")</f>
        <v/>
      </c>
      <c r="D53" s="90">
        <f t="shared" si="3"/>
        <v>30</v>
      </c>
      <c r="E53" s="90">
        <f t="shared" si="3"/>
        <v>25</v>
      </c>
      <c r="F53" s="90">
        <f t="shared" si="3"/>
        <v>15</v>
      </c>
      <c r="G53" s="90">
        <f t="shared" si="3"/>
        <v>10</v>
      </c>
      <c r="H53" s="90">
        <f t="shared" si="3"/>
        <v>5</v>
      </c>
      <c r="I53" s="90">
        <f t="shared" si="3"/>
        <v>0</v>
      </c>
      <c r="J53" s="90">
        <f t="shared" si="3"/>
        <v>0</v>
      </c>
      <c r="K53" s="90">
        <f t="shared" si="3"/>
        <v>0</v>
      </c>
      <c r="L53" s="90">
        <f t="shared" si="3"/>
        <v>5</v>
      </c>
      <c r="M53" s="90">
        <f t="shared" si="3"/>
        <v>15</v>
      </c>
      <c r="N53" s="90">
        <f t="shared" si="3"/>
        <v>35</v>
      </c>
      <c r="O53" s="91">
        <f t="shared" si="3"/>
        <v>30</v>
      </c>
      <c r="P53" s="2"/>
      <c r="Q53" s="53"/>
    </row>
    <row r="54" spans="1:17" x14ac:dyDescent="0.2">
      <c r="A54" s="53"/>
      <c r="B54" s="76">
        <v>44</v>
      </c>
      <c r="C54" s="97" t="str">
        <f>IF('Paddock Names'!C54&gt;0,'Paddock Names'!C54,"")</f>
        <v/>
      </c>
      <c r="D54" s="90">
        <f t="shared" si="3"/>
        <v>30</v>
      </c>
      <c r="E54" s="90">
        <f t="shared" si="3"/>
        <v>25</v>
      </c>
      <c r="F54" s="90">
        <f t="shared" si="3"/>
        <v>15</v>
      </c>
      <c r="G54" s="90">
        <f t="shared" si="3"/>
        <v>10</v>
      </c>
      <c r="H54" s="90">
        <f t="shared" si="3"/>
        <v>5</v>
      </c>
      <c r="I54" s="90">
        <f t="shared" si="3"/>
        <v>0</v>
      </c>
      <c r="J54" s="90">
        <f t="shared" si="3"/>
        <v>0</v>
      </c>
      <c r="K54" s="90">
        <f t="shared" si="3"/>
        <v>0</v>
      </c>
      <c r="L54" s="90">
        <f t="shared" si="3"/>
        <v>5</v>
      </c>
      <c r="M54" s="90">
        <f t="shared" si="3"/>
        <v>15</v>
      </c>
      <c r="N54" s="90">
        <f t="shared" si="3"/>
        <v>35</v>
      </c>
      <c r="O54" s="91">
        <f t="shared" si="3"/>
        <v>30</v>
      </c>
      <c r="P54" s="2"/>
      <c r="Q54" s="53"/>
    </row>
    <row r="55" spans="1:17" x14ac:dyDescent="0.2">
      <c r="A55" s="53"/>
      <c r="B55" s="76">
        <v>45</v>
      </c>
      <c r="C55" s="97" t="str">
        <f>IF('Paddock Names'!C55&gt;0,'Paddock Names'!C55,"")</f>
        <v/>
      </c>
      <c r="D55" s="90">
        <f t="shared" si="3"/>
        <v>30</v>
      </c>
      <c r="E55" s="90">
        <f t="shared" si="3"/>
        <v>25</v>
      </c>
      <c r="F55" s="90">
        <f t="shared" si="3"/>
        <v>15</v>
      </c>
      <c r="G55" s="90">
        <f t="shared" si="3"/>
        <v>10</v>
      </c>
      <c r="H55" s="90">
        <f t="shared" si="3"/>
        <v>5</v>
      </c>
      <c r="I55" s="90">
        <f t="shared" si="3"/>
        <v>0</v>
      </c>
      <c r="J55" s="90">
        <f t="shared" si="3"/>
        <v>0</v>
      </c>
      <c r="K55" s="90">
        <f t="shared" si="3"/>
        <v>0</v>
      </c>
      <c r="L55" s="90">
        <f t="shared" si="3"/>
        <v>5</v>
      </c>
      <c r="M55" s="90">
        <f t="shared" si="3"/>
        <v>15</v>
      </c>
      <c r="N55" s="90">
        <f t="shared" si="3"/>
        <v>35</v>
      </c>
      <c r="O55" s="91">
        <f t="shared" si="3"/>
        <v>30</v>
      </c>
      <c r="P55" s="2"/>
      <c r="Q55" s="53"/>
    </row>
    <row r="56" spans="1:17" x14ac:dyDescent="0.2">
      <c r="A56" s="53"/>
      <c r="B56" s="76">
        <v>46</v>
      </c>
      <c r="C56" s="97" t="str">
        <f>IF('Paddock Names'!C56&gt;0,'Paddock Names'!C56,"")</f>
        <v/>
      </c>
      <c r="D56" s="90">
        <f t="shared" si="3"/>
        <v>30</v>
      </c>
      <c r="E56" s="90">
        <f t="shared" si="3"/>
        <v>25</v>
      </c>
      <c r="F56" s="90">
        <f t="shared" si="3"/>
        <v>15</v>
      </c>
      <c r="G56" s="90">
        <f t="shared" si="3"/>
        <v>10</v>
      </c>
      <c r="H56" s="90">
        <f t="shared" si="3"/>
        <v>5</v>
      </c>
      <c r="I56" s="90">
        <f t="shared" si="3"/>
        <v>0</v>
      </c>
      <c r="J56" s="90">
        <f t="shared" si="3"/>
        <v>0</v>
      </c>
      <c r="K56" s="90">
        <f t="shared" si="3"/>
        <v>0</v>
      </c>
      <c r="L56" s="90">
        <f t="shared" si="3"/>
        <v>5</v>
      </c>
      <c r="M56" s="90">
        <f t="shared" si="3"/>
        <v>15</v>
      </c>
      <c r="N56" s="90">
        <f t="shared" si="3"/>
        <v>35</v>
      </c>
      <c r="O56" s="91">
        <f t="shared" si="3"/>
        <v>30</v>
      </c>
      <c r="P56" s="2"/>
      <c r="Q56" s="53"/>
    </row>
    <row r="57" spans="1:17" x14ac:dyDescent="0.2">
      <c r="A57" s="53"/>
      <c r="B57" s="76">
        <v>47</v>
      </c>
      <c r="C57" s="97" t="str">
        <f>IF('Paddock Names'!C57&gt;0,'Paddock Names'!C57,"")</f>
        <v/>
      </c>
      <c r="D57" s="90">
        <f t="shared" si="3"/>
        <v>30</v>
      </c>
      <c r="E57" s="90">
        <f t="shared" si="3"/>
        <v>25</v>
      </c>
      <c r="F57" s="90">
        <f t="shared" si="3"/>
        <v>15</v>
      </c>
      <c r="G57" s="90">
        <f t="shared" si="3"/>
        <v>10</v>
      </c>
      <c r="H57" s="90">
        <f t="shared" si="3"/>
        <v>5</v>
      </c>
      <c r="I57" s="90">
        <f t="shared" si="3"/>
        <v>0</v>
      </c>
      <c r="J57" s="90">
        <f t="shared" si="3"/>
        <v>0</v>
      </c>
      <c r="K57" s="90">
        <f t="shared" si="3"/>
        <v>0</v>
      </c>
      <c r="L57" s="90">
        <f t="shared" si="3"/>
        <v>5</v>
      </c>
      <c r="M57" s="90">
        <f t="shared" si="3"/>
        <v>15</v>
      </c>
      <c r="N57" s="90">
        <f t="shared" si="3"/>
        <v>35</v>
      </c>
      <c r="O57" s="91">
        <f t="shared" si="3"/>
        <v>30</v>
      </c>
      <c r="P57" s="2"/>
      <c r="Q57" s="53"/>
    </row>
    <row r="58" spans="1:17" x14ac:dyDescent="0.2">
      <c r="A58" s="53"/>
      <c r="B58" s="76">
        <v>48</v>
      </c>
      <c r="C58" s="97" t="str">
        <f>IF('Paddock Names'!C58&gt;0,'Paddock Names'!C58,"")</f>
        <v/>
      </c>
      <c r="D58" s="90">
        <f t="shared" si="3"/>
        <v>30</v>
      </c>
      <c r="E58" s="90">
        <f t="shared" si="3"/>
        <v>25</v>
      </c>
      <c r="F58" s="90">
        <f t="shared" si="3"/>
        <v>15</v>
      </c>
      <c r="G58" s="90">
        <f t="shared" si="3"/>
        <v>10</v>
      </c>
      <c r="H58" s="90">
        <f t="shared" si="3"/>
        <v>5</v>
      </c>
      <c r="I58" s="90">
        <f t="shared" si="3"/>
        <v>0</v>
      </c>
      <c r="J58" s="90">
        <f t="shared" si="3"/>
        <v>0</v>
      </c>
      <c r="K58" s="90">
        <f t="shared" si="3"/>
        <v>0</v>
      </c>
      <c r="L58" s="90">
        <f t="shared" si="3"/>
        <v>5</v>
      </c>
      <c r="M58" s="90">
        <f t="shared" si="3"/>
        <v>15</v>
      </c>
      <c r="N58" s="90">
        <f t="shared" si="3"/>
        <v>35</v>
      </c>
      <c r="O58" s="91">
        <f t="shared" si="3"/>
        <v>30</v>
      </c>
      <c r="P58" s="2"/>
      <c r="Q58" s="53"/>
    </row>
    <row r="59" spans="1:17" x14ac:dyDescent="0.2">
      <c r="A59" s="53"/>
      <c r="B59" s="76">
        <v>49</v>
      </c>
      <c r="C59" s="97" t="str">
        <f>IF('Paddock Names'!C59&gt;0,'Paddock Names'!C59,"")</f>
        <v/>
      </c>
      <c r="D59" s="90">
        <f t="shared" si="3"/>
        <v>30</v>
      </c>
      <c r="E59" s="90">
        <f t="shared" si="3"/>
        <v>25</v>
      </c>
      <c r="F59" s="90">
        <f t="shared" si="3"/>
        <v>15</v>
      </c>
      <c r="G59" s="90">
        <f t="shared" si="3"/>
        <v>10</v>
      </c>
      <c r="H59" s="90">
        <f t="shared" si="3"/>
        <v>5</v>
      </c>
      <c r="I59" s="90">
        <f t="shared" si="3"/>
        <v>0</v>
      </c>
      <c r="J59" s="90">
        <f t="shared" si="3"/>
        <v>0</v>
      </c>
      <c r="K59" s="90">
        <f t="shared" si="3"/>
        <v>0</v>
      </c>
      <c r="L59" s="90">
        <f t="shared" si="3"/>
        <v>5</v>
      </c>
      <c r="M59" s="90">
        <f t="shared" si="3"/>
        <v>15</v>
      </c>
      <c r="N59" s="90">
        <f t="shared" si="3"/>
        <v>35</v>
      </c>
      <c r="O59" s="91">
        <f t="shared" si="3"/>
        <v>30</v>
      </c>
      <c r="P59" s="2"/>
      <c r="Q59" s="53"/>
    </row>
    <row r="60" spans="1:17" x14ac:dyDescent="0.2">
      <c r="A60" s="53"/>
      <c r="B60" s="76">
        <v>50</v>
      </c>
      <c r="C60" s="97" t="str">
        <f>IF('Paddock Names'!C60&gt;0,'Paddock Names'!C60,"")</f>
        <v/>
      </c>
      <c r="D60" s="90">
        <f t="shared" si="3"/>
        <v>30</v>
      </c>
      <c r="E60" s="90">
        <f t="shared" si="3"/>
        <v>25</v>
      </c>
      <c r="F60" s="90">
        <f t="shared" si="3"/>
        <v>15</v>
      </c>
      <c r="G60" s="90">
        <f t="shared" si="3"/>
        <v>10</v>
      </c>
      <c r="H60" s="90">
        <f t="shared" si="3"/>
        <v>5</v>
      </c>
      <c r="I60" s="90">
        <f t="shared" si="3"/>
        <v>0</v>
      </c>
      <c r="J60" s="90">
        <f t="shared" si="3"/>
        <v>0</v>
      </c>
      <c r="K60" s="90">
        <f t="shared" si="3"/>
        <v>0</v>
      </c>
      <c r="L60" s="90">
        <f t="shared" si="3"/>
        <v>5</v>
      </c>
      <c r="M60" s="90">
        <f t="shared" si="3"/>
        <v>15</v>
      </c>
      <c r="N60" s="90">
        <f t="shared" si="3"/>
        <v>35</v>
      </c>
      <c r="O60" s="91">
        <f t="shared" si="3"/>
        <v>30</v>
      </c>
      <c r="P60" s="2"/>
      <c r="Q60" s="53"/>
    </row>
    <row r="61" spans="1:17" x14ac:dyDescent="0.2">
      <c r="A61" s="53"/>
      <c r="B61" s="76">
        <v>51</v>
      </c>
      <c r="C61" s="97" t="str">
        <f>IF('Paddock Names'!C61&gt;0,'Paddock Names'!C61,"")</f>
        <v/>
      </c>
      <c r="D61" s="90">
        <f t="shared" si="3"/>
        <v>30</v>
      </c>
      <c r="E61" s="90">
        <f t="shared" si="3"/>
        <v>25</v>
      </c>
      <c r="F61" s="90">
        <f t="shared" si="3"/>
        <v>15</v>
      </c>
      <c r="G61" s="90">
        <f t="shared" si="3"/>
        <v>10</v>
      </c>
      <c r="H61" s="90">
        <f t="shared" si="3"/>
        <v>5</v>
      </c>
      <c r="I61" s="90">
        <f t="shared" si="3"/>
        <v>0</v>
      </c>
      <c r="J61" s="90">
        <f t="shared" si="3"/>
        <v>0</v>
      </c>
      <c r="K61" s="90">
        <f t="shared" si="3"/>
        <v>0</v>
      </c>
      <c r="L61" s="90">
        <f t="shared" si="3"/>
        <v>5</v>
      </c>
      <c r="M61" s="90">
        <f t="shared" si="3"/>
        <v>15</v>
      </c>
      <c r="N61" s="90">
        <f t="shared" si="3"/>
        <v>35</v>
      </c>
      <c r="O61" s="91">
        <f t="shared" si="3"/>
        <v>30</v>
      </c>
      <c r="P61" s="2"/>
      <c r="Q61" s="53"/>
    </row>
    <row r="62" spans="1:17" x14ac:dyDescent="0.2">
      <c r="A62" s="53"/>
      <c r="B62" s="76">
        <v>52</v>
      </c>
      <c r="C62" s="97" t="str">
        <f>IF('Paddock Names'!C62&gt;0,'Paddock Names'!C62,"")</f>
        <v/>
      </c>
      <c r="D62" s="90">
        <f t="shared" si="3"/>
        <v>30</v>
      </c>
      <c r="E62" s="90">
        <f t="shared" si="3"/>
        <v>25</v>
      </c>
      <c r="F62" s="90">
        <f t="shared" si="3"/>
        <v>15</v>
      </c>
      <c r="G62" s="90">
        <f t="shared" si="3"/>
        <v>10</v>
      </c>
      <c r="H62" s="90">
        <f t="shared" si="3"/>
        <v>5</v>
      </c>
      <c r="I62" s="90">
        <f t="shared" si="3"/>
        <v>0</v>
      </c>
      <c r="J62" s="90">
        <f t="shared" si="3"/>
        <v>0</v>
      </c>
      <c r="K62" s="90">
        <f t="shared" si="3"/>
        <v>0</v>
      </c>
      <c r="L62" s="90">
        <f t="shared" si="3"/>
        <v>5</v>
      </c>
      <c r="M62" s="90">
        <f t="shared" si="3"/>
        <v>15</v>
      </c>
      <c r="N62" s="90">
        <f t="shared" si="3"/>
        <v>35</v>
      </c>
      <c r="O62" s="91">
        <f t="shared" si="3"/>
        <v>30</v>
      </c>
      <c r="P62" s="2"/>
      <c r="Q62" s="53"/>
    </row>
    <row r="63" spans="1:17" x14ac:dyDescent="0.2">
      <c r="A63" s="53"/>
      <c r="B63" s="76">
        <v>53</v>
      </c>
      <c r="C63" s="97" t="str">
        <f>IF('Paddock Names'!C63&gt;0,'Paddock Names'!C63,"")</f>
        <v/>
      </c>
      <c r="D63" s="90">
        <f t="shared" si="3"/>
        <v>30</v>
      </c>
      <c r="E63" s="90">
        <f t="shared" si="3"/>
        <v>25</v>
      </c>
      <c r="F63" s="90">
        <f t="shared" si="3"/>
        <v>15</v>
      </c>
      <c r="G63" s="90">
        <f t="shared" si="3"/>
        <v>10</v>
      </c>
      <c r="H63" s="90">
        <f t="shared" si="3"/>
        <v>5</v>
      </c>
      <c r="I63" s="90">
        <f t="shared" si="3"/>
        <v>0</v>
      </c>
      <c r="J63" s="90">
        <f t="shared" si="3"/>
        <v>0</v>
      </c>
      <c r="K63" s="90">
        <f t="shared" si="3"/>
        <v>0</v>
      </c>
      <c r="L63" s="90">
        <f t="shared" si="3"/>
        <v>5</v>
      </c>
      <c r="M63" s="90">
        <f t="shared" si="3"/>
        <v>15</v>
      </c>
      <c r="N63" s="90">
        <f t="shared" si="3"/>
        <v>35</v>
      </c>
      <c r="O63" s="91">
        <f t="shared" si="3"/>
        <v>30</v>
      </c>
      <c r="P63" s="2"/>
      <c r="Q63" s="53"/>
    </row>
    <row r="64" spans="1:17" x14ac:dyDescent="0.2">
      <c r="A64" s="53"/>
      <c r="B64" s="76">
        <v>54</v>
      </c>
      <c r="C64" s="97" t="str">
        <f>IF('Paddock Names'!C64&gt;0,'Paddock Names'!C64,"")</f>
        <v/>
      </c>
      <c r="D64" s="90">
        <f t="shared" si="3"/>
        <v>30</v>
      </c>
      <c r="E64" s="90">
        <f t="shared" si="3"/>
        <v>25</v>
      </c>
      <c r="F64" s="90">
        <f t="shared" si="3"/>
        <v>15</v>
      </c>
      <c r="G64" s="90">
        <f t="shared" si="3"/>
        <v>10</v>
      </c>
      <c r="H64" s="90">
        <f t="shared" si="3"/>
        <v>5</v>
      </c>
      <c r="I64" s="90">
        <f t="shared" si="3"/>
        <v>0</v>
      </c>
      <c r="J64" s="90">
        <f t="shared" si="3"/>
        <v>0</v>
      </c>
      <c r="K64" s="90">
        <f t="shared" si="3"/>
        <v>0</v>
      </c>
      <c r="L64" s="90">
        <f t="shared" si="3"/>
        <v>5</v>
      </c>
      <c r="M64" s="90">
        <f t="shared" si="3"/>
        <v>15</v>
      </c>
      <c r="N64" s="90">
        <f t="shared" si="3"/>
        <v>35</v>
      </c>
      <c r="O64" s="91">
        <f t="shared" si="3"/>
        <v>30</v>
      </c>
      <c r="P64" s="2"/>
      <c r="Q64" s="53"/>
    </row>
    <row r="65" spans="1:17" x14ac:dyDescent="0.2">
      <c r="A65" s="53"/>
      <c r="B65" s="76">
        <v>55</v>
      </c>
      <c r="C65" s="97" t="str">
        <f>IF('Paddock Names'!C65&gt;0,'Paddock Names'!C65,"")</f>
        <v/>
      </c>
      <c r="D65" s="90">
        <f t="shared" si="3"/>
        <v>30</v>
      </c>
      <c r="E65" s="90">
        <f t="shared" si="3"/>
        <v>25</v>
      </c>
      <c r="F65" s="90">
        <f t="shared" si="3"/>
        <v>15</v>
      </c>
      <c r="G65" s="90">
        <f t="shared" ref="G65:O74" si="4">G$10</f>
        <v>10</v>
      </c>
      <c r="H65" s="90">
        <f t="shared" si="4"/>
        <v>5</v>
      </c>
      <c r="I65" s="90">
        <f t="shared" si="4"/>
        <v>0</v>
      </c>
      <c r="J65" s="90">
        <f t="shared" si="4"/>
        <v>0</v>
      </c>
      <c r="K65" s="90">
        <f t="shared" si="4"/>
        <v>0</v>
      </c>
      <c r="L65" s="90">
        <f t="shared" si="4"/>
        <v>5</v>
      </c>
      <c r="M65" s="90">
        <f t="shared" si="4"/>
        <v>15</v>
      </c>
      <c r="N65" s="90">
        <f t="shared" si="4"/>
        <v>35</v>
      </c>
      <c r="O65" s="91">
        <f t="shared" si="4"/>
        <v>30</v>
      </c>
      <c r="P65" s="2"/>
      <c r="Q65" s="53"/>
    </row>
    <row r="66" spans="1:17" x14ac:dyDescent="0.2">
      <c r="A66" s="53"/>
      <c r="B66" s="76">
        <v>56</v>
      </c>
      <c r="C66" s="97" t="str">
        <f>IF('Paddock Names'!C66&gt;0,'Paddock Names'!C66,"")</f>
        <v/>
      </c>
      <c r="D66" s="90">
        <f t="shared" ref="D66:D129" si="5">D$10</f>
        <v>30</v>
      </c>
      <c r="E66" s="90">
        <f t="shared" ref="E66:F85" si="6">E$10</f>
        <v>25</v>
      </c>
      <c r="F66" s="90">
        <f t="shared" si="6"/>
        <v>15</v>
      </c>
      <c r="G66" s="90">
        <f t="shared" si="4"/>
        <v>10</v>
      </c>
      <c r="H66" s="90">
        <f t="shared" si="4"/>
        <v>5</v>
      </c>
      <c r="I66" s="90">
        <f t="shared" si="4"/>
        <v>0</v>
      </c>
      <c r="J66" s="90">
        <f t="shared" si="4"/>
        <v>0</v>
      </c>
      <c r="K66" s="90">
        <f t="shared" si="4"/>
        <v>0</v>
      </c>
      <c r="L66" s="90">
        <f t="shared" si="4"/>
        <v>5</v>
      </c>
      <c r="M66" s="90">
        <f t="shared" si="4"/>
        <v>15</v>
      </c>
      <c r="N66" s="90">
        <f t="shared" si="4"/>
        <v>35</v>
      </c>
      <c r="O66" s="91">
        <f t="shared" si="4"/>
        <v>30</v>
      </c>
      <c r="P66" s="2"/>
      <c r="Q66" s="53"/>
    </row>
    <row r="67" spans="1:17" x14ac:dyDescent="0.2">
      <c r="A67" s="53"/>
      <c r="B67" s="76">
        <v>57</v>
      </c>
      <c r="C67" s="97" t="str">
        <f>IF('Paddock Names'!C67&gt;0,'Paddock Names'!C67,"")</f>
        <v/>
      </c>
      <c r="D67" s="90">
        <f t="shared" si="5"/>
        <v>30</v>
      </c>
      <c r="E67" s="90">
        <f t="shared" si="6"/>
        <v>25</v>
      </c>
      <c r="F67" s="90">
        <f t="shared" si="6"/>
        <v>15</v>
      </c>
      <c r="G67" s="90">
        <f t="shared" si="4"/>
        <v>10</v>
      </c>
      <c r="H67" s="90">
        <f t="shared" si="4"/>
        <v>5</v>
      </c>
      <c r="I67" s="90">
        <f t="shared" si="4"/>
        <v>0</v>
      </c>
      <c r="J67" s="90">
        <f t="shared" si="4"/>
        <v>0</v>
      </c>
      <c r="K67" s="90">
        <f t="shared" si="4"/>
        <v>0</v>
      </c>
      <c r="L67" s="90">
        <f t="shared" si="4"/>
        <v>5</v>
      </c>
      <c r="M67" s="90">
        <f t="shared" si="4"/>
        <v>15</v>
      </c>
      <c r="N67" s="90">
        <f t="shared" si="4"/>
        <v>35</v>
      </c>
      <c r="O67" s="91">
        <f t="shared" si="4"/>
        <v>30</v>
      </c>
      <c r="P67" s="2"/>
      <c r="Q67" s="53"/>
    </row>
    <row r="68" spans="1:17" x14ac:dyDescent="0.2">
      <c r="A68" s="53"/>
      <c r="B68" s="76">
        <v>58</v>
      </c>
      <c r="C68" s="97" t="str">
        <f>IF('Paddock Names'!C68&gt;0,'Paddock Names'!C68,"")</f>
        <v/>
      </c>
      <c r="D68" s="90">
        <f t="shared" si="5"/>
        <v>30</v>
      </c>
      <c r="E68" s="90">
        <f t="shared" si="6"/>
        <v>25</v>
      </c>
      <c r="F68" s="90">
        <f t="shared" si="6"/>
        <v>15</v>
      </c>
      <c r="G68" s="90">
        <f t="shared" si="4"/>
        <v>10</v>
      </c>
      <c r="H68" s="90">
        <f t="shared" si="4"/>
        <v>5</v>
      </c>
      <c r="I68" s="90">
        <f t="shared" si="4"/>
        <v>0</v>
      </c>
      <c r="J68" s="90">
        <f t="shared" si="4"/>
        <v>0</v>
      </c>
      <c r="K68" s="90">
        <f t="shared" si="4"/>
        <v>0</v>
      </c>
      <c r="L68" s="90">
        <f t="shared" si="4"/>
        <v>5</v>
      </c>
      <c r="M68" s="90">
        <f t="shared" si="4"/>
        <v>15</v>
      </c>
      <c r="N68" s="90">
        <f t="shared" si="4"/>
        <v>35</v>
      </c>
      <c r="O68" s="91">
        <f t="shared" si="4"/>
        <v>30</v>
      </c>
      <c r="P68" s="2"/>
      <c r="Q68" s="53"/>
    </row>
    <row r="69" spans="1:17" x14ac:dyDescent="0.2">
      <c r="A69" s="53"/>
      <c r="B69" s="76">
        <v>59</v>
      </c>
      <c r="C69" s="97" t="str">
        <f>IF('Paddock Names'!C69&gt;0,'Paddock Names'!C69,"")</f>
        <v/>
      </c>
      <c r="D69" s="90">
        <f t="shared" si="5"/>
        <v>30</v>
      </c>
      <c r="E69" s="90">
        <f t="shared" si="6"/>
        <v>25</v>
      </c>
      <c r="F69" s="90">
        <f t="shared" si="6"/>
        <v>15</v>
      </c>
      <c r="G69" s="90">
        <f t="shared" si="4"/>
        <v>10</v>
      </c>
      <c r="H69" s="90">
        <f t="shared" si="4"/>
        <v>5</v>
      </c>
      <c r="I69" s="90">
        <f t="shared" si="4"/>
        <v>0</v>
      </c>
      <c r="J69" s="90">
        <f t="shared" si="4"/>
        <v>0</v>
      </c>
      <c r="K69" s="90">
        <f t="shared" si="4"/>
        <v>0</v>
      </c>
      <c r="L69" s="90">
        <f t="shared" si="4"/>
        <v>5</v>
      </c>
      <c r="M69" s="90">
        <f t="shared" si="4"/>
        <v>15</v>
      </c>
      <c r="N69" s="90">
        <f t="shared" si="4"/>
        <v>35</v>
      </c>
      <c r="O69" s="91">
        <f t="shared" si="4"/>
        <v>30</v>
      </c>
      <c r="P69" s="2"/>
      <c r="Q69" s="53"/>
    </row>
    <row r="70" spans="1:17" x14ac:dyDescent="0.2">
      <c r="A70" s="53"/>
      <c r="B70" s="76">
        <v>60</v>
      </c>
      <c r="C70" s="97" t="str">
        <f>IF('Paddock Names'!C70&gt;0,'Paddock Names'!C70,"")</f>
        <v/>
      </c>
      <c r="D70" s="90">
        <f t="shared" si="5"/>
        <v>30</v>
      </c>
      <c r="E70" s="90">
        <f t="shared" si="6"/>
        <v>25</v>
      </c>
      <c r="F70" s="90">
        <f t="shared" si="6"/>
        <v>15</v>
      </c>
      <c r="G70" s="90">
        <f t="shared" si="4"/>
        <v>10</v>
      </c>
      <c r="H70" s="90">
        <f t="shared" si="4"/>
        <v>5</v>
      </c>
      <c r="I70" s="90">
        <f t="shared" si="4"/>
        <v>0</v>
      </c>
      <c r="J70" s="90">
        <f t="shared" si="4"/>
        <v>0</v>
      </c>
      <c r="K70" s="90">
        <f t="shared" si="4"/>
        <v>0</v>
      </c>
      <c r="L70" s="90">
        <f t="shared" si="4"/>
        <v>5</v>
      </c>
      <c r="M70" s="90">
        <f t="shared" si="4"/>
        <v>15</v>
      </c>
      <c r="N70" s="90">
        <f t="shared" si="4"/>
        <v>35</v>
      </c>
      <c r="O70" s="91">
        <f t="shared" si="4"/>
        <v>30</v>
      </c>
      <c r="P70" s="2"/>
      <c r="Q70" s="53"/>
    </row>
    <row r="71" spans="1:17" x14ac:dyDescent="0.2">
      <c r="A71" s="53"/>
      <c r="B71" s="76">
        <v>61</v>
      </c>
      <c r="C71" s="97" t="str">
        <f>IF('Paddock Names'!C71&gt;0,'Paddock Names'!C71,"")</f>
        <v/>
      </c>
      <c r="D71" s="90">
        <f t="shared" si="5"/>
        <v>30</v>
      </c>
      <c r="E71" s="90">
        <f t="shared" si="6"/>
        <v>25</v>
      </c>
      <c r="F71" s="90">
        <f t="shared" si="6"/>
        <v>15</v>
      </c>
      <c r="G71" s="90">
        <f t="shared" si="4"/>
        <v>10</v>
      </c>
      <c r="H71" s="90">
        <f t="shared" si="4"/>
        <v>5</v>
      </c>
      <c r="I71" s="90">
        <f t="shared" si="4"/>
        <v>0</v>
      </c>
      <c r="J71" s="90">
        <f t="shared" si="4"/>
        <v>0</v>
      </c>
      <c r="K71" s="90">
        <f t="shared" si="4"/>
        <v>0</v>
      </c>
      <c r="L71" s="90">
        <f t="shared" si="4"/>
        <v>5</v>
      </c>
      <c r="M71" s="90">
        <f t="shared" si="4"/>
        <v>15</v>
      </c>
      <c r="N71" s="90">
        <f t="shared" si="4"/>
        <v>35</v>
      </c>
      <c r="O71" s="91">
        <f t="shared" si="4"/>
        <v>30</v>
      </c>
      <c r="P71" s="2"/>
      <c r="Q71" s="53"/>
    </row>
    <row r="72" spans="1:17" x14ac:dyDescent="0.2">
      <c r="A72" s="53"/>
      <c r="B72" s="76">
        <v>62</v>
      </c>
      <c r="C72" s="97" t="str">
        <f>IF('Paddock Names'!C72&gt;0,'Paddock Names'!C72,"")</f>
        <v/>
      </c>
      <c r="D72" s="90">
        <f t="shared" si="5"/>
        <v>30</v>
      </c>
      <c r="E72" s="90">
        <f t="shared" si="6"/>
        <v>25</v>
      </c>
      <c r="F72" s="90">
        <f t="shared" si="6"/>
        <v>15</v>
      </c>
      <c r="G72" s="90">
        <f t="shared" si="4"/>
        <v>10</v>
      </c>
      <c r="H72" s="90">
        <f t="shared" si="4"/>
        <v>5</v>
      </c>
      <c r="I72" s="90">
        <f t="shared" si="4"/>
        <v>0</v>
      </c>
      <c r="J72" s="90">
        <f t="shared" si="4"/>
        <v>0</v>
      </c>
      <c r="K72" s="90">
        <f t="shared" si="4"/>
        <v>0</v>
      </c>
      <c r="L72" s="90">
        <f t="shared" si="4"/>
        <v>5</v>
      </c>
      <c r="M72" s="90">
        <f t="shared" si="4"/>
        <v>15</v>
      </c>
      <c r="N72" s="90">
        <f t="shared" si="4"/>
        <v>35</v>
      </c>
      <c r="O72" s="91">
        <f t="shared" si="4"/>
        <v>30</v>
      </c>
      <c r="P72" s="2"/>
      <c r="Q72" s="53"/>
    </row>
    <row r="73" spans="1:17" x14ac:dyDescent="0.2">
      <c r="A73" s="53"/>
      <c r="B73" s="76">
        <v>63</v>
      </c>
      <c r="C73" s="97" t="str">
        <f>IF('Paddock Names'!C73&gt;0,'Paddock Names'!C73,"")</f>
        <v/>
      </c>
      <c r="D73" s="90">
        <f t="shared" si="5"/>
        <v>30</v>
      </c>
      <c r="E73" s="90">
        <f t="shared" si="6"/>
        <v>25</v>
      </c>
      <c r="F73" s="90">
        <f t="shared" si="6"/>
        <v>15</v>
      </c>
      <c r="G73" s="90">
        <f t="shared" si="4"/>
        <v>10</v>
      </c>
      <c r="H73" s="90">
        <f t="shared" si="4"/>
        <v>5</v>
      </c>
      <c r="I73" s="90">
        <f t="shared" si="4"/>
        <v>0</v>
      </c>
      <c r="J73" s="90">
        <f t="shared" si="4"/>
        <v>0</v>
      </c>
      <c r="K73" s="90">
        <f t="shared" si="4"/>
        <v>0</v>
      </c>
      <c r="L73" s="90">
        <f t="shared" si="4"/>
        <v>5</v>
      </c>
      <c r="M73" s="90">
        <f t="shared" si="4"/>
        <v>15</v>
      </c>
      <c r="N73" s="90">
        <f t="shared" si="4"/>
        <v>35</v>
      </c>
      <c r="O73" s="91">
        <f t="shared" si="4"/>
        <v>30</v>
      </c>
      <c r="P73" s="2"/>
      <c r="Q73" s="53"/>
    </row>
    <row r="74" spans="1:17" x14ac:dyDescent="0.2">
      <c r="A74" s="53"/>
      <c r="B74" s="76">
        <v>64</v>
      </c>
      <c r="C74" s="97" t="str">
        <f>IF('Paddock Names'!C74&gt;0,'Paddock Names'!C74,"")</f>
        <v/>
      </c>
      <c r="D74" s="90">
        <f t="shared" si="5"/>
        <v>30</v>
      </c>
      <c r="E74" s="90">
        <f t="shared" si="6"/>
        <v>25</v>
      </c>
      <c r="F74" s="90">
        <f t="shared" si="6"/>
        <v>15</v>
      </c>
      <c r="G74" s="90">
        <f t="shared" si="4"/>
        <v>10</v>
      </c>
      <c r="H74" s="90">
        <f t="shared" si="4"/>
        <v>5</v>
      </c>
      <c r="I74" s="90">
        <f t="shared" si="4"/>
        <v>0</v>
      </c>
      <c r="J74" s="90">
        <f t="shared" si="4"/>
        <v>0</v>
      </c>
      <c r="K74" s="90">
        <f t="shared" si="4"/>
        <v>0</v>
      </c>
      <c r="L74" s="90">
        <f t="shared" si="4"/>
        <v>5</v>
      </c>
      <c r="M74" s="90">
        <f t="shared" si="4"/>
        <v>15</v>
      </c>
      <c r="N74" s="90">
        <f t="shared" si="4"/>
        <v>35</v>
      </c>
      <c r="O74" s="91">
        <f t="shared" si="4"/>
        <v>30</v>
      </c>
      <c r="P74" s="2"/>
      <c r="Q74" s="53"/>
    </row>
    <row r="75" spans="1:17" x14ac:dyDescent="0.2">
      <c r="A75" s="53"/>
      <c r="B75" s="76">
        <v>65</v>
      </c>
      <c r="C75" s="97" t="str">
        <f>IF('Paddock Names'!C75&gt;0,'Paddock Names'!C75,"")</f>
        <v/>
      </c>
      <c r="D75" s="90">
        <f t="shared" si="5"/>
        <v>30</v>
      </c>
      <c r="E75" s="90">
        <f t="shared" si="6"/>
        <v>25</v>
      </c>
      <c r="F75" s="90">
        <f t="shared" si="6"/>
        <v>15</v>
      </c>
      <c r="G75" s="90">
        <f t="shared" ref="G75:O84" si="7">G$10</f>
        <v>10</v>
      </c>
      <c r="H75" s="90">
        <f t="shared" si="7"/>
        <v>5</v>
      </c>
      <c r="I75" s="90">
        <f t="shared" si="7"/>
        <v>0</v>
      </c>
      <c r="J75" s="90">
        <f t="shared" si="7"/>
        <v>0</v>
      </c>
      <c r="K75" s="90">
        <f t="shared" si="7"/>
        <v>0</v>
      </c>
      <c r="L75" s="90">
        <f t="shared" si="7"/>
        <v>5</v>
      </c>
      <c r="M75" s="90">
        <f t="shared" si="7"/>
        <v>15</v>
      </c>
      <c r="N75" s="90">
        <f t="shared" si="7"/>
        <v>35</v>
      </c>
      <c r="O75" s="91">
        <f t="shared" si="7"/>
        <v>30</v>
      </c>
      <c r="P75" s="2"/>
      <c r="Q75" s="53"/>
    </row>
    <row r="76" spans="1:17" x14ac:dyDescent="0.2">
      <c r="A76" s="53"/>
      <c r="B76" s="76">
        <v>66</v>
      </c>
      <c r="C76" s="97" t="str">
        <f>IF('Paddock Names'!C76&gt;0,'Paddock Names'!C76,"")</f>
        <v/>
      </c>
      <c r="D76" s="90">
        <f t="shared" si="5"/>
        <v>30</v>
      </c>
      <c r="E76" s="90">
        <f t="shared" si="6"/>
        <v>25</v>
      </c>
      <c r="F76" s="90">
        <f t="shared" si="6"/>
        <v>15</v>
      </c>
      <c r="G76" s="90">
        <f t="shared" si="7"/>
        <v>10</v>
      </c>
      <c r="H76" s="90">
        <f t="shared" si="7"/>
        <v>5</v>
      </c>
      <c r="I76" s="90">
        <f t="shared" si="7"/>
        <v>0</v>
      </c>
      <c r="J76" s="90">
        <f t="shared" si="7"/>
        <v>0</v>
      </c>
      <c r="K76" s="90">
        <f t="shared" si="7"/>
        <v>0</v>
      </c>
      <c r="L76" s="90">
        <f t="shared" si="7"/>
        <v>5</v>
      </c>
      <c r="M76" s="90">
        <f t="shared" si="7"/>
        <v>15</v>
      </c>
      <c r="N76" s="90">
        <f t="shared" si="7"/>
        <v>35</v>
      </c>
      <c r="O76" s="91">
        <f t="shared" si="7"/>
        <v>30</v>
      </c>
      <c r="P76" s="2"/>
      <c r="Q76" s="53"/>
    </row>
    <row r="77" spans="1:17" x14ac:dyDescent="0.2">
      <c r="A77" s="53"/>
      <c r="B77" s="76">
        <v>67</v>
      </c>
      <c r="C77" s="97" t="str">
        <f>IF('Paddock Names'!C77&gt;0,'Paddock Names'!C77,"")</f>
        <v/>
      </c>
      <c r="D77" s="90">
        <f t="shared" si="5"/>
        <v>30</v>
      </c>
      <c r="E77" s="90">
        <f t="shared" si="6"/>
        <v>25</v>
      </c>
      <c r="F77" s="90">
        <f t="shared" si="6"/>
        <v>15</v>
      </c>
      <c r="G77" s="90">
        <f t="shared" si="7"/>
        <v>10</v>
      </c>
      <c r="H77" s="90">
        <f t="shared" si="7"/>
        <v>5</v>
      </c>
      <c r="I77" s="90">
        <f t="shared" si="7"/>
        <v>0</v>
      </c>
      <c r="J77" s="90">
        <f t="shared" si="7"/>
        <v>0</v>
      </c>
      <c r="K77" s="90">
        <f t="shared" si="7"/>
        <v>0</v>
      </c>
      <c r="L77" s="90">
        <f t="shared" si="7"/>
        <v>5</v>
      </c>
      <c r="M77" s="90">
        <f t="shared" si="7"/>
        <v>15</v>
      </c>
      <c r="N77" s="90">
        <f t="shared" si="7"/>
        <v>35</v>
      </c>
      <c r="O77" s="91">
        <f t="shared" si="7"/>
        <v>30</v>
      </c>
      <c r="P77" s="2"/>
      <c r="Q77" s="53"/>
    </row>
    <row r="78" spans="1:17" x14ac:dyDescent="0.2">
      <c r="A78" s="53"/>
      <c r="B78" s="76">
        <v>68</v>
      </c>
      <c r="C78" s="97" t="str">
        <f>IF('Paddock Names'!C78&gt;0,'Paddock Names'!C78,"")</f>
        <v/>
      </c>
      <c r="D78" s="90">
        <f t="shared" si="5"/>
        <v>30</v>
      </c>
      <c r="E78" s="90">
        <f t="shared" si="6"/>
        <v>25</v>
      </c>
      <c r="F78" s="90">
        <f t="shared" si="6"/>
        <v>15</v>
      </c>
      <c r="G78" s="90">
        <f t="shared" si="7"/>
        <v>10</v>
      </c>
      <c r="H78" s="90">
        <f t="shared" si="7"/>
        <v>5</v>
      </c>
      <c r="I78" s="90">
        <f t="shared" si="7"/>
        <v>0</v>
      </c>
      <c r="J78" s="90">
        <f t="shared" si="7"/>
        <v>0</v>
      </c>
      <c r="K78" s="90">
        <f t="shared" si="7"/>
        <v>0</v>
      </c>
      <c r="L78" s="90">
        <f t="shared" si="7"/>
        <v>5</v>
      </c>
      <c r="M78" s="90">
        <f t="shared" si="7"/>
        <v>15</v>
      </c>
      <c r="N78" s="90">
        <f t="shared" si="7"/>
        <v>35</v>
      </c>
      <c r="O78" s="91">
        <f t="shared" si="7"/>
        <v>30</v>
      </c>
      <c r="P78" s="2"/>
      <c r="Q78" s="53"/>
    </row>
    <row r="79" spans="1:17" x14ac:dyDescent="0.2">
      <c r="A79" s="53"/>
      <c r="B79" s="76">
        <v>69</v>
      </c>
      <c r="C79" s="97" t="str">
        <f>IF('Paddock Names'!C79&gt;0,'Paddock Names'!C79,"")</f>
        <v/>
      </c>
      <c r="D79" s="90">
        <f t="shared" si="5"/>
        <v>30</v>
      </c>
      <c r="E79" s="90">
        <f t="shared" si="6"/>
        <v>25</v>
      </c>
      <c r="F79" s="90">
        <f t="shared" si="6"/>
        <v>15</v>
      </c>
      <c r="G79" s="90">
        <f t="shared" si="7"/>
        <v>10</v>
      </c>
      <c r="H79" s="90">
        <f t="shared" si="7"/>
        <v>5</v>
      </c>
      <c r="I79" s="90">
        <f t="shared" si="7"/>
        <v>0</v>
      </c>
      <c r="J79" s="90">
        <f t="shared" si="7"/>
        <v>0</v>
      </c>
      <c r="K79" s="90">
        <f t="shared" si="7"/>
        <v>0</v>
      </c>
      <c r="L79" s="90">
        <f t="shared" si="7"/>
        <v>5</v>
      </c>
      <c r="M79" s="90">
        <f t="shared" si="7"/>
        <v>15</v>
      </c>
      <c r="N79" s="90">
        <f t="shared" si="7"/>
        <v>35</v>
      </c>
      <c r="O79" s="91">
        <f t="shared" si="7"/>
        <v>30</v>
      </c>
      <c r="P79" s="2"/>
      <c r="Q79" s="53"/>
    </row>
    <row r="80" spans="1:17" x14ac:dyDescent="0.2">
      <c r="A80" s="53"/>
      <c r="B80" s="76">
        <v>70</v>
      </c>
      <c r="C80" s="97" t="str">
        <f>IF('Paddock Names'!C80&gt;0,'Paddock Names'!C80,"")</f>
        <v/>
      </c>
      <c r="D80" s="90">
        <f t="shared" si="5"/>
        <v>30</v>
      </c>
      <c r="E80" s="90">
        <f t="shared" si="6"/>
        <v>25</v>
      </c>
      <c r="F80" s="90">
        <f t="shared" si="6"/>
        <v>15</v>
      </c>
      <c r="G80" s="90">
        <f t="shared" si="7"/>
        <v>10</v>
      </c>
      <c r="H80" s="90">
        <f t="shared" si="7"/>
        <v>5</v>
      </c>
      <c r="I80" s="90">
        <f t="shared" si="7"/>
        <v>0</v>
      </c>
      <c r="J80" s="90">
        <f t="shared" si="7"/>
        <v>0</v>
      </c>
      <c r="K80" s="90">
        <f t="shared" si="7"/>
        <v>0</v>
      </c>
      <c r="L80" s="90">
        <f t="shared" si="7"/>
        <v>5</v>
      </c>
      <c r="M80" s="90">
        <f t="shared" si="7"/>
        <v>15</v>
      </c>
      <c r="N80" s="90">
        <f t="shared" si="7"/>
        <v>35</v>
      </c>
      <c r="O80" s="91">
        <f t="shared" si="7"/>
        <v>30</v>
      </c>
      <c r="P80" s="2"/>
      <c r="Q80" s="53"/>
    </row>
    <row r="81" spans="1:17" x14ac:dyDescent="0.2">
      <c r="A81" s="53"/>
      <c r="B81" s="76">
        <v>71</v>
      </c>
      <c r="C81" s="97" t="str">
        <f>IF('Paddock Names'!C81&gt;0,'Paddock Names'!C81,"")</f>
        <v/>
      </c>
      <c r="D81" s="90">
        <f t="shared" si="5"/>
        <v>30</v>
      </c>
      <c r="E81" s="90">
        <f t="shared" si="6"/>
        <v>25</v>
      </c>
      <c r="F81" s="90">
        <f t="shared" si="6"/>
        <v>15</v>
      </c>
      <c r="G81" s="90">
        <f t="shared" si="7"/>
        <v>10</v>
      </c>
      <c r="H81" s="90">
        <f t="shared" si="7"/>
        <v>5</v>
      </c>
      <c r="I81" s="90">
        <f t="shared" si="7"/>
        <v>0</v>
      </c>
      <c r="J81" s="90">
        <f t="shared" si="7"/>
        <v>0</v>
      </c>
      <c r="K81" s="90">
        <f t="shared" si="7"/>
        <v>0</v>
      </c>
      <c r="L81" s="90">
        <f t="shared" si="7"/>
        <v>5</v>
      </c>
      <c r="M81" s="90">
        <f t="shared" si="7"/>
        <v>15</v>
      </c>
      <c r="N81" s="90">
        <f t="shared" si="7"/>
        <v>35</v>
      </c>
      <c r="O81" s="91">
        <f t="shared" si="7"/>
        <v>30</v>
      </c>
      <c r="P81" s="2"/>
      <c r="Q81" s="53"/>
    </row>
    <row r="82" spans="1:17" x14ac:dyDescent="0.2">
      <c r="A82" s="53"/>
      <c r="B82" s="76">
        <v>72</v>
      </c>
      <c r="C82" s="97" t="str">
        <f>IF('Paddock Names'!C82&gt;0,'Paddock Names'!C82,"")</f>
        <v/>
      </c>
      <c r="D82" s="90">
        <f t="shared" si="5"/>
        <v>30</v>
      </c>
      <c r="E82" s="90">
        <f t="shared" si="6"/>
        <v>25</v>
      </c>
      <c r="F82" s="90">
        <f t="shared" si="6"/>
        <v>15</v>
      </c>
      <c r="G82" s="90">
        <f t="shared" si="7"/>
        <v>10</v>
      </c>
      <c r="H82" s="90">
        <f t="shared" si="7"/>
        <v>5</v>
      </c>
      <c r="I82" s="90">
        <f t="shared" si="7"/>
        <v>0</v>
      </c>
      <c r="J82" s="90">
        <f t="shared" si="7"/>
        <v>0</v>
      </c>
      <c r="K82" s="90">
        <f t="shared" si="7"/>
        <v>0</v>
      </c>
      <c r="L82" s="90">
        <f t="shared" si="7"/>
        <v>5</v>
      </c>
      <c r="M82" s="90">
        <f t="shared" si="7"/>
        <v>15</v>
      </c>
      <c r="N82" s="90">
        <f t="shared" si="7"/>
        <v>35</v>
      </c>
      <c r="O82" s="91">
        <f t="shared" si="7"/>
        <v>30</v>
      </c>
      <c r="P82" s="2"/>
      <c r="Q82" s="53"/>
    </row>
    <row r="83" spans="1:17" x14ac:dyDescent="0.2">
      <c r="A83" s="53"/>
      <c r="B83" s="76">
        <v>73</v>
      </c>
      <c r="C83" s="97" t="str">
        <f>IF('Paddock Names'!C83&gt;0,'Paddock Names'!C83,"")</f>
        <v/>
      </c>
      <c r="D83" s="90">
        <f t="shared" si="5"/>
        <v>30</v>
      </c>
      <c r="E83" s="90">
        <f t="shared" si="6"/>
        <v>25</v>
      </c>
      <c r="F83" s="90">
        <f t="shared" si="6"/>
        <v>15</v>
      </c>
      <c r="G83" s="90">
        <f t="shared" si="7"/>
        <v>10</v>
      </c>
      <c r="H83" s="90">
        <f t="shared" si="7"/>
        <v>5</v>
      </c>
      <c r="I83" s="90">
        <f t="shared" si="7"/>
        <v>0</v>
      </c>
      <c r="J83" s="90">
        <f t="shared" si="7"/>
        <v>0</v>
      </c>
      <c r="K83" s="90">
        <f t="shared" si="7"/>
        <v>0</v>
      </c>
      <c r="L83" s="90">
        <f t="shared" si="7"/>
        <v>5</v>
      </c>
      <c r="M83" s="90">
        <f t="shared" si="7"/>
        <v>15</v>
      </c>
      <c r="N83" s="90">
        <f t="shared" si="7"/>
        <v>35</v>
      </c>
      <c r="O83" s="91">
        <f t="shared" si="7"/>
        <v>30</v>
      </c>
      <c r="P83" s="2"/>
      <c r="Q83" s="53"/>
    </row>
    <row r="84" spans="1:17" x14ac:dyDescent="0.2">
      <c r="A84" s="53"/>
      <c r="B84" s="76">
        <v>74</v>
      </c>
      <c r="C84" s="97" t="str">
        <f>IF('Paddock Names'!C84&gt;0,'Paddock Names'!C84,"")</f>
        <v/>
      </c>
      <c r="D84" s="90">
        <f t="shared" si="5"/>
        <v>30</v>
      </c>
      <c r="E84" s="90">
        <f t="shared" si="6"/>
        <v>25</v>
      </c>
      <c r="F84" s="90">
        <f t="shared" si="6"/>
        <v>15</v>
      </c>
      <c r="G84" s="90">
        <f t="shared" si="7"/>
        <v>10</v>
      </c>
      <c r="H84" s="90">
        <f t="shared" si="7"/>
        <v>5</v>
      </c>
      <c r="I84" s="90">
        <f t="shared" si="7"/>
        <v>0</v>
      </c>
      <c r="J84" s="90">
        <f t="shared" si="7"/>
        <v>0</v>
      </c>
      <c r="K84" s="90">
        <f t="shared" si="7"/>
        <v>0</v>
      </c>
      <c r="L84" s="90">
        <f t="shared" si="7"/>
        <v>5</v>
      </c>
      <c r="M84" s="90">
        <f t="shared" si="7"/>
        <v>15</v>
      </c>
      <c r="N84" s="90">
        <f t="shared" si="7"/>
        <v>35</v>
      </c>
      <c r="O84" s="91">
        <f t="shared" si="7"/>
        <v>30</v>
      </c>
      <c r="P84" s="2"/>
      <c r="Q84" s="53"/>
    </row>
    <row r="85" spans="1:17" x14ac:dyDescent="0.2">
      <c r="A85" s="53"/>
      <c r="B85" s="76">
        <v>75</v>
      </c>
      <c r="C85" s="97" t="str">
        <f>IF('Paddock Names'!C85&gt;0,'Paddock Names'!C85,"")</f>
        <v/>
      </c>
      <c r="D85" s="90">
        <f t="shared" si="5"/>
        <v>30</v>
      </c>
      <c r="E85" s="90">
        <f t="shared" si="6"/>
        <v>25</v>
      </c>
      <c r="F85" s="90">
        <f t="shared" si="6"/>
        <v>15</v>
      </c>
      <c r="G85" s="90">
        <f t="shared" ref="G85:O94" si="8">G$10</f>
        <v>10</v>
      </c>
      <c r="H85" s="90">
        <f t="shared" si="8"/>
        <v>5</v>
      </c>
      <c r="I85" s="90">
        <f t="shared" si="8"/>
        <v>0</v>
      </c>
      <c r="J85" s="90">
        <f t="shared" si="8"/>
        <v>0</v>
      </c>
      <c r="K85" s="90">
        <f t="shared" si="8"/>
        <v>0</v>
      </c>
      <c r="L85" s="90">
        <f t="shared" si="8"/>
        <v>5</v>
      </c>
      <c r="M85" s="90">
        <f t="shared" si="8"/>
        <v>15</v>
      </c>
      <c r="N85" s="90">
        <f t="shared" si="8"/>
        <v>35</v>
      </c>
      <c r="O85" s="91">
        <f t="shared" si="8"/>
        <v>30</v>
      </c>
      <c r="P85" s="2"/>
      <c r="Q85" s="53"/>
    </row>
    <row r="86" spans="1:17" x14ac:dyDescent="0.2">
      <c r="A86" s="53"/>
      <c r="B86" s="76">
        <v>76</v>
      </c>
      <c r="C86" s="97" t="str">
        <f>IF('Paddock Names'!C86&gt;0,'Paddock Names'!C86,"")</f>
        <v/>
      </c>
      <c r="D86" s="90">
        <f t="shared" si="5"/>
        <v>30</v>
      </c>
      <c r="E86" s="90">
        <f t="shared" ref="E86:F105" si="9">E$10</f>
        <v>25</v>
      </c>
      <c r="F86" s="90">
        <f t="shared" si="9"/>
        <v>15</v>
      </c>
      <c r="G86" s="90">
        <f t="shared" si="8"/>
        <v>10</v>
      </c>
      <c r="H86" s="90">
        <f t="shared" si="8"/>
        <v>5</v>
      </c>
      <c r="I86" s="90">
        <f t="shared" si="8"/>
        <v>0</v>
      </c>
      <c r="J86" s="90">
        <f t="shared" si="8"/>
        <v>0</v>
      </c>
      <c r="K86" s="90">
        <f t="shared" si="8"/>
        <v>0</v>
      </c>
      <c r="L86" s="90">
        <f t="shared" si="8"/>
        <v>5</v>
      </c>
      <c r="M86" s="90">
        <f t="shared" si="8"/>
        <v>15</v>
      </c>
      <c r="N86" s="90">
        <f t="shared" si="8"/>
        <v>35</v>
      </c>
      <c r="O86" s="91">
        <f t="shared" si="8"/>
        <v>30</v>
      </c>
      <c r="P86" s="2"/>
      <c r="Q86" s="53"/>
    </row>
    <row r="87" spans="1:17" x14ac:dyDescent="0.2">
      <c r="A87" s="53"/>
      <c r="B87" s="76">
        <v>77</v>
      </c>
      <c r="C87" s="97" t="str">
        <f>IF('Paddock Names'!C87&gt;0,'Paddock Names'!C87,"")</f>
        <v/>
      </c>
      <c r="D87" s="90">
        <f t="shared" si="5"/>
        <v>30</v>
      </c>
      <c r="E87" s="90">
        <f t="shared" si="9"/>
        <v>25</v>
      </c>
      <c r="F87" s="90">
        <f t="shared" si="9"/>
        <v>15</v>
      </c>
      <c r="G87" s="90">
        <f t="shared" si="8"/>
        <v>10</v>
      </c>
      <c r="H87" s="90">
        <f t="shared" si="8"/>
        <v>5</v>
      </c>
      <c r="I87" s="90">
        <f t="shared" si="8"/>
        <v>0</v>
      </c>
      <c r="J87" s="90">
        <f t="shared" si="8"/>
        <v>0</v>
      </c>
      <c r="K87" s="90">
        <f t="shared" si="8"/>
        <v>0</v>
      </c>
      <c r="L87" s="90">
        <f t="shared" si="8"/>
        <v>5</v>
      </c>
      <c r="M87" s="90">
        <f t="shared" si="8"/>
        <v>15</v>
      </c>
      <c r="N87" s="90">
        <f t="shared" si="8"/>
        <v>35</v>
      </c>
      <c r="O87" s="91">
        <f t="shared" si="8"/>
        <v>30</v>
      </c>
      <c r="P87" s="2"/>
      <c r="Q87" s="53"/>
    </row>
    <row r="88" spans="1:17" x14ac:dyDescent="0.2">
      <c r="A88" s="53"/>
      <c r="B88" s="76">
        <v>78</v>
      </c>
      <c r="C88" s="97" t="str">
        <f>IF('Paddock Names'!C88&gt;0,'Paddock Names'!C88,"")</f>
        <v/>
      </c>
      <c r="D88" s="90">
        <f t="shared" si="5"/>
        <v>30</v>
      </c>
      <c r="E88" s="90">
        <f t="shared" si="9"/>
        <v>25</v>
      </c>
      <c r="F88" s="90">
        <f t="shared" si="9"/>
        <v>15</v>
      </c>
      <c r="G88" s="90">
        <f t="shared" si="8"/>
        <v>10</v>
      </c>
      <c r="H88" s="90">
        <f t="shared" si="8"/>
        <v>5</v>
      </c>
      <c r="I88" s="90">
        <f t="shared" si="8"/>
        <v>0</v>
      </c>
      <c r="J88" s="90">
        <f t="shared" si="8"/>
        <v>0</v>
      </c>
      <c r="K88" s="90">
        <f t="shared" si="8"/>
        <v>0</v>
      </c>
      <c r="L88" s="90">
        <f t="shared" si="8"/>
        <v>5</v>
      </c>
      <c r="M88" s="90">
        <f t="shared" si="8"/>
        <v>15</v>
      </c>
      <c r="N88" s="90">
        <f t="shared" si="8"/>
        <v>35</v>
      </c>
      <c r="O88" s="91">
        <f t="shared" si="8"/>
        <v>30</v>
      </c>
      <c r="P88" s="2"/>
      <c r="Q88" s="53"/>
    </row>
    <row r="89" spans="1:17" x14ac:dyDescent="0.2">
      <c r="A89" s="53"/>
      <c r="B89" s="76">
        <v>79</v>
      </c>
      <c r="C89" s="97" t="str">
        <f>IF('Paddock Names'!C89&gt;0,'Paddock Names'!C89,"")</f>
        <v/>
      </c>
      <c r="D89" s="90">
        <f t="shared" si="5"/>
        <v>30</v>
      </c>
      <c r="E89" s="90">
        <f t="shared" si="9"/>
        <v>25</v>
      </c>
      <c r="F89" s="90">
        <f t="shared" si="9"/>
        <v>15</v>
      </c>
      <c r="G89" s="90">
        <f t="shared" si="8"/>
        <v>10</v>
      </c>
      <c r="H89" s="90">
        <f t="shared" si="8"/>
        <v>5</v>
      </c>
      <c r="I89" s="90">
        <f t="shared" si="8"/>
        <v>0</v>
      </c>
      <c r="J89" s="90">
        <f t="shared" si="8"/>
        <v>0</v>
      </c>
      <c r="K89" s="90">
        <f t="shared" si="8"/>
        <v>0</v>
      </c>
      <c r="L89" s="90">
        <f t="shared" si="8"/>
        <v>5</v>
      </c>
      <c r="M89" s="90">
        <f t="shared" si="8"/>
        <v>15</v>
      </c>
      <c r="N89" s="90">
        <f t="shared" si="8"/>
        <v>35</v>
      </c>
      <c r="O89" s="91">
        <f t="shared" si="8"/>
        <v>30</v>
      </c>
      <c r="P89" s="2"/>
      <c r="Q89" s="53"/>
    </row>
    <row r="90" spans="1:17" x14ac:dyDescent="0.2">
      <c r="A90" s="53"/>
      <c r="B90" s="76">
        <v>80</v>
      </c>
      <c r="C90" s="97" t="str">
        <f>IF('Paddock Names'!C90&gt;0,'Paddock Names'!C90,"")</f>
        <v/>
      </c>
      <c r="D90" s="90">
        <f t="shared" si="5"/>
        <v>30</v>
      </c>
      <c r="E90" s="90">
        <f t="shared" si="9"/>
        <v>25</v>
      </c>
      <c r="F90" s="90">
        <f t="shared" si="9"/>
        <v>15</v>
      </c>
      <c r="G90" s="90">
        <f t="shared" si="8"/>
        <v>10</v>
      </c>
      <c r="H90" s="90">
        <f t="shared" si="8"/>
        <v>5</v>
      </c>
      <c r="I90" s="90">
        <f t="shared" si="8"/>
        <v>0</v>
      </c>
      <c r="J90" s="90">
        <f t="shared" si="8"/>
        <v>0</v>
      </c>
      <c r="K90" s="90">
        <f t="shared" si="8"/>
        <v>0</v>
      </c>
      <c r="L90" s="90">
        <f t="shared" si="8"/>
        <v>5</v>
      </c>
      <c r="M90" s="90">
        <f t="shared" si="8"/>
        <v>15</v>
      </c>
      <c r="N90" s="90">
        <f t="shared" si="8"/>
        <v>35</v>
      </c>
      <c r="O90" s="91">
        <f t="shared" si="8"/>
        <v>30</v>
      </c>
      <c r="P90" s="2"/>
      <c r="Q90" s="53"/>
    </row>
    <row r="91" spans="1:17" x14ac:dyDescent="0.2">
      <c r="A91" s="53"/>
      <c r="B91" s="76">
        <v>81</v>
      </c>
      <c r="C91" s="97" t="str">
        <f>IF('Paddock Names'!C91&gt;0,'Paddock Names'!C91,"")</f>
        <v/>
      </c>
      <c r="D91" s="90">
        <f t="shared" si="5"/>
        <v>30</v>
      </c>
      <c r="E91" s="90">
        <f t="shared" si="9"/>
        <v>25</v>
      </c>
      <c r="F91" s="90">
        <f t="shared" si="9"/>
        <v>15</v>
      </c>
      <c r="G91" s="90">
        <f t="shared" si="8"/>
        <v>10</v>
      </c>
      <c r="H91" s="90">
        <f t="shared" si="8"/>
        <v>5</v>
      </c>
      <c r="I91" s="90">
        <f t="shared" si="8"/>
        <v>0</v>
      </c>
      <c r="J91" s="90">
        <f t="shared" si="8"/>
        <v>0</v>
      </c>
      <c r="K91" s="90">
        <f t="shared" si="8"/>
        <v>0</v>
      </c>
      <c r="L91" s="90">
        <f t="shared" si="8"/>
        <v>5</v>
      </c>
      <c r="M91" s="90">
        <f t="shared" si="8"/>
        <v>15</v>
      </c>
      <c r="N91" s="90">
        <f t="shared" si="8"/>
        <v>35</v>
      </c>
      <c r="O91" s="91">
        <f t="shared" si="8"/>
        <v>30</v>
      </c>
      <c r="P91" s="2"/>
      <c r="Q91" s="53"/>
    </row>
    <row r="92" spans="1:17" x14ac:dyDescent="0.2">
      <c r="A92" s="53"/>
      <c r="B92" s="76">
        <v>82</v>
      </c>
      <c r="C92" s="97" t="str">
        <f>IF('Paddock Names'!C92&gt;0,'Paddock Names'!C92,"")</f>
        <v/>
      </c>
      <c r="D92" s="90">
        <f t="shared" si="5"/>
        <v>30</v>
      </c>
      <c r="E92" s="90">
        <f t="shared" si="9"/>
        <v>25</v>
      </c>
      <c r="F92" s="90">
        <f t="shared" si="9"/>
        <v>15</v>
      </c>
      <c r="G92" s="90">
        <f t="shared" si="8"/>
        <v>10</v>
      </c>
      <c r="H92" s="90">
        <f t="shared" si="8"/>
        <v>5</v>
      </c>
      <c r="I92" s="90">
        <f t="shared" si="8"/>
        <v>0</v>
      </c>
      <c r="J92" s="90">
        <f t="shared" si="8"/>
        <v>0</v>
      </c>
      <c r="K92" s="90">
        <f t="shared" si="8"/>
        <v>0</v>
      </c>
      <c r="L92" s="90">
        <f t="shared" si="8"/>
        <v>5</v>
      </c>
      <c r="M92" s="90">
        <f t="shared" si="8"/>
        <v>15</v>
      </c>
      <c r="N92" s="90">
        <f t="shared" si="8"/>
        <v>35</v>
      </c>
      <c r="O92" s="91">
        <f t="shared" si="8"/>
        <v>30</v>
      </c>
      <c r="P92" s="2"/>
      <c r="Q92" s="53"/>
    </row>
    <row r="93" spans="1:17" x14ac:dyDescent="0.2">
      <c r="A93" s="53"/>
      <c r="B93" s="76">
        <v>83</v>
      </c>
      <c r="C93" s="97" t="str">
        <f>IF('Paddock Names'!C93&gt;0,'Paddock Names'!C93,"")</f>
        <v/>
      </c>
      <c r="D93" s="90">
        <f t="shared" si="5"/>
        <v>30</v>
      </c>
      <c r="E93" s="90">
        <f t="shared" si="9"/>
        <v>25</v>
      </c>
      <c r="F93" s="90">
        <f t="shared" si="9"/>
        <v>15</v>
      </c>
      <c r="G93" s="90">
        <f t="shared" si="8"/>
        <v>10</v>
      </c>
      <c r="H93" s="90">
        <f t="shared" si="8"/>
        <v>5</v>
      </c>
      <c r="I93" s="90">
        <f t="shared" si="8"/>
        <v>0</v>
      </c>
      <c r="J93" s="90">
        <f t="shared" si="8"/>
        <v>0</v>
      </c>
      <c r="K93" s="90">
        <f t="shared" si="8"/>
        <v>0</v>
      </c>
      <c r="L93" s="90">
        <f t="shared" si="8"/>
        <v>5</v>
      </c>
      <c r="M93" s="90">
        <f t="shared" si="8"/>
        <v>15</v>
      </c>
      <c r="N93" s="90">
        <f t="shared" si="8"/>
        <v>35</v>
      </c>
      <c r="O93" s="91">
        <f t="shared" si="8"/>
        <v>30</v>
      </c>
      <c r="P93" s="2"/>
      <c r="Q93" s="53"/>
    </row>
    <row r="94" spans="1:17" x14ac:dyDescent="0.2">
      <c r="A94" s="53"/>
      <c r="B94" s="76">
        <v>84</v>
      </c>
      <c r="C94" s="97" t="str">
        <f>IF('Paddock Names'!C94&gt;0,'Paddock Names'!C94,"")</f>
        <v/>
      </c>
      <c r="D94" s="90">
        <f t="shared" si="5"/>
        <v>30</v>
      </c>
      <c r="E94" s="90">
        <f t="shared" si="9"/>
        <v>25</v>
      </c>
      <c r="F94" s="90">
        <f t="shared" si="9"/>
        <v>15</v>
      </c>
      <c r="G94" s="90">
        <f t="shared" si="8"/>
        <v>10</v>
      </c>
      <c r="H94" s="90">
        <f t="shared" si="8"/>
        <v>5</v>
      </c>
      <c r="I94" s="90">
        <f t="shared" si="8"/>
        <v>0</v>
      </c>
      <c r="J94" s="90">
        <f t="shared" si="8"/>
        <v>0</v>
      </c>
      <c r="K94" s="90">
        <f t="shared" si="8"/>
        <v>0</v>
      </c>
      <c r="L94" s="90">
        <f t="shared" si="8"/>
        <v>5</v>
      </c>
      <c r="M94" s="90">
        <f t="shared" si="8"/>
        <v>15</v>
      </c>
      <c r="N94" s="90">
        <f t="shared" si="8"/>
        <v>35</v>
      </c>
      <c r="O94" s="91">
        <f t="shared" si="8"/>
        <v>30</v>
      </c>
      <c r="P94" s="2"/>
      <c r="Q94" s="53"/>
    </row>
    <row r="95" spans="1:17" x14ac:dyDescent="0.2">
      <c r="A95" s="53"/>
      <c r="B95" s="76">
        <v>85</v>
      </c>
      <c r="C95" s="97" t="str">
        <f>IF('Paddock Names'!C95&gt;0,'Paddock Names'!C95,"")</f>
        <v/>
      </c>
      <c r="D95" s="90">
        <f t="shared" si="5"/>
        <v>30</v>
      </c>
      <c r="E95" s="90">
        <f t="shared" si="9"/>
        <v>25</v>
      </c>
      <c r="F95" s="90">
        <f t="shared" si="9"/>
        <v>15</v>
      </c>
      <c r="G95" s="90">
        <f t="shared" ref="G95:O104" si="10">G$10</f>
        <v>10</v>
      </c>
      <c r="H95" s="90">
        <f t="shared" si="10"/>
        <v>5</v>
      </c>
      <c r="I95" s="90">
        <f t="shared" si="10"/>
        <v>0</v>
      </c>
      <c r="J95" s="90">
        <f t="shared" si="10"/>
        <v>0</v>
      </c>
      <c r="K95" s="90">
        <f t="shared" si="10"/>
        <v>0</v>
      </c>
      <c r="L95" s="90">
        <f t="shared" si="10"/>
        <v>5</v>
      </c>
      <c r="M95" s="90">
        <f t="shared" si="10"/>
        <v>15</v>
      </c>
      <c r="N95" s="90">
        <f t="shared" si="10"/>
        <v>35</v>
      </c>
      <c r="O95" s="91">
        <f t="shared" si="10"/>
        <v>30</v>
      </c>
      <c r="P95" s="2"/>
      <c r="Q95" s="53"/>
    </row>
    <row r="96" spans="1:17" x14ac:dyDescent="0.2">
      <c r="A96" s="53"/>
      <c r="B96" s="76">
        <v>86</v>
      </c>
      <c r="C96" s="97" t="str">
        <f>IF('Paddock Names'!C96&gt;0,'Paddock Names'!C96,"")</f>
        <v/>
      </c>
      <c r="D96" s="90">
        <f t="shared" si="5"/>
        <v>30</v>
      </c>
      <c r="E96" s="90">
        <f t="shared" si="9"/>
        <v>25</v>
      </c>
      <c r="F96" s="90">
        <f t="shared" si="9"/>
        <v>15</v>
      </c>
      <c r="G96" s="90">
        <f t="shared" si="10"/>
        <v>10</v>
      </c>
      <c r="H96" s="90">
        <f t="shared" si="10"/>
        <v>5</v>
      </c>
      <c r="I96" s="90">
        <f t="shared" si="10"/>
        <v>0</v>
      </c>
      <c r="J96" s="90">
        <f t="shared" si="10"/>
        <v>0</v>
      </c>
      <c r="K96" s="90">
        <f t="shared" si="10"/>
        <v>0</v>
      </c>
      <c r="L96" s="90">
        <f t="shared" si="10"/>
        <v>5</v>
      </c>
      <c r="M96" s="90">
        <f t="shared" si="10"/>
        <v>15</v>
      </c>
      <c r="N96" s="90">
        <f t="shared" si="10"/>
        <v>35</v>
      </c>
      <c r="O96" s="91">
        <f t="shared" si="10"/>
        <v>30</v>
      </c>
      <c r="P96" s="2"/>
      <c r="Q96" s="53"/>
    </row>
    <row r="97" spans="1:17" x14ac:dyDescent="0.2">
      <c r="A97" s="53"/>
      <c r="B97" s="76">
        <v>87</v>
      </c>
      <c r="C97" s="97" t="str">
        <f>IF('Paddock Names'!C97&gt;0,'Paddock Names'!C97,"")</f>
        <v/>
      </c>
      <c r="D97" s="90">
        <f t="shared" si="5"/>
        <v>30</v>
      </c>
      <c r="E97" s="90">
        <f t="shared" si="9"/>
        <v>25</v>
      </c>
      <c r="F97" s="90">
        <f t="shared" si="9"/>
        <v>15</v>
      </c>
      <c r="G97" s="90">
        <f t="shared" si="10"/>
        <v>10</v>
      </c>
      <c r="H97" s="90">
        <f t="shared" si="10"/>
        <v>5</v>
      </c>
      <c r="I97" s="90">
        <f t="shared" si="10"/>
        <v>0</v>
      </c>
      <c r="J97" s="90">
        <f t="shared" si="10"/>
        <v>0</v>
      </c>
      <c r="K97" s="90">
        <f t="shared" si="10"/>
        <v>0</v>
      </c>
      <c r="L97" s="90">
        <f t="shared" si="10"/>
        <v>5</v>
      </c>
      <c r="M97" s="90">
        <f t="shared" si="10"/>
        <v>15</v>
      </c>
      <c r="N97" s="90">
        <f t="shared" si="10"/>
        <v>35</v>
      </c>
      <c r="O97" s="91">
        <f t="shared" si="10"/>
        <v>30</v>
      </c>
      <c r="P97" s="2"/>
      <c r="Q97" s="53"/>
    </row>
    <row r="98" spans="1:17" x14ac:dyDescent="0.2">
      <c r="A98" s="53"/>
      <c r="B98" s="76">
        <v>88</v>
      </c>
      <c r="C98" s="97" t="str">
        <f>IF('Paddock Names'!C98&gt;0,'Paddock Names'!C98,"")</f>
        <v/>
      </c>
      <c r="D98" s="90">
        <f t="shared" si="5"/>
        <v>30</v>
      </c>
      <c r="E98" s="90">
        <f t="shared" si="9"/>
        <v>25</v>
      </c>
      <c r="F98" s="90">
        <f t="shared" si="9"/>
        <v>15</v>
      </c>
      <c r="G98" s="90">
        <f t="shared" si="10"/>
        <v>10</v>
      </c>
      <c r="H98" s="90">
        <f t="shared" si="10"/>
        <v>5</v>
      </c>
      <c r="I98" s="90">
        <f t="shared" si="10"/>
        <v>0</v>
      </c>
      <c r="J98" s="90">
        <f t="shared" si="10"/>
        <v>0</v>
      </c>
      <c r="K98" s="90">
        <f t="shared" si="10"/>
        <v>0</v>
      </c>
      <c r="L98" s="90">
        <f t="shared" si="10"/>
        <v>5</v>
      </c>
      <c r="M98" s="90">
        <f t="shared" si="10"/>
        <v>15</v>
      </c>
      <c r="N98" s="90">
        <f t="shared" si="10"/>
        <v>35</v>
      </c>
      <c r="O98" s="91">
        <f t="shared" si="10"/>
        <v>30</v>
      </c>
      <c r="P98" s="2"/>
      <c r="Q98" s="53"/>
    </row>
    <row r="99" spans="1:17" x14ac:dyDescent="0.2">
      <c r="A99" s="53"/>
      <c r="B99" s="76">
        <v>89</v>
      </c>
      <c r="C99" s="97" t="str">
        <f>IF('Paddock Names'!C99&gt;0,'Paddock Names'!C99,"")</f>
        <v/>
      </c>
      <c r="D99" s="90">
        <f t="shared" si="5"/>
        <v>30</v>
      </c>
      <c r="E99" s="90">
        <f t="shared" si="9"/>
        <v>25</v>
      </c>
      <c r="F99" s="90">
        <f t="shared" si="9"/>
        <v>15</v>
      </c>
      <c r="G99" s="90">
        <f t="shared" si="10"/>
        <v>10</v>
      </c>
      <c r="H99" s="90">
        <f t="shared" si="10"/>
        <v>5</v>
      </c>
      <c r="I99" s="90">
        <f t="shared" si="10"/>
        <v>0</v>
      </c>
      <c r="J99" s="90">
        <f t="shared" si="10"/>
        <v>0</v>
      </c>
      <c r="K99" s="90">
        <f t="shared" si="10"/>
        <v>0</v>
      </c>
      <c r="L99" s="90">
        <f t="shared" si="10"/>
        <v>5</v>
      </c>
      <c r="M99" s="90">
        <f t="shared" si="10"/>
        <v>15</v>
      </c>
      <c r="N99" s="90">
        <f t="shared" si="10"/>
        <v>35</v>
      </c>
      <c r="O99" s="91">
        <f t="shared" si="10"/>
        <v>30</v>
      </c>
      <c r="P99" s="2"/>
      <c r="Q99" s="53"/>
    </row>
    <row r="100" spans="1:17" x14ac:dyDescent="0.2">
      <c r="A100" s="53"/>
      <c r="B100" s="76">
        <v>90</v>
      </c>
      <c r="C100" s="97" t="str">
        <f>IF('Paddock Names'!C100&gt;0,'Paddock Names'!C100,"")</f>
        <v/>
      </c>
      <c r="D100" s="90">
        <f t="shared" si="5"/>
        <v>30</v>
      </c>
      <c r="E100" s="90">
        <f t="shared" si="9"/>
        <v>25</v>
      </c>
      <c r="F100" s="90">
        <f t="shared" si="9"/>
        <v>15</v>
      </c>
      <c r="G100" s="90">
        <f t="shared" si="10"/>
        <v>10</v>
      </c>
      <c r="H100" s="90">
        <f t="shared" si="10"/>
        <v>5</v>
      </c>
      <c r="I100" s="90">
        <f t="shared" si="10"/>
        <v>0</v>
      </c>
      <c r="J100" s="90">
        <f t="shared" si="10"/>
        <v>0</v>
      </c>
      <c r="K100" s="90">
        <f t="shared" si="10"/>
        <v>0</v>
      </c>
      <c r="L100" s="90">
        <f t="shared" si="10"/>
        <v>5</v>
      </c>
      <c r="M100" s="90">
        <f t="shared" si="10"/>
        <v>15</v>
      </c>
      <c r="N100" s="90">
        <f t="shared" si="10"/>
        <v>35</v>
      </c>
      <c r="O100" s="91">
        <f t="shared" si="10"/>
        <v>30</v>
      </c>
      <c r="P100" s="2"/>
      <c r="Q100" s="53"/>
    </row>
    <row r="101" spans="1:17" x14ac:dyDescent="0.2">
      <c r="A101" s="53"/>
      <c r="B101" s="76">
        <v>91</v>
      </c>
      <c r="C101" s="97" t="str">
        <f>IF('Paddock Names'!C101&gt;0,'Paddock Names'!C101,"")</f>
        <v/>
      </c>
      <c r="D101" s="90">
        <f t="shared" si="5"/>
        <v>30</v>
      </c>
      <c r="E101" s="90">
        <f t="shared" si="9"/>
        <v>25</v>
      </c>
      <c r="F101" s="90">
        <f t="shared" si="9"/>
        <v>15</v>
      </c>
      <c r="G101" s="90">
        <f t="shared" si="10"/>
        <v>10</v>
      </c>
      <c r="H101" s="90">
        <f t="shared" si="10"/>
        <v>5</v>
      </c>
      <c r="I101" s="90">
        <f t="shared" si="10"/>
        <v>0</v>
      </c>
      <c r="J101" s="90">
        <f t="shared" si="10"/>
        <v>0</v>
      </c>
      <c r="K101" s="90">
        <f t="shared" si="10"/>
        <v>0</v>
      </c>
      <c r="L101" s="90">
        <f t="shared" si="10"/>
        <v>5</v>
      </c>
      <c r="M101" s="90">
        <f t="shared" si="10"/>
        <v>15</v>
      </c>
      <c r="N101" s="90">
        <f t="shared" si="10"/>
        <v>35</v>
      </c>
      <c r="O101" s="91">
        <f t="shared" si="10"/>
        <v>30</v>
      </c>
      <c r="P101" s="2"/>
      <c r="Q101" s="53"/>
    </row>
    <row r="102" spans="1:17" x14ac:dyDescent="0.2">
      <c r="A102" s="53"/>
      <c r="B102" s="76">
        <v>92</v>
      </c>
      <c r="C102" s="97" t="str">
        <f>IF('Paddock Names'!C102&gt;0,'Paddock Names'!C102,"")</f>
        <v/>
      </c>
      <c r="D102" s="90">
        <f t="shared" si="5"/>
        <v>30</v>
      </c>
      <c r="E102" s="90">
        <f t="shared" si="9"/>
        <v>25</v>
      </c>
      <c r="F102" s="90">
        <f t="shared" si="9"/>
        <v>15</v>
      </c>
      <c r="G102" s="90">
        <f t="shared" si="10"/>
        <v>10</v>
      </c>
      <c r="H102" s="90">
        <f t="shared" si="10"/>
        <v>5</v>
      </c>
      <c r="I102" s="90">
        <f t="shared" si="10"/>
        <v>0</v>
      </c>
      <c r="J102" s="90">
        <f t="shared" si="10"/>
        <v>0</v>
      </c>
      <c r="K102" s="90">
        <f t="shared" si="10"/>
        <v>0</v>
      </c>
      <c r="L102" s="90">
        <f t="shared" si="10"/>
        <v>5</v>
      </c>
      <c r="M102" s="90">
        <f t="shared" si="10"/>
        <v>15</v>
      </c>
      <c r="N102" s="90">
        <f t="shared" si="10"/>
        <v>35</v>
      </c>
      <c r="O102" s="91">
        <f t="shared" si="10"/>
        <v>30</v>
      </c>
      <c r="P102" s="2"/>
      <c r="Q102" s="53"/>
    </row>
    <row r="103" spans="1:17" x14ac:dyDescent="0.2">
      <c r="A103" s="53"/>
      <c r="B103" s="76">
        <v>93</v>
      </c>
      <c r="C103" s="97" t="str">
        <f>IF('Paddock Names'!C103&gt;0,'Paddock Names'!C103,"")</f>
        <v/>
      </c>
      <c r="D103" s="90">
        <f t="shared" si="5"/>
        <v>30</v>
      </c>
      <c r="E103" s="90">
        <f t="shared" si="9"/>
        <v>25</v>
      </c>
      <c r="F103" s="90">
        <f t="shared" si="9"/>
        <v>15</v>
      </c>
      <c r="G103" s="90">
        <f t="shared" si="10"/>
        <v>10</v>
      </c>
      <c r="H103" s="90">
        <f t="shared" si="10"/>
        <v>5</v>
      </c>
      <c r="I103" s="90">
        <f t="shared" si="10"/>
        <v>0</v>
      </c>
      <c r="J103" s="90">
        <f t="shared" si="10"/>
        <v>0</v>
      </c>
      <c r="K103" s="90">
        <f t="shared" si="10"/>
        <v>0</v>
      </c>
      <c r="L103" s="90">
        <f t="shared" si="10"/>
        <v>5</v>
      </c>
      <c r="M103" s="90">
        <f t="shared" si="10"/>
        <v>15</v>
      </c>
      <c r="N103" s="90">
        <f t="shared" si="10"/>
        <v>35</v>
      </c>
      <c r="O103" s="91">
        <f t="shared" si="10"/>
        <v>30</v>
      </c>
      <c r="P103" s="2"/>
      <c r="Q103" s="53"/>
    </row>
    <row r="104" spans="1:17" x14ac:dyDescent="0.2">
      <c r="A104" s="53"/>
      <c r="B104" s="76">
        <v>94</v>
      </c>
      <c r="C104" s="97" t="str">
        <f>IF('Paddock Names'!C104&gt;0,'Paddock Names'!C104,"")</f>
        <v/>
      </c>
      <c r="D104" s="90">
        <f t="shared" si="5"/>
        <v>30</v>
      </c>
      <c r="E104" s="90">
        <f t="shared" si="9"/>
        <v>25</v>
      </c>
      <c r="F104" s="90">
        <f t="shared" si="9"/>
        <v>15</v>
      </c>
      <c r="G104" s="90">
        <f t="shared" si="10"/>
        <v>10</v>
      </c>
      <c r="H104" s="90">
        <f t="shared" si="10"/>
        <v>5</v>
      </c>
      <c r="I104" s="90">
        <f t="shared" si="10"/>
        <v>0</v>
      </c>
      <c r="J104" s="90">
        <f t="shared" si="10"/>
        <v>0</v>
      </c>
      <c r="K104" s="90">
        <f t="shared" si="10"/>
        <v>0</v>
      </c>
      <c r="L104" s="90">
        <f t="shared" si="10"/>
        <v>5</v>
      </c>
      <c r="M104" s="90">
        <f t="shared" si="10"/>
        <v>15</v>
      </c>
      <c r="N104" s="90">
        <f t="shared" si="10"/>
        <v>35</v>
      </c>
      <c r="O104" s="91">
        <f t="shared" si="10"/>
        <v>30</v>
      </c>
      <c r="P104" s="2"/>
      <c r="Q104" s="53"/>
    </row>
    <row r="105" spans="1:17" x14ac:dyDescent="0.2">
      <c r="A105" s="53"/>
      <c r="B105" s="76">
        <v>95</v>
      </c>
      <c r="C105" s="97" t="str">
        <f>IF('Paddock Names'!C105&gt;0,'Paddock Names'!C105,"")</f>
        <v/>
      </c>
      <c r="D105" s="90">
        <f t="shared" si="5"/>
        <v>30</v>
      </c>
      <c r="E105" s="90">
        <f t="shared" si="9"/>
        <v>25</v>
      </c>
      <c r="F105" s="90">
        <f t="shared" si="9"/>
        <v>15</v>
      </c>
      <c r="G105" s="90">
        <f t="shared" ref="G105:O110" si="11">G$10</f>
        <v>10</v>
      </c>
      <c r="H105" s="90">
        <f t="shared" si="11"/>
        <v>5</v>
      </c>
      <c r="I105" s="90">
        <f t="shared" si="11"/>
        <v>0</v>
      </c>
      <c r="J105" s="90">
        <f t="shared" si="11"/>
        <v>0</v>
      </c>
      <c r="K105" s="90">
        <f t="shared" si="11"/>
        <v>0</v>
      </c>
      <c r="L105" s="90">
        <f t="shared" si="11"/>
        <v>5</v>
      </c>
      <c r="M105" s="90">
        <f t="shared" si="11"/>
        <v>15</v>
      </c>
      <c r="N105" s="90">
        <f t="shared" si="11"/>
        <v>35</v>
      </c>
      <c r="O105" s="91">
        <f t="shared" si="11"/>
        <v>30</v>
      </c>
      <c r="P105" s="2"/>
      <c r="Q105" s="53"/>
    </row>
    <row r="106" spans="1:17" x14ac:dyDescent="0.2">
      <c r="A106" s="53"/>
      <c r="B106" s="76">
        <v>96</v>
      </c>
      <c r="C106" s="97" t="str">
        <f>IF('Paddock Names'!C106&gt;0,'Paddock Names'!C106,"")</f>
        <v/>
      </c>
      <c r="D106" s="90">
        <f t="shared" si="5"/>
        <v>30</v>
      </c>
      <c r="E106" s="90">
        <f t="shared" ref="E106:F111" si="12">E$10</f>
        <v>25</v>
      </c>
      <c r="F106" s="90">
        <f t="shared" si="12"/>
        <v>15</v>
      </c>
      <c r="G106" s="90">
        <f t="shared" si="11"/>
        <v>10</v>
      </c>
      <c r="H106" s="90">
        <f t="shared" si="11"/>
        <v>5</v>
      </c>
      <c r="I106" s="90">
        <f t="shared" si="11"/>
        <v>0</v>
      </c>
      <c r="J106" s="90">
        <f t="shared" si="11"/>
        <v>0</v>
      </c>
      <c r="K106" s="90">
        <f t="shared" si="11"/>
        <v>0</v>
      </c>
      <c r="L106" s="90">
        <f t="shared" si="11"/>
        <v>5</v>
      </c>
      <c r="M106" s="90">
        <f t="shared" si="11"/>
        <v>15</v>
      </c>
      <c r="N106" s="90">
        <f t="shared" si="11"/>
        <v>35</v>
      </c>
      <c r="O106" s="91">
        <f t="shared" si="11"/>
        <v>30</v>
      </c>
      <c r="P106" s="2"/>
      <c r="Q106" s="53"/>
    </row>
    <row r="107" spans="1:17" x14ac:dyDescent="0.2">
      <c r="A107" s="53"/>
      <c r="B107" s="76">
        <v>97</v>
      </c>
      <c r="C107" s="97" t="str">
        <f>IF('Paddock Names'!C107&gt;0,'Paddock Names'!C107,"")</f>
        <v/>
      </c>
      <c r="D107" s="90">
        <f t="shared" si="5"/>
        <v>30</v>
      </c>
      <c r="E107" s="90">
        <f t="shared" si="12"/>
        <v>25</v>
      </c>
      <c r="F107" s="90">
        <f t="shared" si="12"/>
        <v>15</v>
      </c>
      <c r="G107" s="90">
        <f t="shared" si="11"/>
        <v>10</v>
      </c>
      <c r="H107" s="90">
        <f t="shared" si="11"/>
        <v>5</v>
      </c>
      <c r="I107" s="90">
        <f t="shared" si="11"/>
        <v>0</v>
      </c>
      <c r="J107" s="90">
        <f t="shared" si="11"/>
        <v>0</v>
      </c>
      <c r="K107" s="90">
        <f t="shared" si="11"/>
        <v>0</v>
      </c>
      <c r="L107" s="90">
        <f t="shared" si="11"/>
        <v>5</v>
      </c>
      <c r="M107" s="90">
        <f t="shared" si="11"/>
        <v>15</v>
      </c>
      <c r="N107" s="90">
        <f t="shared" si="11"/>
        <v>35</v>
      </c>
      <c r="O107" s="91">
        <f t="shared" si="11"/>
        <v>30</v>
      </c>
      <c r="P107" s="2"/>
      <c r="Q107" s="53"/>
    </row>
    <row r="108" spans="1:17" x14ac:dyDescent="0.2">
      <c r="A108" s="53"/>
      <c r="B108" s="76">
        <v>98</v>
      </c>
      <c r="C108" s="97" t="str">
        <f>IF('Paddock Names'!C108&gt;0,'Paddock Names'!C108,"")</f>
        <v/>
      </c>
      <c r="D108" s="90">
        <f t="shared" si="5"/>
        <v>30</v>
      </c>
      <c r="E108" s="90">
        <f t="shared" si="12"/>
        <v>25</v>
      </c>
      <c r="F108" s="90">
        <f t="shared" si="12"/>
        <v>15</v>
      </c>
      <c r="G108" s="90">
        <f t="shared" si="11"/>
        <v>10</v>
      </c>
      <c r="H108" s="90">
        <f t="shared" si="11"/>
        <v>5</v>
      </c>
      <c r="I108" s="90">
        <f t="shared" si="11"/>
        <v>0</v>
      </c>
      <c r="J108" s="90">
        <f t="shared" si="11"/>
        <v>0</v>
      </c>
      <c r="K108" s="90">
        <f t="shared" si="11"/>
        <v>0</v>
      </c>
      <c r="L108" s="90">
        <f t="shared" si="11"/>
        <v>5</v>
      </c>
      <c r="M108" s="90">
        <f t="shared" si="11"/>
        <v>15</v>
      </c>
      <c r="N108" s="90">
        <f t="shared" si="11"/>
        <v>35</v>
      </c>
      <c r="O108" s="91">
        <f t="shared" si="11"/>
        <v>30</v>
      </c>
      <c r="P108" s="2"/>
      <c r="Q108" s="53"/>
    </row>
    <row r="109" spans="1:17" x14ac:dyDescent="0.2">
      <c r="A109" s="53"/>
      <c r="B109" s="76">
        <v>99</v>
      </c>
      <c r="C109" s="97" t="str">
        <f>IF('Paddock Names'!C109&gt;0,'Paddock Names'!C109,"")</f>
        <v/>
      </c>
      <c r="D109" s="90">
        <f t="shared" si="5"/>
        <v>30</v>
      </c>
      <c r="E109" s="90">
        <f t="shared" si="12"/>
        <v>25</v>
      </c>
      <c r="F109" s="90">
        <f t="shared" si="12"/>
        <v>15</v>
      </c>
      <c r="G109" s="90">
        <f t="shared" si="11"/>
        <v>10</v>
      </c>
      <c r="H109" s="90">
        <f t="shared" si="11"/>
        <v>5</v>
      </c>
      <c r="I109" s="90">
        <f t="shared" si="11"/>
        <v>0</v>
      </c>
      <c r="J109" s="90">
        <f t="shared" si="11"/>
        <v>0</v>
      </c>
      <c r="K109" s="90">
        <f t="shared" si="11"/>
        <v>0</v>
      </c>
      <c r="L109" s="90">
        <f t="shared" si="11"/>
        <v>5</v>
      </c>
      <c r="M109" s="90">
        <f t="shared" si="11"/>
        <v>15</v>
      </c>
      <c r="N109" s="90">
        <f t="shared" si="11"/>
        <v>35</v>
      </c>
      <c r="O109" s="91">
        <f t="shared" si="11"/>
        <v>30</v>
      </c>
      <c r="P109" s="2"/>
      <c r="Q109" s="53"/>
    </row>
    <row r="110" spans="1:17" x14ac:dyDescent="0.2">
      <c r="A110" s="53"/>
      <c r="B110" s="76">
        <v>100</v>
      </c>
      <c r="C110" s="97" t="str">
        <f>IF('Paddock Names'!C110&gt;0,'Paddock Names'!C110,"")</f>
        <v/>
      </c>
      <c r="D110" s="90">
        <f t="shared" si="5"/>
        <v>30</v>
      </c>
      <c r="E110" s="90">
        <f t="shared" si="12"/>
        <v>25</v>
      </c>
      <c r="F110" s="90">
        <f t="shared" si="12"/>
        <v>15</v>
      </c>
      <c r="G110" s="90">
        <f t="shared" si="11"/>
        <v>10</v>
      </c>
      <c r="H110" s="90">
        <f t="shared" si="11"/>
        <v>5</v>
      </c>
      <c r="I110" s="90">
        <f t="shared" si="11"/>
        <v>0</v>
      </c>
      <c r="J110" s="90">
        <f t="shared" si="11"/>
        <v>0</v>
      </c>
      <c r="K110" s="90">
        <f t="shared" si="11"/>
        <v>0</v>
      </c>
      <c r="L110" s="90">
        <f t="shared" si="11"/>
        <v>5</v>
      </c>
      <c r="M110" s="90">
        <f t="shared" si="11"/>
        <v>15</v>
      </c>
      <c r="N110" s="90">
        <f t="shared" si="11"/>
        <v>35</v>
      </c>
      <c r="O110" s="91">
        <f t="shared" si="11"/>
        <v>30</v>
      </c>
      <c r="P110" s="2"/>
      <c r="Q110" s="53"/>
    </row>
    <row r="111" spans="1:17" x14ac:dyDescent="0.2">
      <c r="A111" s="53"/>
      <c r="B111" s="76">
        <v>101</v>
      </c>
      <c r="C111" s="97" t="str">
        <f>IF('Paddock Names'!C111&gt;0,'Paddock Names'!C111,"")</f>
        <v/>
      </c>
      <c r="D111" s="90">
        <f t="shared" si="5"/>
        <v>30</v>
      </c>
      <c r="E111" s="90">
        <f t="shared" si="12"/>
        <v>25</v>
      </c>
      <c r="F111" s="90">
        <f t="shared" si="12"/>
        <v>15</v>
      </c>
      <c r="G111" s="90">
        <f>G$10</f>
        <v>10</v>
      </c>
      <c r="H111" s="90">
        <f>H$10</f>
        <v>5</v>
      </c>
      <c r="I111" s="90">
        <f>I$10</f>
        <v>0</v>
      </c>
      <c r="J111" s="90">
        <f>J$10</f>
        <v>0</v>
      </c>
      <c r="K111" s="90">
        <f t="shared" ref="E111:O134" si="13">K$10</f>
        <v>0</v>
      </c>
      <c r="L111" s="90">
        <f t="shared" si="13"/>
        <v>5</v>
      </c>
      <c r="M111" s="90">
        <f t="shared" si="13"/>
        <v>15</v>
      </c>
      <c r="N111" s="90">
        <f t="shared" si="13"/>
        <v>35</v>
      </c>
      <c r="O111" s="91">
        <f t="shared" si="13"/>
        <v>30</v>
      </c>
      <c r="P111" s="2"/>
      <c r="Q111" s="53"/>
    </row>
    <row r="112" spans="1:17" x14ac:dyDescent="0.2">
      <c r="A112" s="53"/>
      <c r="B112" s="76">
        <v>102</v>
      </c>
      <c r="C112" s="97" t="str">
        <f>IF('Paddock Names'!C112&gt;0,'Paddock Names'!C112,"")</f>
        <v/>
      </c>
      <c r="D112" s="90">
        <f t="shared" si="5"/>
        <v>30</v>
      </c>
      <c r="E112" s="90">
        <f t="shared" si="13"/>
        <v>25</v>
      </c>
      <c r="F112" s="90">
        <f t="shared" si="13"/>
        <v>15</v>
      </c>
      <c r="G112" s="90">
        <f t="shared" si="13"/>
        <v>10</v>
      </c>
      <c r="H112" s="90">
        <f t="shared" si="13"/>
        <v>5</v>
      </c>
      <c r="I112" s="90">
        <f t="shared" si="13"/>
        <v>0</v>
      </c>
      <c r="J112" s="90">
        <f t="shared" si="13"/>
        <v>0</v>
      </c>
      <c r="K112" s="90">
        <f t="shared" si="13"/>
        <v>0</v>
      </c>
      <c r="L112" s="90">
        <f t="shared" si="13"/>
        <v>5</v>
      </c>
      <c r="M112" s="90">
        <f t="shared" si="13"/>
        <v>15</v>
      </c>
      <c r="N112" s="90">
        <f t="shared" si="13"/>
        <v>35</v>
      </c>
      <c r="O112" s="91">
        <f t="shared" si="13"/>
        <v>30</v>
      </c>
      <c r="P112" s="2"/>
      <c r="Q112" s="53"/>
    </row>
    <row r="113" spans="1:17" x14ac:dyDescent="0.2">
      <c r="A113" s="53"/>
      <c r="B113" s="76">
        <v>103</v>
      </c>
      <c r="C113" s="97" t="str">
        <f>IF('Paddock Names'!C113&gt;0,'Paddock Names'!C113,"")</f>
        <v/>
      </c>
      <c r="D113" s="90">
        <f t="shared" si="5"/>
        <v>30</v>
      </c>
      <c r="E113" s="90">
        <f t="shared" si="13"/>
        <v>25</v>
      </c>
      <c r="F113" s="90">
        <f t="shared" si="13"/>
        <v>15</v>
      </c>
      <c r="G113" s="90">
        <f t="shared" si="13"/>
        <v>10</v>
      </c>
      <c r="H113" s="90">
        <f t="shared" si="13"/>
        <v>5</v>
      </c>
      <c r="I113" s="90">
        <f t="shared" si="13"/>
        <v>0</v>
      </c>
      <c r="J113" s="90">
        <f t="shared" si="13"/>
        <v>0</v>
      </c>
      <c r="K113" s="90">
        <f t="shared" si="13"/>
        <v>0</v>
      </c>
      <c r="L113" s="90">
        <f t="shared" si="13"/>
        <v>5</v>
      </c>
      <c r="M113" s="90">
        <f t="shared" si="13"/>
        <v>15</v>
      </c>
      <c r="N113" s="90">
        <f t="shared" si="13"/>
        <v>35</v>
      </c>
      <c r="O113" s="91">
        <f t="shared" si="13"/>
        <v>30</v>
      </c>
      <c r="P113" s="2"/>
      <c r="Q113" s="53"/>
    </row>
    <row r="114" spans="1:17" x14ac:dyDescent="0.2">
      <c r="A114" s="53"/>
      <c r="B114" s="76">
        <v>104</v>
      </c>
      <c r="C114" s="97" t="str">
        <f>IF('Paddock Names'!C114&gt;0,'Paddock Names'!C114,"")</f>
        <v/>
      </c>
      <c r="D114" s="90">
        <f t="shared" si="5"/>
        <v>30</v>
      </c>
      <c r="E114" s="90">
        <f t="shared" si="13"/>
        <v>25</v>
      </c>
      <c r="F114" s="90">
        <f t="shared" si="13"/>
        <v>15</v>
      </c>
      <c r="G114" s="90">
        <f t="shared" si="13"/>
        <v>10</v>
      </c>
      <c r="H114" s="90">
        <f t="shared" si="13"/>
        <v>5</v>
      </c>
      <c r="I114" s="90">
        <f t="shared" si="13"/>
        <v>0</v>
      </c>
      <c r="J114" s="90">
        <f t="shared" si="13"/>
        <v>0</v>
      </c>
      <c r="K114" s="90">
        <f t="shared" si="13"/>
        <v>0</v>
      </c>
      <c r="L114" s="90">
        <f t="shared" si="13"/>
        <v>5</v>
      </c>
      <c r="M114" s="90">
        <f t="shared" si="13"/>
        <v>15</v>
      </c>
      <c r="N114" s="90">
        <f t="shared" si="13"/>
        <v>35</v>
      </c>
      <c r="O114" s="91">
        <f t="shared" si="13"/>
        <v>30</v>
      </c>
      <c r="P114" s="2"/>
      <c r="Q114" s="53"/>
    </row>
    <row r="115" spans="1:17" x14ac:dyDescent="0.2">
      <c r="A115" s="53"/>
      <c r="B115" s="76">
        <v>105</v>
      </c>
      <c r="C115" s="97" t="str">
        <f>IF('Paddock Names'!C115&gt;0,'Paddock Names'!C115,"")</f>
        <v/>
      </c>
      <c r="D115" s="90">
        <f t="shared" si="5"/>
        <v>30</v>
      </c>
      <c r="E115" s="90">
        <f t="shared" si="13"/>
        <v>25</v>
      </c>
      <c r="F115" s="90">
        <f t="shared" si="13"/>
        <v>15</v>
      </c>
      <c r="G115" s="90">
        <f t="shared" si="13"/>
        <v>10</v>
      </c>
      <c r="H115" s="90">
        <f t="shared" si="13"/>
        <v>5</v>
      </c>
      <c r="I115" s="90">
        <f t="shared" si="13"/>
        <v>0</v>
      </c>
      <c r="J115" s="90">
        <f t="shared" si="13"/>
        <v>0</v>
      </c>
      <c r="K115" s="90">
        <f t="shared" si="13"/>
        <v>0</v>
      </c>
      <c r="L115" s="90">
        <f t="shared" si="13"/>
        <v>5</v>
      </c>
      <c r="M115" s="90">
        <f t="shared" si="13"/>
        <v>15</v>
      </c>
      <c r="N115" s="90">
        <f t="shared" si="13"/>
        <v>35</v>
      </c>
      <c r="O115" s="91">
        <f t="shared" si="13"/>
        <v>30</v>
      </c>
      <c r="P115" s="2"/>
      <c r="Q115" s="53"/>
    </row>
    <row r="116" spans="1:17" x14ac:dyDescent="0.2">
      <c r="A116" s="53"/>
      <c r="B116" s="76">
        <v>106</v>
      </c>
      <c r="C116" s="97" t="str">
        <f>IF('Paddock Names'!C116&gt;0,'Paddock Names'!C116,"")</f>
        <v/>
      </c>
      <c r="D116" s="90">
        <f t="shared" si="5"/>
        <v>30</v>
      </c>
      <c r="E116" s="90">
        <f t="shared" si="13"/>
        <v>25</v>
      </c>
      <c r="F116" s="90">
        <f t="shared" si="13"/>
        <v>15</v>
      </c>
      <c r="G116" s="90">
        <f t="shared" si="13"/>
        <v>10</v>
      </c>
      <c r="H116" s="90">
        <f t="shared" si="13"/>
        <v>5</v>
      </c>
      <c r="I116" s="90">
        <f t="shared" si="13"/>
        <v>0</v>
      </c>
      <c r="J116" s="90">
        <f t="shared" si="13"/>
        <v>0</v>
      </c>
      <c r="K116" s="90">
        <f t="shared" si="13"/>
        <v>0</v>
      </c>
      <c r="L116" s="90">
        <f t="shared" si="13"/>
        <v>5</v>
      </c>
      <c r="M116" s="90">
        <f t="shared" si="13"/>
        <v>15</v>
      </c>
      <c r="N116" s="90">
        <f t="shared" si="13"/>
        <v>35</v>
      </c>
      <c r="O116" s="91">
        <f t="shared" si="13"/>
        <v>30</v>
      </c>
      <c r="P116" s="2"/>
      <c r="Q116" s="53"/>
    </row>
    <row r="117" spans="1:17" x14ac:dyDescent="0.2">
      <c r="A117" s="53"/>
      <c r="B117" s="76">
        <v>107</v>
      </c>
      <c r="C117" s="97" t="str">
        <f>IF('Paddock Names'!C117&gt;0,'Paddock Names'!C117,"")</f>
        <v/>
      </c>
      <c r="D117" s="90">
        <f t="shared" si="5"/>
        <v>30</v>
      </c>
      <c r="E117" s="90">
        <f t="shared" si="13"/>
        <v>25</v>
      </c>
      <c r="F117" s="90">
        <f t="shared" si="13"/>
        <v>15</v>
      </c>
      <c r="G117" s="90">
        <f t="shared" si="13"/>
        <v>10</v>
      </c>
      <c r="H117" s="90">
        <f t="shared" si="13"/>
        <v>5</v>
      </c>
      <c r="I117" s="90">
        <f t="shared" si="13"/>
        <v>0</v>
      </c>
      <c r="J117" s="90">
        <f t="shared" si="13"/>
        <v>0</v>
      </c>
      <c r="K117" s="90">
        <f t="shared" si="13"/>
        <v>0</v>
      </c>
      <c r="L117" s="90">
        <f t="shared" si="13"/>
        <v>5</v>
      </c>
      <c r="M117" s="90">
        <f t="shared" si="13"/>
        <v>15</v>
      </c>
      <c r="N117" s="90">
        <f t="shared" si="13"/>
        <v>35</v>
      </c>
      <c r="O117" s="91">
        <f t="shared" si="13"/>
        <v>30</v>
      </c>
      <c r="P117" s="2"/>
      <c r="Q117" s="53"/>
    </row>
    <row r="118" spans="1:17" x14ac:dyDescent="0.2">
      <c r="A118" s="53"/>
      <c r="B118" s="76">
        <v>108</v>
      </c>
      <c r="C118" s="97" t="str">
        <f>IF('Paddock Names'!C118&gt;0,'Paddock Names'!C118,"")</f>
        <v/>
      </c>
      <c r="D118" s="90">
        <f t="shared" si="5"/>
        <v>30</v>
      </c>
      <c r="E118" s="90">
        <f t="shared" si="13"/>
        <v>25</v>
      </c>
      <c r="F118" s="90">
        <f t="shared" si="13"/>
        <v>15</v>
      </c>
      <c r="G118" s="90">
        <f t="shared" si="13"/>
        <v>10</v>
      </c>
      <c r="H118" s="90">
        <f t="shared" si="13"/>
        <v>5</v>
      </c>
      <c r="I118" s="90">
        <f t="shared" si="13"/>
        <v>0</v>
      </c>
      <c r="J118" s="90">
        <f t="shared" si="13"/>
        <v>0</v>
      </c>
      <c r="K118" s="90">
        <f t="shared" si="13"/>
        <v>0</v>
      </c>
      <c r="L118" s="90">
        <f t="shared" si="13"/>
        <v>5</v>
      </c>
      <c r="M118" s="90">
        <f t="shared" si="13"/>
        <v>15</v>
      </c>
      <c r="N118" s="90">
        <f t="shared" si="13"/>
        <v>35</v>
      </c>
      <c r="O118" s="91">
        <f t="shared" si="13"/>
        <v>30</v>
      </c>
      <c r="P118" s="2"/>
      <c r="Q118" s="53"/>
    </row>
    <row r="119" spans="1:17" x14ac:dyDescent="0.2">
      <c r="A119" s="53"/>
      <c r="B119" s="76">
        <v>109</v>
      </c>
      <c r="C119" s="97" t="str">
        <f>IF('Paddock Names'!C119&gt;0,'Paddock Names'!C119,"")</f>
        <v/>
      </c>
      <c r="D119" s="90">
        <f t="shared" si="5"/>
        <v>30</v>
      </c>
      <c r="E119" s="90">
        <f t="shared" si="13"/>
        <v>25</v>
      </c>
      <c r="F119" s="90">
        <f t="shared" si="13"/>
        <v>15</v>
      </c>
      <c r="G119" s="90">
        <f t="shared" si="13"/>
        <v>10</v>
      </c>
      <c r="H119" s="90">
        <f t="shared" si="13"/>
        <v>5</v>
      </c>
      <c r="I119" s="90">
        <f t="shared" si="13"/>
        <v>0</v>
      </c>
      <c r="J119" s="90">
        <f t="shared" si="13"/>
        <v>0</v>
      </c>
      <c r="K119" s="90">
        <f t="shared" si="13"/>
        <v>0</v>
      </c>
      <c r="L119" s="90">
        <f t="shared" si="13"/>
        <v>5</v>
      </c>
      <c r="M119" s="90">
        <f t="shared" si="13"/>
        <v>15</v>
      </c>
      <c r="N119" s="90">
        <f t="shared" si="13"/>
        <v>35</v>
      </c>
      <c r="O119" s="91">
        <f t="shared" si="13"/>
        <v>30</v>
      </c>
      <c r="P119" s="2"/>
      <c r="Q119" s="53"/>
    </row>
    <row r="120" spans="1:17" x14ac:dyDescent="0.2">
      <c r="A120" s="53"/>
      <c r="B120" s="76">
        <v>110</v>
      </c>
      <c r="C120" s="97" t="str">
        <f>IF('Paddock Names'!C120&gt;0,'Paddock Names'!C120,"")</f>
        <v/>
      </c>
      <c r="D120" s="90">
        <f t="shared" si="5"/>
        <v>30</v>
      </c>
      <c r="E120" s="90">
        <f t="shared" si="13"/>
        <v>25</v>
      </c>
      <c r="F120" s="90">
        <f t="shared" si="13"/>
        <v>15</v>
      </c>
      <c r="G120" s="90">
        <f t="shared" si="13"/>
        <v>10</v>
      </c>
      <c r="H120" s="90">
        <f t="shared" si="13"/>
        <v>5</v>
      </c>
      <c r="I120" s="90">
        <f t="shared" si="13"/>
        <v>0</v>
      </c>
      <c r="J120" s="90">
        <f t="shared" si="13"/>
        <v>0</v>
      </c>
      <c r="K120" s="90">
        <f t="shared" si="13"/>
        <v>0</v>
      </c>
      <c r="L120" s="90">
        <f t="shared" si="13"/>
        <v>5</v>
      </c>
      <c r="M120" s="90">
        <f t="shared" si="13"/>
        <v>15</v>
      </c>
      <c r="N120" s="90">
        <f t="shared" si="13"/>
        <v>35</v>
      </c>
      <c r="O120" s="91">
        <f t="shared" si="13"/>
        <v>30</v>
      </c>
      <c r="P120" s="2"/>
      <c r="Q120" s="53"/>
    </row>
    <row r="121" spans="1:17" x14ac:dyDescent="0.2">
      <c r="A121" s="53"/>
      <c r="B121" s="76">
        <v>111</v>
      </c>
      <c r="C121" s="97" t="str">
        <f>IF('Paddock Names'!C121&gt;0,'Paddock Names'!C121,"")</f>
        <v/>
      </c>
      <c r="D121" s="90">
        <f t="shared" si="5"/>
        <v>30</v>
      </c>
      <c r="E121" s="90">
        <f t="shared" si="13"/>
        <v>25</v>
      </c>
      <c r="F121" s="90">
        <f t="shared" si="13"/>
        <v>15</v>
      </c>
      <c r="G121" s="90">
        <f t="shared" si="13"/>
        <v>10</v>
      </c>
      <c r="H121" s="90">
        <f t="shared" si="13"/>
        <v>5</v>
      </c>
      <c r="I121" s="90">
        <f t="shared" si="13"/>
        <v>0</v>
      </c>
      <c r="J121" s="90">
        <f t="shared" si="13"/>
        <v>0</v>
      </c>
      <c r="K121" s="90">
        <f t="shared" si="13"/>
        <v>0</v>
      </c>
      <c r="L121" s="90">
        <f t="shared" si="13"/>
        <v>5</v>
      </c>
      <c r="M121" s="90">
        <f t="shared" si="13"/>
        <v>15</v>
      </c>
      <c r="N121" s="90">
        <f t="shared" si="13"/>
        <v>35</v>
      </c>
      <c r="O121" s="91">
        <f t="shared" si="13"/>
        <v>30</v>
      </c>
      <c r="P121" s="2"/>
      <c r="Q121" s="53"/>
    </row>
    <row r="122" spans="1:17" x14ac:dyDescent="0.2">
      <c r="A122" s="53"/>
      <c r="B122" s="76">
        <v>112</v>
      </c>
      <c r="C122" s="97" t="str">
        <f>IF('Paddock Names'!C122&gt;0,'Paddock Names'!C122,"")</f>
        <v/>
      </c>
      <c r="D122" s="90">
        <f t="shared" si="5"/>
        <v>30</v>
      </c>
      <c r="E122" s="90">
        <f t="shared" si="13"/>
        <v>25</v>
      </c>
      <c r="F122" s="90">
        <f t="shared" si="13"/>
        <v>15</v>
      </c>
      <c r="G122" s="90">
        <f t="shared" si="13"/>
        <v>10</v>
      </c>
      <c r="H122" s="90">
        <f t="shared" si="13"/>
        <v>5</v>
      </c>
      <c r="I122" s="90">
        <f t="shared" si="13"/>
        <v>0</v>
      </c>
      <c r="J122" s="90">
        <f t="shared" si="13"/>
        <v>0</v>
      </c>
      <c r="K122" s="90">
        <f t="shared" si="13"/>
        <v>0</v>
      </c>
      <c r="L122" s="90">
        <f t="shared" si="13"/>
        <v>5</v>
      </c>
      <c r="M122" s="90">
        <f t="shared" si="13"/>
        <v>15</v>
      </c>
      <c r="N122" s="90">
        <f t="shared" si="13"/>
        <v>35</v>
      </c>
      <c r="O122" s="91">
        <f t="shared" si="13"/>
        <v>30</v>
      </c>
      <c r="P122" s="2"/>
      <c r="Q122" s="53"/>
    </row>
    <row r="123" spans="1:17" x14ac:dyDescent="0.2">
      <c r="A123" s="53"/>
      <c r="B123" s="76">
        <v>113</v>
      </c>
      <c r="C123" s="97" t="str">
        <f>IF('Paddock Names'!C123&gt;0,'Paddock Names'!C123,"")</f>
        <v/>
      </c>
      <c r="D123" s="90">
        <f t="shared" si="5"/>
        <v>30</v>
      </c>
      <c r="E123" s="90">
        <f t="shared" si="13"/>
        <v>25</v>
      </c>
      <c r="F123" s="90">
        <f t="shared" si="13"/>
        <v>15</v>
      </c>
      <c r="G123" s="90">
        <f t="shared" si="13"/>
        <v>10</v>
      </c>
      <c r="H123" s="90">
        <f t="shared" si="13"/>
        <v>5</v>
      </c>
      <c r="I123" s="90">
        <f t="shared" si="13"/>
        <v>0</v>
      </c>
      <c r="J123" s="90">
        <f t="shared" si="13"/>
        <v>0</v>
      </c>
      <c r="K123" s="90">
        <f t="shared" si="13"/>
        <v>0</v>
      </c>
      <c r="L123" s="90">
        <f t="shared" si="13"/>
        <v>5</v>
      </c>
      <c r="M123" s="90">
        <f t="shared" si="13"/>
        <v>15</v>
      </c>
      <c r="N123" s="90">
        <f t="shared" si="13"/>
        <v>35</v>
      </c>
      <c r="O123" s="91">
        <f t="shared" si="13"/>
        <v>30</v>
      </c>
      <c r="P123" s="2"/>
      <c r="Q123" s="53"/>
    </row>
    <row r="124" spans="1:17" x14ac:dyDescent="0.2">
      <c r="A124" s="53"/>
      <c r="B124" s="76">
        <v>114</v>
      </c>
      <c r="C124" s="97" t="str">
        <f>IF('Paddock Names'!C124&gt;0,'Paddock Names'!C124,"")</f>
        <v/>
      </c>
      <c r="D124" s="90">
        <f t="shared" si="5"/>
        <v>30</v>
      </c>
      <c r="E124" s="90">
        <f t="shared" si="13"/>
        <v>25</v>
      </c>
      <c r="F124" s="90">
        <f t="shared" si="13"/>
        <v>15</v>
      </c>
      <c r="G124" s="90">
        <f t="shared" si="13"/>
        <v>10</v>
      </c>
      <c r="H124" s="90">
        <f t="shared" si="13"/>
        <v>5</v>
      </c>
      <c r="I124" s="90">
        <f t="shared" si="13"/>
        <v>0</v>
      </c>
      <c r="J124" s="90">
        <f t="shared" si="13"/>
        <v>0</v>
      </c>
      <c r="K124" s="90">
        <f t="shared" si="13"/>
        <v>0</v>
      </c>
      <c r="L124" s="90">
        <f t="shared" si="13"/>
        <v>5</v>
      </c>
      <c r="M124" s="90">
        <f t="shared" si="13"/>
        <v>15</v>
      </c>
      <c r="N124" s="90">
        <f t="shared" si="13"/>
        <v>35</v>
      </c>
      <c r="O124" s="91">
        <f t="shared" si="13"/>
        <v>30</v>
      </c>
      <c r="P124" s="2"/>
      <c r="Q124" s="53"/>
    </row>
    <row r="125" spans="1:17" x14ac:dyDescent="0.2">
      <c r="A125" s="53"/>
      <c r="B125" s="76">
        <v>115</v>
      </c>
      <c r="C125" s="97" t="str">
        <f>IF('Paddock Names'!C125&gt;0,'Paddock Names'!C125,"")</f>
        <v/>
      </c>
      <c r="D125" s="90">
        <f t="shared" si="5"/>
        <v>30</v>
      </c>
      <c r="E125" s="90">
        <f t="shared" si="13"/>
        <v>25</v>
      </c>
      <c r="F125" s="90">
        <f t="shared" si="13"/>
        <v>15</v>
      </c>
      <c r="G125" s="90">
        <f t="shared" si="13"/>
        <v>10</v>
      </c>
      <c r="H125" s="90">
        <f t="shared" si="13"/>
        <v>5</v>
      </c>
      <c r="I125" s="90">
        <f t="shared" si="13"/>
        <v>0</v>
      </c>
      <c r="J125" s="90">
        <f t="shared" si="13"/>
        <v>0</v>
      </c>
      <c r="K125" s="90">
        <f t="shared" si="13"/>
        <v>0</v>
      </c>
      <c r="L125" s="90">
        <f t="shared" si="13"/>
        <v>5</v>
      </c>
      <c r="M125" s="90">
        <f t="shared" si="13"/>
        <v>15</v>
      </c>
      <c r="N125" s="90">
        <f t="shared" si="13"/>
        <v>35</v>
      </c>
      <c r="O125" s="91">
        <f t="shared" si="13"/>
        <v>30</v>
      </c>
      <c r="P125" s="2"/>
      <c r="Q125" s="53"/>
    </row>
    <row r="126" spans="1:17" x14ac:dyDescent="0.2">
      <c r="A126" s="53"/>
      <c r="B126" s="76">
        <v>116</v>
      </c>
      <c r="C126" s="97" t="str">
        <f>IF('Paddock Names'!C126&gt;0,'Paddock Names'!C126,"")</f>
        <v/>
      </c>
      <c r="D126" s="90">
        <f t="shared" si="5"/>
        <v>30</v>
      </c>
      <c r="E126" s="90">
        <f t="shared" si="13"/>
        <v>25</v>
      </c>
      <c r="F126" s="90">
        <f t="shared" si="13"/>
        <v>15</v>
      </c>
      <c r="G126" s="90">
        <f t="shared" si="13"/>
        <v>10</v>
      </c>
      <c r="H126" s="90">
        <f t="shared" si="13"/>
        <v>5</v>
      </c>
      <c r="I126" s="90">
        <f t="shared" si="13"/>
        <v>0</v>
      </c>
      <c r="J126" s="90">
        <f t="shared" si="13"/>
        <v>0</v>
      </c>
      <c r="K126" s="90">
        <f t="shared" si="13"/>
        <v>0</v>
      </c>
      <c r="L126" s="90">
        <f t="shared" si="13"/>
        <v>5</v>
      </c>
      <c r="M126" s="90">
        <f t="shared" si="13"/>
        <v>15</v>
      </c>
      <c r="N126" s="90">
        <f t="shared" si="13"/>
        <v>35</v>
      </c>
      <c r="O126" s="91">
        <f t="shared" si="13"/>
        <v>30</v>
      </c>
      <c r="P126" s="2"/>
      <c r="Q126" s="53"/>
    </row>
    <row r="127" spans="1:17" x14ac:dyDescent="0.2">
      <c r="A127" s="53"/>
      <c r="B127" s="76">
        <v>117</v>
      </c>
      <c r="C127" s="97" t="str">
        <f>IF('Paddock Names'!C127&gt;0,'Paddock Names'!C127,"")</f>
        <v/>
      </c>
      <c r="D127" s="90">
        <f t="shared" si="5"/>
        <v>30</v>
      </c>
      <c r="E127" s="90">
        <f t="shared" si="13"/>
        <v>25</v>
      </c>
      <c r="F127" s="90">
        <f t="shared" si="13"/>
        <v>15</v>
      </c>
      <c r="G127" s="90">
        <f t="shared" si="13"/>
        <v>10</v>
      </c>
      <c r="H127" s="90">
        <f t="shared" si="13"/>
        <v>5</v>
      </c>
      <c r="I127" s="90">
        <f t="shared" si="13"/>
        <v>0</v>
      </c>
      <c r="J127" s="90">
        <f t="shared" si="13"/>
        <v>0</v>
      </c>
      <c r="K127" s="90">
        <f t="shared" si="13"/>
        <v>0</v>
      </c>
      <c r="L127" s="90">
        <f t="shared" si="13"/>
        <v>5</v>
      </c>
      <c r="M127" s="90">
        <f t="shared" si="13"/>
        <v>15</v>
      </c>
      <c r="N127" s="90">
        <f t="shared" si="13"/>
        <v>35</v>
      </c>
      <c r="O127" s="91">
        <f t="shared" si="13"/>
        <v>30</v>
      </c>
      <c r="P127" s="2"/>
      <c r="Q127" s="53"/>
    </row>
    <row r="128" spans="1:17" x14ac:dyDescent="0.2">
      <c r="A128" s="53"/>
      <c r="B128" s="76">
        <v>118</v>
      </c>
      <c r="C128" s="97" t="str">
        <f>IF('Paddock Names'!C128&gt;0,'Paddock Names'!C128,"")</f>
        <v/>
      </c>
      <c r="D128" s="90">
        <f t="shared" si="5"/>
        <v>30</v>
      </c>
      <c r="E128" s="90">
        <f t="shared" si="13"/>
        <v>25</v>
      </c>
      <c r="F128" s="90">
        <f t="shared" si="13"/>
        <v>15</v>
      </c>
      <c r="G128" s="90">
        <f t="shared" si="13"/>
        <v>10</v>
      </c>
      <c r="H128" s="90">
        <f t="shared" si="13"/>
        <v>5</v>
      </c>
      <c r="I128" s="90">
        <f t="shared" si="13"/>
        <v>0</v>
      </c>
      <c r="J128" s="90">
        <f t="shared" si="13"/>
        <v>0</v>
      </c>
      <c r="K128" s="90">
        <f t="shared" si="13"/>
        <v>0</v>
      </c>
      <c r="L128" s="90">
        <f t="shared" si="13"/>
        <v>5</v>
      </c>
      <c r="M128" s="90">
        <f t="shared" si="13"/>
        <v>15</v>
      </c>
      <c r="N128" s="90">
        <f t="shared" si="13"/>
        <v>35</v>
      </c>
      <c r="O128" s="91">
        <f t="shared" si="13"/>
        <v>30</v>
      </c>
      <c r="P128" s="2"/>
      <c r="Q128" s="53"/>
    </row>
    <row r="129" spans="1:17" x14ac:dyDescent="0.2">
      <c r="A129" s="53"/>
      <c r="B129" s="76">
        <v>119</v>
      </c>
      <c r="C129" s="97" t="str">
        <f>IF('Paddock Names'!C129&gt;0,'Paddock Names'!C129,"")</f>
        <v/>
      </c>
      <c r="D129" s="90">
        <f t="shared" si="5"/>
        <v>30</v>
      </c>
      <c r="E129" s="90">
        <f t="shared" si="13"/>
        <v>25</v>
      </c>
      <c r="F129" s="90">
        <f t="shared" si="13"/>
        <v>15</v>
      </c>
      <c r="G129" s="90">
        <f t="shared" si="13"/>
        <v>10</v>
      </c>
      <c r="H129" s="90">
        <f t="shared" si="13"/>
        <v>5</v>
      </c>
      <c r="I129" s="90">
        <f t="shared" si="13"/>
        <v>0</v>
      </c>
      <c r="J129" s="90">
        <f t="shared" si="13"/>
        <v>0</v>
      </c>
      <c r="K129" s="90">
        <f t="shared" si="13"/>
        <v>0</v>
      </c>
      <c r="L129" s="90">
        <f t="shared" si="13"/>
        <v>5</v>
      </c>
      <c r="M129" s="90">
        <f t="shared" si="13"/>
        <v>15</v>
      </c>
      <c r="N129" s="90">
        <f t="shared" si="13"/>
        <v>35</v>
      </c>
      <c r="O129" s="91">
        <f t="shared" si="13"/>
        <v>30</v>
      </c>
      <c r="P129" s="2"/>
      <c r="Q129" s="53"/>
    </row>
    <row r="130" spans="1:17" x14ac:dyDescent="0.2">
      <c r="A130" s="53"/>
      <c r="B130" s="76">
        <v>120</v>
      </c>
      <c r="C130" s="97" t="str">
        <f>IF('Paddock Names'!C130&gt;0,'Paddock Names'!C130,"")</f>
        <v/>
      </c>
      <c r="D130" s="90">
        <f t="shared" ref="D130:D140" si="14">D$10</f>
        <v>30</v>
      </c>
      <c r="E130" s="90">
        <f t="shared" si="13"/>
        <v>25</v>
      </c>
      <c r="F130" s="90">
        <f t="shared" si="13"/>
        <v>15</v>
      </c>
      <c r="G130" s="90">
        <f t="shared" si="13"/>
        <v>10</v>
      </c>
      <c r="H130" s="90">
        <f t="shared" si="13"/>
        <v>5</v>
      </c>
      <c r="I130" s="90">
        <f t="shared" si="13"/>
        <v>0</v>
      </c>
      <c r="J130" s="90">
        <f t="shared" si="13"/>
        <v>0</v>
      </c>
      <c r="K130" s="90">
        <f t="shared" si="13"/>
        <v>0</v>
      </c>
      <c r="L130" s="90">
        <f t="shared" si="13"/>
        <v>5</v>
      </c>
      <c r="M130" s="90">
        <f t="shared" si="13"/>
        <v>15</v>
      </c>
      <c r="N130" s="90">
        <f t="shared" si="13"/>
        <v>35</v>
      </c>
      <c r="O130" s="91">
        <f t="shared" si="13"/>
        <v>30</v>
      </c>
      <c r="P130" s="2"/>
      <c r="Q130" s="53"/>
    </row>
    <row r="131" spans="1:17" x14ac:dyDescent="0.2">
      <c r="A131" s="53"/>
      <c r="B131" s="76">
        <v>121</v>
      </c>
      <c r="C131" s="97" t="str">
        <f>IF('Paddock Names'!C131&gt;0,'Paddock Names'!C131,"")</f>
        <v/>
      </c>
      <c r="D131" s="90">
        <f t="shared" si="14"/>
        <v>30</v>
      </c>
      <c r="E131" s="90">
        <f t="shared" si="13"/>
        <v>25</v>
      </c>
      <c r="F131" s="90">
        <f t="shared" si="13"/>
        <v>15</v>
      </c>
      <c r="G131" s="90">
        <f t="shared" si="13"/>
        <v>10</v>
      </c>
      <c r="H131" s="90">
        <f t="shared" si="13"/>
        <v>5</v>
      </c>
      <c r="I131" s="90">
        <f t="shared" si="13"/>
        <v>0</v>
      </c>
      <c r="J131" s="90">
        <f t="shared" si="13"/>
        <v>0</v>
      </c>
      <c r="K131" s="90">
        <f t="shared" si="13"/>
        <v>0</v>
      </c>
      <c r="L131" s="90">
        <f t="shared" si="13"/>
        <v>5</v>
      </c>
      <c r="M131" s="90">
        <f t="shared" si="13"/>
        <v>15</v>
      </c>
      <c r="N131" s="90">
        <f t="shared" si="13"/>
        <v>35</v>
      </c>
      <c r="O131" s="91">
        <f t="shared" si="13"/>
        <v>30</v>
      </c>
      <c r="P131" s="2"/>
      <c r="Q131" s="53"/>
    </row>
    <row r="132" spans="1:17" x14ac:dyDescent="0.2">
      <c r="A132" s="53"/>
      <c r="B132" s="76">
        <v>122</v>
      </c>
      <c r="C132" s="97" t="str">
        <f>IF('Paddock Names'!C132&gt;0,'Paddock Names'!C132,"")</f>
        <v/>
      </c>
      <c r="D132" s="90">
        <f t="shared" si="14"/>
        <v>30</v>
      </c>
      <c r="E132" s="90">
        <f t="shared" si="13"/>
        <v>25</v>
      </c>
      <c r="F132" s="90">
        <f t="shared" si="13"/>
        <v>15</v>
      </c>
      <c r="G132" s="90">
        <f t="shared" si="13"/>
        <v>10</v>
      </c>
      <c r="H132" s="90">
        <f t="shared" si="13"/>
        <v>5</v>
      </c>
      <c r="I132" s="90">
        <f t="shared" si="13"/>
        <v>0</v>
      </c>
      <c r="J132" s="90">
        <f t="shared" si="13"/>
        <v>0</v>
      </c>
      <c r="K132" s="90">
        <f t="shared" si="13"/>
        <v>0</v>
      </c>
      <c r="L132" s="90">
        <f t="shared" si="13"/>
        <v>5</v>
      </c>
      <c r="M132" s="90">
        <f t="shared" si="13"/>
        <v>15</v>
      </c>
      <c r="N132" s="90">
        <f t="shared" si="13"/>
        <v>35</v>
      </c>
      <c r="O132" s="91">
        <f t="shared" si="13"/>
        <v>30</v>
      </c>
      <c r="P132" s="2"/>
      <c r="Q132" s="53"/>
    </row>
    <row r="133" spans="1:17" x14ac:dyDescent="0.2">
      <c r="A133" s="53"/>
      <c r="B133" s="76">
        <v>123</v>
      </c>
      <c r="C133" s="97" t="str">
        <f>IF('Paddock Names'!C133&gt;0,'Paddock Names'!C133,"")</f>
        <v/>
      </c>
      <c r="D133" s="90">
        <f t="shared" si="14"/>
        <v>30</v>
      </c>
      <c r="E133" s="90">
        <f t="shared" si="13"/>
        <v>25</v>
      </c>
      <c r="F133" s="90">
        <f t="shared" si="13"/>
        <v>15</v>
      </c>
      <c r="G133" s="90">
        <f t="shared" si="13"/>
        <v>10</v>
      </c>
      <c r="H133" s="90">
        <f t="shared" si="13"/>
        <v>5</v>
      </c>
      <c r="I133" s="90">
        <f t="shared" si="13"/>
        <v>0</v>
      </c>
      <c r="J133" s="90">
        <f t="shared" si="13"/>
        <v>0</v>
      </c>
      <c r="K133" s="90">
        <f t="shared" si="13"/>
        <v>0</v>
      </c>
      <c r="L133" s="90">
        <f t="shared" si="13"/>
        <v>5</v>
      </c>
      <c r="M133" s="90">
        <f t="shared" si="13"/>
        <v>15</v>
      </c>
      <c r="N133" s="90">
        <f t="shared" si="13"/>
        <v>35</v>
      </c>
      <c r="O133" s="91">
        <f t="shared" si="13"/>
        <v>30</v>
      </c>
      <c r="P133" s="2"/>
      <c r="Q133" s="53"/>
    </row>
    <row r="134" spans="1:17" x14ac:dyDescent="0.2">
      <c r="A134" s="53"/>
      <c r="B134" s="76">
        <v>124</v>
      </c>
      <c r="C134" s="97" t="str">
        <f>IF('Paddock Names'!C134&gt;0,'Paddock Names'!C134,"")</f>
        <v/>
      </c>
      <c r="D134" s="90">
        <f t="shared" si="14"/>
        <v>30</v>
      </c>
      <c r="E134" s="90">
        <f t="shared" si="13"/>
        <v>25</v>
      </c>
      <c r="F134" s="90">
        <f t="shared" si="13"/>
        <v>15</v>
      </c>
      <c r="G134" s="90">
        <f t="shared" si="13"/>
        <v>10</v>
      </c>
      <c r="H134" s="90">
        <f t="shared" si="13"/>
        <v>5</v>
      </c>
      <c r="I134" s="90">
        <f t="shared" si="13"/>
        <v>0</v>
      </c>
      <c r="J134" s="90">
        <f t="shared" si="13"/>
        <v>0</v>
      </c>
      <c r="K134" s="90">
        <f t="shared" si="13"/>
        <v>0</v>
      </c>
      <c r="L134" s="90">
        <f t="shared" si="13"/>
        <v>5</v>
      </c>
      <c r="M134" s="90">
        <f t="shared" ref="E134:O140" si="15">M$10</f>
        <v>15</v>
      </c>
      <c r="N134" s="90">
        <f t="shared" si="15"/>
        <v>35</v>
      </c>
      <c r="O134" s="91">
        <f t="shared" si="15"/>
        <v>30</v>
      </c>
      <c r="P134" s="2"/>
      <c r="Q134" s="53"/>
    </row>
    <row r="135" spans="1:17" x14ac:dyDescent="0.2">
      <c r="A135" s="53"/>
      <c r="B135" s="76">
        <v>125</v>
      </c>
      <c r="C135" s="97" t="str">
        <f>IF('Paddock Names'!C135&gt;0,'Paddock Names'!C135,"")</f>
        <v/>
      </c>
      <c r="D135" s="90">
        <f t="shared" si="14"/>
        <v>30</v>
      </c>
      <c r="E135" s="90">
        <f t="shared" si="15"/>
        <v>25</v>
      </c>
      <c r="F135" s="90">
        <f t="shared" si="15"/>
        <v>15</v>
      </c>
      <c r="G135" s="90">
        <f t="shared" si="15"/>
        <v>10</v>
      </c>
      <c r="H135" s="90">
        <f t="shared" si="15"/>
        <v>5</v>
      </c>
      <c r="I135" s="90">
        <f t="shared" si="15"/>
        <v>0</v>
      </c>
      <c r="J135" s="90">
        <f t="shared" si="15"/>
        <v>0</v>
      </c>
      <c r="K135" s="90">
        <f t="shared" si="15"/>
        <v>0</v>
      </c>
      <c r="L135" s="90">
        <f t="shared" si="15"/>
        <v>5</v>
      </c>
      <c r="M135" s="90">
        <f t="shared" si="15"/>
        <v>15</v>
      </c>
      <c r="N135" s="90">
        <f t="shared" si="15"/>
        <v>35</v>
      </c>
      <c r="O135" s="91">
        <f t="shared" si="15"/>
        <v>30</v>
      </c>
      <c r="P135" s="2"/>
      <c r="Q135" s="53"/>
    </row>
    <row r="136" spans="1:17" x14ac:dyDescent="0.2">
      <c r="A136" s="53"/>
      <c r="B136" s="76">
        <v>126</v>
      </c>
      <c r="C136" s="97" t="str">
        <f>IF('Paddock Names'!C136&gt;0,'Paddock Names'!C136,"")</f>
        <v/>
      </c>
      <c r="D136" s="90">
        <f t="shared" si="14"/>
        <v>30</v>
      </c>
      <c r="E136" s="90">
        <f t="shared" si="15"/>
        <v>25</v>
      </c>
      <c r="F136" s="90">
        <f t="shared" si="15"/>
        <v>15</v>
      </c>
      <c r="G136" s="90">
        <f t="shared" si="15"/>
        <v>10</v>
      </c>
      <c r="H136" s="90">
        <f t="shared" si="15"/>
        <v>5</v>
      </c>
      <c r="I136" s="90">
        <f t="shared" si="15"/>
        <v>0</v>
      </c>
      <c r="J136" s="90">
        <f t="shared" si="15"/>
        <v>0</v>
      </c>
      <c r="K136" s="90">
        <f t="shared" si="15"/>
        <v>0</v>
      </c>
      <c r="L136" s="90">
        <f t="shared" si="15"/>
        <v>5</v>
      </c>
      <c r="M136" s="90">
        <f t="shared" si="15"/>
        <v>15</v>
      </c>
      <c r="N136" s="90">
        <f t="shared" si="15"/>
        <v>35</v>
      </c>
      <c r="O136" s="91">
        <f t="shared" si="15"/>
        <v>30</v>
      </c>
      <c r="P136" s="2"/>
      <c r="Q136" s="53"/>
    </row>
    <row r="137" spans="1:17" x14ac:dyDescent="0.2">
      <c r="A137" s="53"/>
      <c r="B137" s="76">
        <v>127</v>
      </c>
      <c r="C137" s="97" t="str">
        <f>IF('Paddock Names'!C137&gt;0,'Paddock Names'!C137,"")</f>
        <v/>
      </c>
      <c r="D137" s="90">
        <f t="shared" si="14"/>
        <v>30</v>
      </c>
      <c r="E137" s="90">
        <f t="shared" si="15"/>
        <v>25</v>
      </c>
      <c r="F137" s="90">
        <f t="shared" si="15"/>
        <v>15</v>
      </c>
      <c r="G137" s="90">
        <f t="shared" si="15"/>
        <v>10</v>
      </c>
      <c r="H137" s="90">
        <f t="shared" si="15"/>
        <v>5</v>
      </c>
      <c r="I137" s="90">
        <f t="shared" si="15"/>
        <v>0</v>
      </c>
      <c r="J137" s="90">
        <f t="shared" si="15"/>
        <v>0</v>
      </c>
      <c r="K137" s="90">
        <f t="shared" si="15"/>
        <v>0</v>
      </c>
      <c r="L137" s="90">
        <f t="shared" si="15"/>
        <v>5</v>
      </c>
      <c r="M137" s="90">
        <f t="shared" si="15"/>
        <v>15</v>
      </c>
      <c r="N137" s="90">
        <f t="shared" si="15"/>
        <v>35</v>
      </c>
      <c r="O137" s="91">
        <f t="shared" si="15"/>
        <v>30</v>
      </c>
      <c r="P137" s="2"/>
      <c r="Q137" s="53"/>
    </row>
    <row r="138" spans="1:17" x14ac:dyDescent="0.2">
      <c r="A138" s="53"/>
      <c r="B138" s="76">
        <v>128</v>
      </c>
      <c r="C138" s="97" t="str">
        <f>IF('Paddock Names'!C138&gt;0,'Paddock Names'!C138,"")</f>
        <v/>
      </c>
      <c r="D138" s="90">
        <f t="shared" si="14"/>
        <v>30</v>
      </c>
      <c r="E138" s="90">
        <f t="shared" si="15"/>
        <v>25</v>
      </c>
      <c r="F138" s="90">
        <f t="shared" si="15"/>
        <v>15</v>
      </c>
      <c r="G138" s="90">
        <f t="shared" si="15"/>
        <v>10</v>
      </c>
      <c r="H138" s="90">
        <f t="shared" si="15"/>
        <v>5</v>
      </c>
      <c r="I138" s="90">
        <f t="shared" si="15"/>
        <v>0</v>
      </c>
      <c r="J138" s="90">
        <f t="shared" si="15"/>
        <v>0</v>
      </c>
      <c r="K138" s="90">
        <f t="shared" si="15"/>
        <v>0</v>
      </c>
      <c r="L138" s="90">
        <f t="shared" si="15"/>
        <v>5</v>
      </c>
      <c r="M138" s="90">
        <f t="shared" si="15"/>
        <v>15</v>
      </c>
      <c r="N138" s="90">
        <f t="shared" si="15"/>
        <v>35</v>
      </c>
      <c r="O138" s="91">
        <f t="shared" si="15"/>
        <v>30</v>
      </c>
      <c r="P138" s="2"/>
      <c r="Q138" s="53"/>
    </row>
    <row r="139" spans="1:17" x14ac:dyDescent="0.2">
      <c r="A139" s="53"/>
      <c r="B139" s="76">
        <v>129</v>
      </c>
      <c r="C139" s="97" t="str">
        <f>IF('Paddock Names'!C139&gt;0,'Paddock Names'!C139,"")</f>
        <v/>
      </c>
      <c r="D139" s="90">
        <f t="shared" si="14"/>
        <v>30</v>
      </c>
      <c r="E139" s="90">
        <f t="shared" si="15"/>
        <v>25</v>
      </c>
      <c r="F139" s="90">
        <f t="shared" si="15"/>
        <v>15</v>
      </c>
      <c r="G139" s="90">
        <f t="shared" si="15"/>
        <v>10</v>
      </c>
      <c r="H139" s="90">
        <f t="shared" si="15"/>
        <v>5</v>
      </c>
      <c r="I139" s="90">
        <f t="shared" si="15"/>
        <v>0</v>
      </c>
      <c r="J139" s="90">
        <f t="shared" si="15"/>
        <v>0</v>
      </c>
      <c r="K139" s="90">
        <f t="shared" si="15"/>
        <v>0</v>
      </c>
      <c r="L139" s="90">
        <f t="shared" si="15"/>
        <v>5</v>
      </c>
      <c r="M139" s="90">
        <f t="shared" si="15"/>
        <v>15</v>
      </c>
      <c r="N139" s="90">
        <f t="shared" si="15"/>
        <v>35</v>
      </c>
      <c r="O139" s="91">
        <f t="shared" si="15"/>
        <v>30</v>
      </c>
      <c r="P139" s="2"/>
      <c r="Q139" s="53"/>
    </row>
    <row r="140" spans="1:17" ht="16" thickBot="1" x14ac:dyDescent="0.25">
      <c r="A140" s="53"/>
      <c r="B140" s="76">
        <v>130</v>
      </c>
      <c r="C140" s="98" t="str">
        <f>IF('Paddock Names'!C140&gt;0,'Paddock Names'!C140,"")</f>
        <v>END RECORD</v>
      </c>
      <c r="D140" s="92">
        <f t="shared" si="14"/>
        <v>30</v>
      </c>
      <c r="E140" s="92">
        <f t="shared" si="15"/>
        <v>25</v>
      </c>
      <c r="F140" s="92">
        <f t="shared" si="15"/>
        <v>15</v>
      </c>
      <c r="G140" s="92">
        <f t="shared" si="15"/>
        <v>10</v>
      </c>
      <c r="H140" s="92">
        <f t="shared" si="15"/>
        <v>5</v>
      </c>
      <c r="I140" s="92">
        <f t="shared" si="15"/>
        <v>0</v>
      </c>
      <c r="J140" s="92">
        <f t="shared" si="15"/>
        <v>0</v>
      </c>
      <c r="K140" s="92">
        <f t="shared" si="15"/>
        <v>0</v>
      </c>
      <c r="L140" s="92">
        <f t="shared" si="15"/>
        <v>5</v>
      </c>
      <c r="M140" s="92">
        <f t="shared" si="15"/>
        <v>15</v>
      </c>
      <c r="N140" s="92">
        <f t="shared" si="15"/>
        <v>35</v>
      </c>
      <c r="O140" s="93">
        <f t="shared" si="15"/>
        <v>30</v>
      </c>
      <c r="P140" s="2"/>
      <c r="Q140" s="53"/>
    </row>
    <row r="141" spans="1:17" x14ac:dyDescent="0.2">
      <c r="A141" s="53"/>
      <c r="B141" s="2"/>
      <c r="C141" s="2"/>
      <c r="D141" s="31"/>
      <c r="E141" s="31"/>
      <c r="F141" s="31"/>
      <c r="G141" s="31"/>
      <c r="H141" s="31"/>
      <c r="I141" s="31"/>
      <c r="J141" s="31"/>
      <c r="K141" s="31"/>
      <c r="L141" s="31"/>
      <c r="M141" s="31"/>
      <c r="N141" s="31"/>
      <c r="O141" s="31"/>
      <c r="P141" s="2"/>
      <c r="Q141" s="53"/>
    </row>
    <row r="142" spans="1:17" x14ac:dyDescent="0.2">
      <c r="A142" s="53"/>
      <c r="B142" s="53"/>
      <c r="C142" s="53"/>
      <c r="D142" s="77"/>
      <c r="E142" s="77"/>
      <c r="F142" s="77"/>
      <c r="G142" s="77"/>
      <c r="H142" s="77"/>
      <c r="I142" s="77"/>
      <c r="J142" s="77"/>
      <c r="K142" s="77"/>
      <c r="L142" s="77"/>
      <c r="M142" s="77"/>
      <c r="N142" s="77"/>
      <c r="O142" s="77"/>
      <c r="P142" s="53"/>
      <c r="Q142" s="53"/>
    </row>
    <row r="143" spans="1:17" x14ac:dyDescent="0.2">
      <c r="A143" s="53"/>
      <c r="B143" s="53"/>
      <c r="C143" s="53"/>
      <c r="D143" s="77"/>
      <c r="E143" s="77"/>
      <c r="F143" s="77"/>
      <c r="G143" s="77"/>
      <c r="H143" s="77"/>
      <c r="I143" s="77"/>
      <c r="J143" s="77"/>
      <c r="K143" s="77"/>
      <c r="L143" s="77"/>
      <c r="M143" s="77"/>
      <c r="N143" s="77"/>
      <c r="O143" s="77"/>
      <c r="P143" s="53"/>
      <c r="Q143" s="53"/>
    </row>
    <row r="144" spans="1:17" x14ac:dyDescent="0.2">
      <c r="A144" s="53"/>
      <c r="B144" s="53"/>
      <c r="C144" s="53"/>
      <c r="D144" s="77"/>
      <c r="E144" s="77"/>
      <c r="F144" s="77"/>
      <c r="G144" s="77"/>
      <c r="H144" s="77"/>
      <c r="I144" s="77"/>
      <c r="J144" s="77"/>
      <c r="K144" s="77"/>
      <c r="L144" s="77"/>
      <c r="M144" s="77"/>
      <c r="N144" s="77"/>
      <c r="O144" s="77"/>
      <c r="P144" s="53"/>
      <c r="Q144" s="53"/>
    </row>
    <row r="145" spans="1:17" x14ac:dyDescent="0.2">
      <c r="A145" s="53"/>
      <c r="B145" s="53"/>
      <c r="C145" s="53"/>
      <c r="D145" s="77"/>
      <c r="E145" s="77"/>
      <c r="F145" s="77"/>
      <c r="G145" s="77"/>
      <c r="H145" s="77"/>
      <c r="I145" s="77"/>
      <c r="J145" s="77"/>
      <c r="K145" s="77"/>
      <c r="L145" s="77"/>
      <c r="M145" s="77"/>
      <c r="N145" s="77"/>
      <c r="O145" s="77"/>
      <c r="P145" s="53"/>
      <c r="Q145" s="53"/>
    </row>
    <row r="146" spans="1:17" x14ac:dyDescent="0.2">
      <c r="A146" s="53"/>
      <c r="B146" s="53"/>
      <c r="C146" s="53"/>
      <c r="D146" s="77"/>
      <c r="E146" s="77"/>
      <c r="F146" s="77"/>
      <c r="G146" s="77"/>
      <c r="H146" s="77"/>
      <c r="I146" s="77"/>
      <c r="J146" s="77"/>
      <c r="K146" s="77"/>
      <c r="L146" s="77"/>
      <c r="M146" s="77"/>
      <c r="N146" s="77"/>
      <c r="O146" s="77"/>
      <c r="P146" s="53"/>
      <c r="Q146" s="53"/>
    </row>
    <row r="147" spans="1:17" x14ac:dyDescent="0.2">
      <c r="A147" s="53"/>
      <c r="B147" s="53"/>
      <c r="C147" s="53"/>
      <c r="D147" s="77"/>
      <c r="E147" s="77"/>
      <c r="F147" s="77"/>
      <c r="G147" s="77"/>
      <c r="H147" s="77"/>
      <c r="I147" s="77"/>
      <c r="J147" s="77"/>
      <c r="K147" s="77"/>
      <c r="L147" s="77"/>
      <c r="M147" s="77"/>
      <c r="N147" s="77"/>
      <c r="O147" s="77"/>
      <c r="P147" s="53"/>
      <c r="Q147" s="53"/>
    </row>
    <row r="148" spans="1:17" x14ac:dyDescent="0.2">
      <c r="A148" s="53"/>
      <c r="B148" s="53"/>
      <c r="C148" s="53"/>
      <c r="D148" s="77"/>
      <c r="E148" s="77"/>
      <c r="F148" s="77"/>
      <c r="G148" s="77"/>
      <c r="H148" s="77"/>
      <c r="I148" s="77"/>
      <c r="J148" s="77"/>
      <c r="K148" s="77"/>
      <c r="L148" s="77"/>
      <c r="M148" s="77"/>
      <c r="N148" s="77"/>
      <c r="O148" s="77"/>
      <c r="P148" s="53"/>
      <c r="Q148" s="53"/>
    </row>
    <row r="149" spans="1:17" x14ac:dyDescent="0.2">
      <c r="A149" s="53"/>
      <c r="B149" s="53"/>
      <c r="C149" s="53"/>
      <c r="D149" s="77"/>
      <c r="E149" s="77"/>
      <c r="F149" s="77"/>
      <c r="G149" s="77"/>
      <c r="H149" s="77"/>
      <c r="I149" s="77"/>
      <c r="J149" s="77"/>
      <c r="K149" s="77"/>
      <c r="L149" s="77"/>
      <c r="M149" s="77"/>
      <c r="N149" s="77"/>
      <c r="O149" s="77"/>
      <c r="P149" s="53"/>
      <c r="Q149" s="53"/>
    </row>
    <row r="150" spans="1:17" x14ac:dyDescent="0.2">
      <c r="A150" s="53"/>
      <c r="B150" s="53"/>
      <c r="C150" s="53"/>
      <c r="D150" s="77"/>
      <c r="E150" s="77"/>
      <c r="F150" s="77"/>
      <c r="G150" s="77"/>
      <c r="H150" s="77"/>
      <c r="I150" s="77"/>
      <c r="J150" s="77"/>
      <c r="K150" s="77"/>
      <c r="L150" s="77"/>
      <c r="M150" s="77"/>
      <c r="N150" s="77"/>
      <c r="O150" s="77"/>
      <c r="P150" s="53"/>
      <c r="Q150" s="53"/>
    </row>
    <row r="151" spans="1:17" x14ac:dyDescent="0.2">
      <c r="A151" s="53"/>
      <c r="B151" s="53"/>
      <c r="C151" s="53"/>
      <c r="D151" s="77"/>
      <c r="E151" s="77"/>
      <c r="F151" s="77"/>
      <c r="G151" s="77"/>
      <c r="H151" s="77"/>
      <c r="I151" s="77"/>
      <c r="J151" s="77"/>
      <c r="K151" s="77"/>
      <c r="L151" s="77"/>
      <c r="M151" s="77"/>
      <c r="N151" s="77"/>
      <c r="O151" s="77"/>
      <c r="P151" s="53"/>
      <c r="Q151" s="53"/>
    </row>
    <row r="152" spans="1:17" x14ac:dyDescent="0.2">
      <c r="A152" s="53"/>
      <c r="B152" s="53"/>
      <c r="C152" s="53"/>
      <c r="D152" s="77"/>
      <c r="E152" s="77"/>
      <c r="F152" s="77"/>
      <c r="G152" s="77"/>
      <c r="H152" s="77"/>
      <c r="I152" s="77"/>
      <c r="J152" s="77"/>
      <c r="K152" s="77"/>
      <c r="L152" s="77"/>
      <c r="M152" s="77"/>
      <c r="N152" s="77"/>
      <c r="O152" s="77"/>
      <c r="P152" s="53"/>
      <c r="Q152" s="53"/>
    </row>
    <row r="153" spans="1:17" x14ac:dyDescent="0.2">
      <c r="A153" s="53"/>
      <c r="B153" s="53"/>
      <c r="C153" s="53"/>
      <c r="D153" s="77"/>
      <c r="E153" s="77"/>
      <c r="F153" s="77"/>
      <c r="G153" s="77"/>
      <c r="H153" s="77"/>
      <c r="I153" s="77"/>
      <c r="J153" s="77"/>
      <c r="K153" s="77"/>
      <c r="L153" s="77"/>
      <c r="M153" s="77"/>
      <c r="N153" s="77"/>
      <c r="O153" s="77"/>
      <c r="P153" s="53"/>
      <c r="Q153" s="53"/>
    </row>
    <row r="154" spans="1:17" x14ac:dyDescent="0.2">
      <c r="A154" s="53"/>
      <c r="B154" s="53"/>
      <c r="C154" s="53"/>
      <c r="D154" s="77"/>
      <c r="E154" s="77"/>
      <c r="F154" s="77"/>
      <c r="G154" s="77"/>
      <c r="H154" s="77"/>
      <c r="I154" s="77"/>
      <c r="J154" s="77"/>
      <c r="K154" s="77"/>
      <c r="L154" s="77"/>
      <c r="M154" s="77"/>
      <c r="N154" s="77"/>
      <c r="O154" s="77"/>
      <c r="P154" s="53"/>
      <c r="Q154" s="53"/>
    </row>
    <row r="155" spans="1:17" x14ac:dyDescent="0.2">
      <c r="A155" s="53"/>
      <c r="B155" s="53"/>
      <c r="C155" s="53"/>
      <c r="D155" s="77"/>
      <c r="E155" s="77"/>
      <c r="F155" s="77"/>
      <c r="G155" s="77"/>
      <c r="H155" s="77"/>
      <c r="I155" s="77"/>
      <c r="J155" s="77"/>
      <c r="K155" s="77"/>
      <c r="L155" s="77"/>
      <c r="M155" s="77"/>
      <c r="N155" s="77"/>
      <c r="O155" s="77"/>
      <c r="P155" s="53"/>
      <c r="Q155" s="53"/>
    </row>
  </sheetData>
  <phoneticPr fontId="0" type="noConversion"/>
  <pageMargins left="0.7" right="0.7" top="0.75" bottom="0.75" header="0.3" footer="0.3"/>
  <pageSetup paperSize="9" orientation="portrait" horizontalDpi="300" verticalDpi="300"/>
  <drawing r:id="rId1"/>
  <legacyDrawing r:id="rId2"/>
  <mc:AlternateContent xmlns:mc="http://schemas.openxmlformats.org/markup-compatibility/2006">
    <mc:Choice Requires="x14">
      <controls>
        <mc:AlternateContent xmlns:mc="http://schemas.openxmlformats.org/markup-compatibility/2006">
          <mc:Choice Requires="x14">
            <control shapeId="5235" r:id="rId3" name="Drop Down 115">
              <controlPr defaultSize="0" autoLine="0" autoPict="0">
                <anchor moveWithCells="1">
                  <from>
                    <xdr:col>2</xdr:col>
                    <xdr:colOff>12700</xdr:colOff>
                    <xdr:row>8</xdr:row>
                    <xdr:rowOff>190500</xdr:rowOff>
                  </from>
                  <to>
                    <xdr:col>2</xdr:col>
                    <xdr:colOff>1612900</xdr:colOff>
                    <xdr:row>10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AE155"/>
  <sheetViews>
    <sheetView showRowColHeaders="0" workbookViewId="0">
      <selection activeCell="D11" sqref="D11"/>
    </sheetView>
  </sheetViews>
  <sheetFormatPr baseColWidth="10" defaultRowHeight="15" x14ac:dyDescent="0.2"/>
  <cols>
    <col min="1" max="1" width="3.1640625" customWidth="1"/>
    <col min="2" max="2" width="2.5" customWidth="1"/>
    <col min="3" max="3" width="21.33203125" customWidth="1"/>
    <col min="4" max="15" width="7.83203125" style="11" customWidth="1"/>
    <col min="16" max="17" width="8.83203125" customWidth="1"/>
    <col min="18" max="31" width="0" hidden="1" customWidth="1"/>
    <col min="32" max="256" width="8.83203125" customWidth="1"/>
  </cols>
  <sheetData>
    <row r="1" spans="1:31" s="1" customFormat="1" x14ac:dyDescent="0.2">
      <c r="D1" s="12"/>
      <c r="E1" s="12"/>
      <c r="F1" s="12"/>
      <c r="G1" s="12"/>
      <c r="H1" s="12"/>
      <c r="I1" s="12"/>
      <c r="J1" s="12"/>
      <c r="K1" s="12"/>
      <c r="L1" s="12"/>
      <c r="M1" s="12"/>
      <c r="N1" s="12"/>
      <c r="O1" s="12"/>
    </row>
    <row r="2" spans="1:31" s="1" customFormat="1" x14ac:dyDescent="0.2">
      <c r="C2" s="1" t="s">
        <v>33</v>
      </c>
      <c r="D2" s="12"/>
      <c r="E2" s="12" t="s">
        <v>80</v>
      </c>
      <c r="F2" s="12"/>
      <c r="G2" s="12"/>
      <c r="H2" s="12"/>
      <c r="I2" s="12"/>
      <c r="J2" s="12"/>
      <c r="K2" s="12"/>
      <c r="L2" s="12"/>
      <c r="M2" s="12"/>
      <c r="N2" s="12"/>
      <c r="O2" s="12"/>
    </row>
    <row r="3" spans="1:31" s="1" customFormat="1" x14ac:dyDescent="0.2">
      <c r="C3" s="13"/>
      <c r="D3" s="12"/>
      <c r="E3" s="12"/>
      <c r="F3" s="12"/>
      <c r="G3" s="12"/>
      <c r="H3" s="12"/>
      <c r="I3" s="12"/>
      <c r="J3" s="12"/>
      <c r="K3" s="12"/>
      <c r="L3" s="12"/>
      <c r="M3" s="12"/>
      <c r="N3" s="12"/>
      <c r="O3" s="12"/>
    </row>
    <row r="4" spans="1:31" x14ac:dyDescent="0.2">
      <c r="A4" s="53"/>
      <c r="B4" s="53"/>
      <c r="C4" s="53"/>
      <c r="D4" s="77"/>
      <c r="E4" s="77"/>
      <c r="F4" s="77"/>
      <c r="G4" s="77"/>
      <c r="H4" s="77"/>
      <c r="I4" s="77"/>
      <c r="J4" s="77"/>
      <c r="K4" s="77"/>
      <c r="L4" s="77"/>
      <c r="M4" s="77"/>
      <c r="N4" s="77"/>
      <c r="O4" s="77"/>
      <c r="P4" s="53"/>
      <c r="Q4" s="53"/>
    </row>
    <row r="5" spans="1:31" x14ac:dyDescent="0.2">
      <c r="A5" s="53"/>
      <c r="B5" s="2"/>
      <c r="C5" s="2"/>
      <c r="D5" s="31"/>
      <c r="E5" s="31"/>
      <c r="F5" s="31"/>
      <c r="G5" s="31"/>
      <c r="H5" s="31"/>
      <c r="I5" s="31"/>
      <c r="J5" s="31"/>
      <c r="K5" s="31"/>
      <c r="L5" s="31"/>
      <c r="M5" s="31"/>
      <c r="N5" s="31"/>
      <c r="O5" s="31"/>
      <c r="P5" s="2"/>
      <c r="Q5" s="53"/>
    </row>
    <row r="6" spans="1:31" x14ac:dyDescent="0.2">
      <c r="A6" s="53"/>
      <c r="B6" s="2"/>
      <c r="C6" s="2" t="s">
        <v>81</v>
      </c>
      <c r="D6" s="31"/>
      <c r="E6" s="31"/>
      <c r="F6" s="31"/>
      <c r="G6" s="31"/>
      <c r="H6" s="31"/>
      <c r="I6" s="31"/>
      <c r="J6" s="31"/>
      <c r="K6" s="31"/>
      <c r="L6" s="31"/>
      <c r="M6" s="31"/>
      <c r="N6" s="31"/>
      <c r="O6" s="31"/>
      <c r="P6" s="2"/>
      <c r="Q6" s="53"/>
    </row>
    <row r="7" spans="1:31" x14ac:dyDescent="0.2">
      <c r="A7" s="53"/>
      <c r="B7" s="2"/>
      <c r="C7" s="144" t="s">
        <v>118</v>
      </c>
      <c r="D7" s="31"/>
      <c r="E7" s="31"/>
      <c r="F7" s="31"/>
      <c r="G7" s="31"/>
      <c r="H7" s="31"/>
      <c r="I7" s="31"/>
      <c r="J7" s="31"/>
      <c r="K7" s="31"/>
      <c r="L7" s="31"/>
      <c r="M7" s="31"/>
      <c r="N7" s="31"/>
      <c r="O7" s="31"/>
      <c r="P7" s="2"/>
      <c r="Q7" s="53"/>
    </row>
    <row r="8" spans="1:31" ht="16" thickBot="1" x14ac:dyDescent="0.25">
      <c r="A8" s="53"/>
      <c r="B8" s="2"/>
      <c r="C8" s="76"/>
      <c r="D8" s="75">
        <v>1</v>
      </c>
      <c r="E8" s="75">
        <v>2</v>
      </c>
      <c r="F8" s="75">
        <v>3</v>
      </c>
      <c r="G8" s="75">
        <v>4</v>
      </c>
      <c r="H8" s="75">
        <v>5</v>
      </c>
      <c r="I8" s="75">
        <v>6</v>
      </c>
      <c r="J8" s="75">
        <v>7</v>
      </c>
      <c r="K8" s="75">
        <v>8</v>
      </c>
      <c r="L8" s="75">
        <v>9</v>
      </c>
      <c r="M8" s="75">
        <v>10</v>
      </c>
      <c r="N8" s="75">
        <v>11</v>
      </c>
      <c r="O8" s="75">
        <v>12</v>
      </c>
      <c r="P8" s="2"/>
      <c r="Q8" s="53"/>
    </row>
    <row r="9" spans="1:31" x14ac:dyDescent="0.2">
      <c r="A9" s="53"/>
      <c r="B9" s="76" t="s">
        <v>32</v>
      </c>
      <c r="C9" s="78" t="s">
        <v>19</v>
      </c>
      <c r="D9" s="79">
        <f>VALUE(CONCATENATE("01/01/",'Group Name and Year'!E14))</f>
        <v>44562</v>
      </c>
      <c r="E9" s="79">
        <f>D9+31</f>
        <v>44593</v>
      </c>
      <c r="F9" s="79">
        <f t="shared" ref="F9:O9" si="0">E9+31</f>
        <v>44624</v>
      </c>
      <c r="G9" s="79">
        <f t="shared" si="0"/>
        <v>44655</v>
      </c>
      <c r="H9" s="79">
        <f t="shared" si="0"/>
        <v>44686</v>
      </c>
      <c r="I9" s="79">
        <f t="shared" si="0"/>
        <v>44717</v>
      </c>
      <c r="J9" s="79">
        <f t="shared" si="0"/>
        <v>44748</v>
      </c>
      <c r="K9" s="79">
        <f t="shared" si="0"/>
        <v>44779</v>
      </c>
      <c r="L9" s="79">
        <f t="shared" si="0"/>
        <v>44810</v>
      </c>
      <c r="M9" s="79">
        <f t="shared" si="0"/>
        <v>44841</v>
      </c>
      <c r="N9" s="79">
        <f t="shared" si="0"/>
        <v>44872</v>
      </c>
      <c r="O9" s="80">
        <f t="shared" si="0"/>
        <v>44903</v>
      </c>
      <c r="P9" s="2"/>
      <c r="Q9" s="53"/>
      <c r="R9" t="s">
        <v>92</v>
      </c>
      <c r="S9">
        <v>2</v>
      </c>
    </row>
    <row r="10" spans="1:31" ht="16" thickBot="1" x14ac:dyDescent="0.25">
      <c r="A10" s="53"/>
      <c r="B10" s="76"/>
      <c r="C10" s="84"/>
      <c r="D10" s="99">
        <f>VLOOKUP($S$9,$R$11:$AD$12,2,FALSE)</f>
        <v>2200</v>
      </c>
      <c r="E10" s="99">
        <f>VLOOKUP($S$9,$R$11:$AD$12,3,FALSE)</f>
        <v>2500</v>
      </c>
      <c r="F10" s="99">
        <f>VLOOKUP($S$9,$R$11:$AD$12,4,FALSE)</f>
        <v>2400</v>
      </c>
      <c r="G10" s="99">
        <f>VLOOKUP($S$9,$R$11:$AD$12,5,FALSE)</f>
        <v>2000</v>
      </c>
      <c r="H10" s="99">
        <f>VLOOKUP($S$9,$R$11:$AD$12,6,FALSE)</f>
        <v>1500</v>
      </c>
      <c r="I10" s="99">
        <f>VLOOKUP($S$9,$R$11:$AD$12,7,FALSE)</f>
        <v>1500</v>
      </c>
      <c r="J10" s="99">
        <f>VLOOKUP($S$9,$R$11:$AD$12,8,FALSE)</f>
        <v>1500</v>
      </c>
      <c r="K10" s="99">
        <f>VLOOKUP($S$9,$R$11:$AD$12,9,FALSE)</f>
        <v>1200</v>
      </c>
      <c r="L10" s="99">
        <f>VLOOKUP($S$9,$R$11:$AD$12,10,FALSE)</f>
        <v>1200</v>
      </c>
      <c r="M10" s="99">
        <f>VLOOKUP($S$9,$R$11:$AD$12,11,FALSE)</f>
        <v>1200</v>
      </c>
      <c r="N10" s="99">
        <f>VLOOKUP($S$9,$R$11:$AD$12,12,FALSE)</f>
        <v>1800</v>
      </c>
      <c r="O10" s="99">
        <f>VLOOKUP($S$9,$R$11:$AD$12,13,FALSE)</f>
        <v>2000</v>
      </c>
      <c r="P10" s="2"/>
      <c r="Q10" s="53"/>
      <c r="R10" s="136"/>
      <c r="S10" s="136" t="s">
        <v>5</v>
      </c>
      <c r="T10" s="136" t="s">
        <v>6</v>
      </c>
      <c r="U10" s="136" t="s">
        <v>7</v>
      </c>
      <c r="V10" s="136" t="s">
        <v>8</v>
      </c>
      <c r="W10" s="136" t="s">
        <v>9</v>
      </c>
      <c r="X10" s="136" t="s">
        <v>88</v>
      </c>
      <c r="Y10" s="136" t="s">
        <v>89</v>
      </c>
      <c r="Z10" s="136" t="s">
        <v>10</v>
      </c>
      <c r="AA10" s="136" t="s">
        <v>11</v>
      </c>
      <c r="AB10" s="136" t="s">
        <v>12</v>
      </c>
      <c r="AC10" s="136" t="s">
        <v>13</v>
      </c>
      <c r="AD10" s="136" t="s">
        <v>14</v>
      </c>
      <c r="AE10" s="136"/>
    </row>
    <row r="11" spans="1:31" x14ac:dyDescent="0.2">
      <c r="A11" s="53"/>
      <c r="B11" s="76">
        <v>1</v>
      </c>
      <c r="C11" s="83" t="str">
        <f>IF('Paddock Names'!C11&gt;0,'Paddock Names'!C11,"")</f>
        <v/>
      </c>
      <c r="D11" s="90">
        <f>D10</f>
        <v>2200</v>
      </c>
      <c r="E11" s="90">
        <f t="shared" ref="E11:O26" si="1">E$10</f>
        <v>2500</v>
      </c>
      <c r="F11" s="90">
        <f t="shared" si="1"/>
        <v>2400</v>
      </c>
      <c r="G11" s="90">
        <f t="shared" si="1"/>
        <v>2000</v>
      </c>
      <c r="H11" s="90">
        <f t="shared" si="1"/>
        <v>1500</v>
      </c>
      <c r="I11" s="90">
        <f t="shared" si="1"/>
        <v>1500</v>
      </c>
      <c r="J11" s="90">
        <f t="shared" si="1"/>
        <v>1500</v>
      </c>
      <c r="K11" s="90">
        <f t="shared" si="1"/>
        <v>1200</v>
      </c>
      <c r="L11" s="90">
        <f t="shared" si="1"/>
        <v>1200</v>
      </c>
      <c r="M11" s="90">
        <f t="shared" si="1"/>
        <v>1200</v>
      </c>
      <c r="N11" s="90">
        <f t="shared" si="1"/>
        <v>1800</v>
      </c>
      <c r="O11" s="91">
        <f t="shared" si="1"/>
        <v>2000</v>
      </c>
      <c r="P11" s="2"/>
      <c r="Q11" s="53"/>
      <c r="R11" s="136">
        <v>1</v>
      </c>
      <c r="S11" s="137">
        <v>2200</v>
      </c>
      <c r="T11" s="137">
        <v>2500</v>
      </c>
      <c r="U11" s="137">
        <v>2700</v>
      </c>
      <c r="V11" s="137">
        <v>2500</v>
      </c>
      <c r="W11" s="137">
        <v>2200</v>
      </c>
      <c r="X11" s="137">
        <v>1900</v>
      </c>
      <c r="Y11" s="137">
        <v>1700</v>
      </c>
      <c r="Z11" s="137">
        <v>1600</v>
      </c>
      <c r="AA11" s="137">
        <v>1500</v>
      </c>
      <c r="AB11" s="137">
        <v>1500</v>
      </c>
      <c r="AC11" s="137">
        <v>1700</v>
      </c>
      <c r="AD11" s="137">
        <v>1900</v>
      </c>
      <c r="AE11" s="136" t="s">
        <v>91</v>
      </c>
    </row>
    <row r="12" spans="1:31" x14ac:dyDescent="0.2">
      <c r="A12" s="53"/>
      <c r="B12" s="76">
        <v>2</v>
      </c>
      <c r="C12" s="81" t="str">
        <f>IF('Paddock Names'!C12&gt;0,'Paddock Names'!C12,"")</f>
        <v/>
      </c>
      <c r="D12" s="90">
        <f t="shared" ref="D12:O43" si="2">D$10</f>
        <v>2200</v>
      </c>
      <c r="E12" s="90">
        <f t="shared" si="1"/>
        <v>2500</v>
      </c>
      <c r="F12" s="90">
        <f t="shared" si="1"/>
        <v>2400</v>
      </c>
      <c r="G12" s="90">
        <f t="shared" si="1"/>
        <v>2000</v>
      </c>
      <c r="H12" s="90">
        <f t="shared" si="1"/>
        <v>1500</v>
      </c>
      <c r="I12" s="90">
        <f t="shared" si="1"/>
        <v>1500</v>
      </c>
      <c r="J12" s="90">
        <f t="shared" si="1"/>
        <v>1500</v>
      </c>
      <c r="K12" s="90">
        <f t="shared" si="1"/>
        <v>1200</v>
      </c>
      <c r="L12" s="90">
        <f t="shared" si="1"/>
        <v>1200</v>
      </c>
      <c r="M12" s="90">
        <f t="shared" si="1"/>
        <v>1200</v>
      </c>
      <c r="N12" s="90">
        <f t="shared" si="1"/>
        <v>1800</v>
      </c>
      <c r="O12" s="91">
        <f t="shared" si="1"/>
        <v>2000</v>
      </c>
      <c r="P12" s="2"/>
      <c r="Q12" s="53"/>
      <c r="R12" s="136">
        <v>2</v>
      </c>
      <c r="S12" s="137">
        <v>2200</v>
      </c>
      <c r="T12" s="137">
        <v>2500</v>
      </c>
      <c r="U12" s="137">
        <v>2400</v>
      </c>
      <c r="V12" s="137">
        <v>2000</v>
      </c>
      <c r="W12" s="137">
        <v>1500</v>
      </c>
      <c r="X12" s="137">
        <v>1500</v>
      </c>
      <c r="Y12" s="137">
        <v>1500</v>
      </c>
      <c r="Z12" s="137">
        <v>1200</v>
      </c>
      <c r="AA12" s="137">
        <v>1200</v>
      </c>
      <c r="AB12" s="137">
        <v>1200</v>
      </c>
      <c r="AC12" s="137">
        <v>1800</v>
      </c>
      <c r="AD12" s="137">
        <v>2000</v>
      </c>
      <c r="AE12" s="136" t="s">
        <v>90</v>
      </c>
    </row>
    <row r="13" spans="1:31" x14ac:dyDescent="0.2">
      <c r="A13" s="53"/>
      <c r="B13" s="76">
        <v>3</v>
      </c>
      <c r="C13" s="81" t="str">
        <f>IF('Paddock Names'!C13&gt;0,'Paddock Names'!C13,"")</f>
        <v/>
      </c>
      <c r="D13" s="90">
        <f t="shared" si="2"/>
        <v>2200</v>
      </c>
      <c r="E13" s="90">
        <f t="shared" si="1"/>
        <v>2500</v>
      </c>
      <c r="F13" s="90">
        <f t="shared" si="1"/>
        <v>2400</v>
      </c>
      <c r="G13" s="90">
        <f t="shared" si="1"/>
        <v>2000</v>
      </c>
      <c r="H13" s="90">
        <f t="shared" si="1"/>
        <v>1500</v>
      </c>
      <c r="I13" s="90">
        <f t="shared" si="1"/>
        <v>1500</v>
      </c>
      <c r="J13" s="90">
        <f t="shared" si="1"/>
        <v>1500</v>
      </c>
      <c r="K13" s="90">
        <f t="shared" si="1"/>
        <v>1200</v>
      </c>
      <c r="L13" s="90">
        <f t="shared" si="1"/>
        <v>1200</v>
      </c>
      <c r="M13" s="90">
        <f t="shared" si="1"/>
        <v>1200</v>
      </c>
      <c r="N13" s="90">
        <f t="shared" si="1"/>
        <v>1800</v>
      </c>
      <c r="O13" s="91">
        <f t="shared" si="1"/>
        <v>2000</v>
      </c>
      <c r="P13" s="2"/>
      <c r="Q13" s="53"/>
    </row>
    <row r="14" spans="1:31" x14ac:dyDescent="0.2">
      <c r="A14" s="53"/>
      <c r="B14" s="76">
        <v>4</v>
      </c>
      <c r="C14" s="81" t="str">
        <f>IF('Paddock Names'!C14&gt;0,'Paddock Names'!C14,"")</f>
        <v/>
      </c>
      <c r="D14" s="90">
        <f t="shared" si="2"/>
        <v>2200</v>
      </c>
      <c r="E14" s="90">
        <f t="shared" si="1"/>
        <v>2500</v>
      </c>
      <c r="F14" s="90">
        <f t="shared" si="1"/>
        <v>2400</v>
      </c>
      <c r="G14" s="90">
        <f t="shared" si="1"/>
        <v>2000</v>
      </c>
      <c r="H14" s="90">
        <f t="shared" si="1"/>
        <v>1500</v>
      </c>
      <c r="I14" s="90">
        <f t="shared" si="1"/>
        <v>1500</v>
      </c>
      <c r="J14" s="90">
        <f t="shared" si="1"/>
        <v>1500</v>
      </c>
      <c r="K14" s="90">
        <f t="shared" si="1"/>
        <v>1200</v>
      </c>
      <c r="L14" s="90">
        <f t="shared" si="1"/>
        <v>1200</v>
      </c>
      <c r="M14" s="90">
        <f t="shared" si="1"/>
        <v>1200</v>
      </c>
      <c r="N14" s="90">
        <f t="shared" si="1"/>
        <v>1800</v>
      </c>
      <c r="O14" s="91">
        <f t="shared" si="1"/>
        <v>2000</v>
      </c>
      <c r="P14" s="2"/>
      <c r="Q14" s="53"/>
    </row>
    <row r="15" spans="1:31" x14ac:dyDescent="0.2">
      <c r="A15" s="53"/>
      <c r="B15" s="76">
        <v>5</v>
      </c>
      <c r="C15" s="81" t="str">
        <f>IF('Paddock Names'!C15&gt;0,'Paddock Names'!C15,"")</f>
        <v/>
      </c>
      <c r="D15" s="90">
        <f t="shared" si="2"/>
        <v>2200</v>
      </c>
      <c r="E15" s="90">
        <f t="shared" si="1"/>
        <v>2500</v>
      </c>
      <c r="F15" s="90">
        <f t="shared" si="1"/>
        <v>2400</v>
      </c>
      <c r="G15" s="90">
        <f t="shared" si="1"/>
        <v>2000</v>
      </c>
      <c r="H15" s="90">
        <f t="shared" si="1"/>
        <v>1500</v>
      </c>
      <c r="I15" s="90">
        <f t="shared" si="1"/>
        <v>1500</v>
      </c>
      <c r="J15" s="90">
        <f t="shared" si="1"/>
        <v>1500</v>
      </c>
      <c r="K15" s="90">
        <f t="shared" si="1"/>
        <v>1200</v>
      </c>
      <c r="L15" s="90">
        <f t="shared" si="1"/>
        <v>1200</v>
      </c>
      <c r="M15" s="90">
        <f t="shared" si="1"/>
        <v>1200</v>
      </c>
      <c r="N15" s="90">
        <f t="shared" si="1"/>
        <v>1800</v>
      </c>
      <c r="O15" s="91">
        <f t="shared" si="1"/>
        <v>2000</v>
      </c>
      <c r="P15" s="2"/>
      <c r="Q15" s="53"/>
    </row>
    <row r="16" spans="1:31" x14ac:dyDescent="0.2">
      <c r="A16" s="53"/>
      <c r="B16" s="76">
        <v>6</v>
      </c>
      <c r="C16" s="81" t="str">
        <f>IF('Paddock Names'!C16&gt;0,'Paddock Names'!C16,"")</f>
        <v/>
      </c>
      <c r="D16" s="90">
        <f t="shared" si="2"/>
        <v>2200</v>
      </c>
      <c r="E16" s="90">
        <f t="shared" si="1"/>
        <v>2500</v>
      </c>
      <c r="F16" s="90">
        <f t="shared" si="1"/>
        <v>2400</v>
      </c>
      <c r="G16" s="90">
        <f t="shared" si="1"/>
        <v>2000</v>
      </c>
      <c r="H16" s="90">
        <f t="shared" si="1"/>
        <v>1500</v>
      </c>
      <c r="I16" s="90">
        <f t="shared" si="1"/>
        <v>1500</v>
      </c>
      <c r="J16" s="90">
        <f t="shared" si="1"/>
        <v>1500</v>
      </c>
      <c r="K16" s="90">
        <f t="shared" si="1"/>
        <v>1200</v>
      </c>
      <c r="L16" s="90">
        <f t="shared" si="1"/>
        <v>1200</v>
      </c>
      <c r="M16" s="90">
        <f t="shared" si="1"/>
        <v>1200</v>
      </c>
      <c r="N16" s="90">
        <f t="shared" si="1"/>
        <v>1800</v>
      </c>
      <c r="O16" s="91">
        <f t="shared" si="1"/>
        <v>2000</v>
      </c>
      <c r="P16" s="2"/>
      <c r="Q16" s="53"/>
    </row>
    <row r="17" spans="1:17" x14ac:dyDescent="0.2">
      <c r="A17" s="53"/>
      <c r="B17" s="76">
        <v>7</v>
      </c>
      <c r="C17" s="81" t="str">
        <f>IF('Paddock Names'!C17&gt;0,'Paddock Names'!C17,"")</f>
        <v/>
      </c>
      <c r="D17" s="90">
        <f t="shared" si="2"/>
        <v>2200</v>
      </c>
      <c r="E17" s="90">
        <f t="shared" si="1"/>
        <v>2500</v>
      </c>
      <c r="F17" s="90">
        <f t="shared" si="1"/>
        <v>2400</v>
      </c>
      <c r="G17" s="90">
        <f t="shared" si="1"/>
        <v>2000</v>
      </c>
      <c r="H17" s="90">
        <f t="shared" si="1"/>
        <v>1500</v>
      </c>
      <c r="I17" s="90">
        <f t="shared" si="1"/>
        <v>1500</v>
      </c>
      <c r="J17" s="90">
        <f t="shared" si="1"/>
        <v>1500</v>
      </c>
      <c r="K17" s="90">
        <f t="shared" si="1"/>
        <v>1200</v>
      </c>
      <c r="L17" s="90">
        <f t="shared" si="1"/>
        <v>1200</v>
      </c>
      <c r="M17" s="90">
        <f t="shared" si="1"/>
        <v>1200</v>
      </c>
      <c r="N17" s="90">
        <f t="shared" si="1"/>
        <v>1800</v>
      </c>
      <c r="O17" s="91">
        <f t="shared" si="1"/>
        <v>2000</v>
      </c>
      <c r="P17" s="2"/>
      <c r="Q17" s="53"/>
    </row>
    <row r="18" spans="1:17" x14ac:dyDescent="0.2">
      <c r="A18" s="53"/>
      <c r="B18" s="76">
        <v>8</v>
      </c>
      <c r="C18" s="81" t="str">
        <f>IF('Paddock Names'!C18&gt;0,'Paddock Names'!C18,"")</f>
        <v/>
      </c>
      <c r="D18" s="90">
        <f t="shared" si="2"/>
        <v>2200</v>
      </c>
      <c r="E18" s="90">
        <f t="shared" si="1"/>
        <v>2500</v>
      </c>
      <c r="F18" s="90">
        <f t="shared" si="1"/>
        <v>2400</v>
      </c>
      <c r="G18" s="90">
        <f t="shared" si="1"/>
        <v>2000</v>
      </c>
      <c r="H18" s="90">
        <f t="shared" si="1"/>
        <v>1500</v>
      </c>
      <c r="I18" s="90">
        <f t="shared" si="1"/>
        <v>1500</v>
      </c>
      <c r="J18" s="90">
        <f t="shared" si="1"/>
        <v>1500</v>
      </c>
      <c r="K18" s="90">
        <f t="shared" si="1"/>
        <v>1200</v>
      </c>
      <c r="L18" s="90">
        <f t="shared" si="1"/>
        <v>1200</v>
      </c>
      <c r="M18" s="90">
        <f t="shared" si="1"/>
        <v>1200</v>
      </c>
      <c r="N18" s="90">
        <f t="shared" si="1"/>
        <v>1800</v>
      </c>
      <c r="O18" s="91">
        <f t="shared" si="1"/>
        <v>2000</v>
      </c>
      <c r="P18" s="2"/>
      <c r="Q18" s="53"/>
    </row>
    <row r="19" spans="1:17" x14ac:dyDescent="0.2">
      <c r="A19" s="53"/>
      <c r="B19" s="76">
        <v>9</v>
      </c>
      <c r="C19" s="81" t="str">
        <f>IF('Paddock Names'!C19&gt;0,'Paddock Names'!C19,"")</f>
        <v/>
      </c>
      <c r="D19" s="90">
        <f t="shared" si="2"/>
        <v>2200</v>
      </c>
      <c r="E19" s="90">
        <f t="shared" si="1"/>
        <v>2500</v>
      </c>
      <c r="F19" s="90">
        <f t="shared" si="1"/>
        <v>2400</v>
      </c>
      <c r="G19" s="90">
        <f t="shared" si="1"/>
        <v>2000</v>
      </c>
      <c r="H19" s="90">
        <f t="shared" si="1"/>
        <v>1500</v>
      </c>
      <c r="I19" s="90">
        <f t="shared" si="1"/>
        <v>1500</v>
      </c>
      <c r="J19" s="90">
        <f t="shared" si="1"/>
        <v>1500</v>
      </c>
      <c r="K19" s="90">
        <f t="shared" si="1"/>
        <v>1200</v>
      </c>
      <c r="L19" s="90">
        <f t="shared" si="1"/>
        <v>1200</v>
      </c>
      <c r="M19" s="90">
        <f t="shared" si="1"/>
        <v>1200</v>
      </c>
      <c r="N19" s="90">
        <f t="shared" si="1"/>
        <v>1800</v>
      </c>
      <c r="O19" s="91">
        <f t="shared" si="1"/>
        <v>2000</v>
      </c>
      <c r="P19" s="2"/>
      <c r="Q19" s="53"/>
    </row>
    <row r="20" spans="1:17" x14ac:dyDescent="0.2">
      <c r="A20" s="53"/>
      <c r="B20" s="76">
        <v>10</v>
      </c>
      <c r="C20" s="81" t="str">
        <f>IF('Paddock Names'!C20&gt;0,'Paddock Names'!C20,"")</f>
        <v/>
      </c>
      <c r="D20" s="90">
        <f t="shared" si="2"/>
        <v>2200</v>
      </c>
      <c r="E20" s="90">
        <f t="shared" si="1"/>
        <v>2500</v>
      </c>
      <c r="F20" s="90">
        <f t="shared" si="1"/>
        <v>2400</v>
      </c>
      <c r="G20" s="90">
        <f t="shared" si="1"/>
        <v>2000</v>
      </c>
      <c r="H20" s="90">
        <f t="shared" si="1"/>
        <v>1500</v>
      </c>
      <c r="I20" s="90">
        <f t="shared" si="1"/>
        <v>1500</v>
      </c>
      <c r="J20" s="90">
        <f t="shared" si="1"/>
        <v>1500</v>
      </c>
      <c r="K20" s="90">
        <f t="shared" si="1"/>
        <v>1200</v>
      </c>
      <c r="L20" s="90">
        <f t="shared" si="1"/>
        <v>1200</v>
      </c>
      <c r="M20" s="90">
        <f t="shared" si="1"/>
        <v>1200</v>
      </c>
      <c r="N20" s="90">
        <f t="shared" si="1"/>
        <v>1800</v>
      </c>
      <c r="O20" s="91">
        <f t="shared" si="1"/>
        <v>2000</v>
      </c>
      <c r="P20" s="2"/>
      <c r="Q20" s="53"/>
    </row>
    <row r="21" spans="1:17" x14ac:dyDescent="0.2">
      <c r="A21" s="53"/>
      <c r="B21" s="76">
        <v>11</v>
      </c>
      <c r="C21" s="81" t="str">
        <f>IF('Paddock Names'!C21&gt;0,'Paddock Names'!C21,"")</f>
        <v/>
      </c>
      <c r="D21" s="90">
        <f t="shared" si="2"/>
        <v>2200</v>
      </c>
      <c r="E21" s="90">
        <f t="shared" si="1"/>
        <v>2500</v>
      </c>
      <c r="F21" s="90">
        <f t="shared" si="1"/>
        <v>2400</v>
      </c>
      <c r="G21" s="90">
        <f t="shared" si="1"/>
        <v>2000</v>
      </c>
      <c r="H21" s="90">
        <f t="shared" si="1"/>
        <v>1500</v>
      </c>
      <c r="I21" s="90">
        <f t="shared" si="1"/>
        <v>1500</v>
      </c>
      <c r="J21" s="90">
        <f t="shared" si="1"/>
        <v>1500</v>
      </c>
      <c r="K21" s="90">
        <f t="shared" si="1"/>
        <v>1200</v>
      </c>
      <c r="L21" s="90">
        <f t="shared" si="1"/>
        <v>1200</v>
      </c>
      <c r="M21" s="90">
        <f t="shared" si="1"/>
        <v>1200</v>
      </c>
      <c r="N21" s="90">
        <f t="shared" si="1"/>
        <v>1800</v>
      </c>
      <c r="O21" s="91">
        <f t="shared" si="1"/>
        <v>2000</v>
      </c>
      <c r="P21" s="2"/>
      <c r="Q21" s="53"/>
    </row>
    <row r="22" spans="1:17" x14ac:dyDescent="0.2">
      <c r="A22" s="53"/>
      <c r="B22" s="76">
        <v>12</v>
      </c>
      <c r="C22" s="81" t="str">
        <f>IF('Paddock Names'!C22&gt;0,'Paddock Names'!C22,"")</f>
        <v/>
      </c>
      <c r="D22" s="90">
        <f t="shared" si="2"/>
        <v>2200</v>
      </c>
      <c r="E22" s="90">
        <f t="shared" si="1"/>
        <v>2500</v>
      </c>
      <c r="F22" s="90">
        <f t="shared" si="1"/>
        <v>2400</v>
      </c>
      <c r="G22" s="90">
        <f t="shared" si="1"/>
        <v>2000</v>
      </c>
      <c r="H22" s="90">
        <f t="shared" si="1"/>
        <v>1500</v>
      </c>
      <c r="I22" s="90">
        <f t="shared" si="1"/>
        <v>1500</v>
      </c>
      <c r="J22" s="90">
        <f t="shared" si="1"/>
        <v>1500</v>
      </c>
      <c r="K22" s="90">
        <f t="shared" si="1"/>
        <v>1200</v>
      </c>
      <c r="L22" s="90">
        <f t="shared" si="1"/>
        <v>1200</v>
      </c>
      <c r="M22" s="90">
        <f t="shared" si="1"/>
        <v>1200</v>
      </c>
      <c r="N22" s="90">
        <f t="shared" si="1"/>
        <v>1800</v>
      </c>
      <c r="O22" s="91">
        <f t="shared" si="1"/>
        <v>2000</v>
      </c>
      <c r="P22" s="2"/>
      <c r="Q22" s="53"/>
    </row>
    <row r="23" spans="1:17" x14ac:dyDescent="0.2">
      <c r="A23" s="53"/>
      <c r="B23" s="76">
        <v>13</v>
      </c>
      <c r="C23" s="81" t="str">
        <f>IF('Paddock Names'!C23&gt;0,'Paddock Names'!C23,"")</f>
        <v/>
      </c>
      <c r="D23" s="90">
        <f t="shared" si="2"/>
        <v>2200</v>
      </c>
      <c r="E23" s="90">
        <f t="shared" si="1"/>
        <v>2500</v>
      </c>
      <c r="F23" s="90">
        <f t="shared" si="1"/>
        <v>2400</v>
      </c>
      <c r="G23" s="90">
        <f t="shared" si="1"/>
        <v>2000</v>
      </c>
      <c r="H23" s="90">
        <f t="shared" si="1"/>
        <v>1500</v>
      </c>
      <c r="I23" s="90">
        <f t="shared" si="1"/>
        <v>1500</v>
      </c>
      <c r="J23" s="90">
        <f t="shared" si="1"/>
        <v>1500</v>
      </c>
      <c r="K23" s="90">
        <f t="shared" si="1"/>
        <v>1200</v>
      </c>
      <c r="L23" s="90">
        <f t="shared" si="1"/>
        <v>1200</v>
      </c>
      <c r="M23" s="90">
        <f t="shared" si="1"/>
        <v>1200</v>
      </c>
      <c r="N23" s="90">
        <f t="shared" si="1"/>
        <v>1800</v>
      </c>
      <c r="O23" s="91">
        <f t="shared" si="1"/>
        <v>2000</v>
      </c>
      <c r="P23" s="2"/>
      <c r="Q23" s="53"/>
    </row>
    <row r="24" spans="1:17" x14ac:dyDescent="0.2">
      <c r="A24" s="53"/>
      <c r="B24" s="76">
        <v>14</v>
      </c>
      <c r="C24" s="81" t="str">
        <f>IF('Paddock Names'!C24&gt;0,'Paddock Names'!C24,"")</f>
        <v/>
      </c>
      <c r="D24" s="90">
        <f t="shared" si="2"/>
        <v>2200</v>
      </c>
      <c r="E24" s="90">
        <f t="shared" si="1"/>
        <v>2500</v>
      </c>
      <c r="F24" s="90">
        <f t="shared" si="1"/>
        <v>2400</v>
      </c>
      <c r="G24" s="90">
        <f t="shared" si="1"/>
        <v>2000</v>
      </c>
      <c r="H24" s="90">
        <f t="shared" si="1"/>
        <v>1500</v>
      </c>
      <c r="I24" s="90">
        <f t="shared" si="1"/>
        <v>1500</v>
      </c>
      <c r="J24" s="90">
        <f t="shared" si="1"/>
        <v>1500</v>
      </c>
      <c r="K24" s="90">
        <f t="shared" si="1"/>
        <v>1200</v>
      </c>
      <c r="L24" s="90">
        <f t="shared" si="1"/>
        <v>1200</v>
      </c>
      <c r="M24" s="90">
        <f t="shared" si="1"/>
        <v>1200</v>
      </c>
      <c r="N24" s="90">
        <f t="shared" si="1"/>
        <v>1800</v>
      </c>
      <c r="O24" s="91">
        <f t="shared" si="1"/>
        <v>2000</v>
      </c>
      <c r="P24" s="2"/>
      <c r="Q24" s="53"/>
    </row>
    <row r="25" spans="1:17" x14ac:dyDescent="0.2">
      <c r="A25" s="53"/>
      <c r="B25" s="76">
        <v>15</v>
      </c>
      <c r="C25" s="81" t="str">
        <f>IF('Paddock Names'!C25&gt;0,'Paddock Names'!C25,"")</f>
        <v/>
      </c>
      <c r="D25" s="90">
        <f t="shared" si="2"/>
        <v>2200</v>
      </c>
      <c r="E25" s="90">
        <f t="shared" si="1"/>
        <v>2500</v>
      </c>
      <c r="F25" s="90">
        <f t="shared" si="1"/>
        <v>2400</v>
      </c>
      <c r="G25" s="90">
        <f t="shared" si="1"/>
        <v>2000</v>
      </c>
      <c r="H25" s="90">
        <f t="shared" si="1"/>
        <v>1500</v>
      </c>
      <c r="I25" s="90">
        <f t="shared" si="1"/>
        <v>1500</v>
      </c>
      <c r="J25" s="90">
        <f t="shared" si="1"/>
        <v>1500</v>
      </c>
      <c r="K25" s="90">
        <f t="shared" si="1"/>
        <v>1200</v>
      </c>
      <c r="L25" s="90">
        <f t="shared" si="1"/>
        <v>1200</v>
      </c>
      <c r="M25" s="90">
        <f t="shared" si="1"/>
        <v>1200</v>
      </c>
      <c r="N25" s="90">
        <f t="shared" si="1"/>
        <v>1800</v>
      </c>
      <c r="O25" s="91">
        <f t="shared" si="1"/>
        <v>2000</v>
      </c>
      <c r="P25" s="2"/>
      <c r="Q25" s="53"/>
    </row>
    <row r="26" spans="1:17" x14ac:dyDescent="0.2">
      <c r="A26" s="53"/>
      <c r="B26" s="76">
        <v>16</v>
      </c>
      <c r="C26" s="81" t="str">
        <f>IF('Paddock Names'!C26&gt;0,'Paddock Names'!C26,"")</f>
        <v/>
      </c>
      <c r="D26" s="90">
        <f t="shared" si="2"/>
        <v>2200</v>
      </c>
      <c r="E26" s="90">
        <f t="shared" si="1"/>
        <v>2500</v>
      </c>
      <c r="F26" s="90">
        <f t="shared" si="1"/>
        <v>2400</v>
      </c>
      <c r="G26" s="90">
        <f t="shared" si="1"/>
        <v>2000</v>
      </c>
      <c r="H26" s="90">
        <f t="shared" si="1"/>
        <v>1500</v>
      </c>
      <c r="I26" s="90">
        <f t="shared" si="1"/>
        <v>1500</v>
      </c>
      <c r="J26" s="90">
        <f t="shared" si="1"/>
        <v>1500</v>
      </c>
      <c r="K26" s="90">
        <f t="shared" si="1"/>
        <v>1200</v>
      </c>
      <c r="L26" s="90">
        <f t="shared" si="1"/>
        <v>1200</v>
      </c>
      <c r="M26" s="90">
        <f t="shared" si="1"/>
        <v>1200</v>
      </c>
      <c r="N26" s="90">
        <f t="shared" si="1"/>
        <v>1800</v>
      </c>
      <c r="O26" s="91">
        <f t="shared" si="1"/>
        <v>2000</v>
      </c>
      <c r="P26" s="2"/>
      <c r="Q26" s="53"/>
    </row>
    <row r="27" spans="1:17" x14ac:dyDescent="0.2">
      <c r="A27" s="53"/>
      <c r="B27" s="76">
        <v>17</v>
      </c>
      <c r="C27" s="81" t="str">
        <f>IF('Paddock Names'!C27&gt;0,'Paddock Names'!C27,"")</f>
        <v/>
      </c>
      <c r="D27" s="90">
        <f t="shared" si="2"/>
        <v>2200</v>
      </c>
      <c r="E27" s="90">
        <f t="shared" si="2"/>
        <v>2500</v>
      </c>
      <c r="F27" s="90">
        <f t="shared" si="2"/>
        <v>2400</v>
      </c>
      <c r="G27" s="90">
        <f t="shared" si="2"/>
        <v>2000</v>
      </c>
      <c r="H27" s="90">
        <f t="shared" si="2"/>
        <v>1500</v>
      </c>
      <c r="I27" s="90">
        <f t="shared" si="2"/>
        <v>1500</v>
      </c>
      <c r="J27" s="90">
        <f t="shared" si="2"/>
        <v>1500</v>
      </c>
      <c r="K27" s="90">
        <f t="shared" si="2"/>
        <v>1200</v>
      </c>
      <c r="L27" s="90">
        <f t="shared" si="2"/>
        <v>1200</v>
      </c>
      <c r="M27" s="90">
        <f t="shared" si="2"/>
        <v>1200</v>
      </c>
      <c r="N27" s="90">
        <f t="shared" si="2"/>
        <v>1800</v>
      </c>
      <c r="O27" s="91">
        <f t="shared" si="2"/>
        <v>2000</v>
      </c>
      <c r="P27" s="2"/>
      <c r="Q27" s="53"/>
    </row>
    <row r="28" spans="1:17" x14ac:dyDescent="0.2">
      <c r="A28" s="53"/>
      <c r="B28" s="76">
        <v>18</v>
      </c>
      <c r="C28" s="81" t="str">
        <f>IF('Paddock Names'!C28&gt;0,'Paddock Names'!C28,"")</f>
        <v/>
      </c>
      <c r="D28" s="90">
        <f t="shared" si="2"/>
        <v>2200</v>
      </c>
      <c r="E28" s="90">
        <f t="shared" si="2"/>
        <v>2500</v>
      </c>
      <c r="F28" s="90">
        <f t="shared" si="2"/>
        <v>2400</v>
      </c>
      <c r="G28" s="90">
        <f t="shared" si="2"/>
        <v>2000</v>
      </c>
      <c r="H28" s="90">
        <f t="shared" si="2"/>
        <v>1500</v>
      </c>
      <c r="I28" s="90">
        <f t="shared" si="2"/>
        <v>1500</v>
      </c>
      <c r="J28" s="90">
        <f t="shared" si="2"/>
        <v>1500</v>
      </c>
      <c r="K28" s="90">
        <f t="shared" si="2"/>
        <v>1200</v>
      </c>
      <c r="L28" s="90">
        <f t="shared" si="2"/>
        <v>1200</v>
      </c>
      <c r="M28" s="90">
        <f t="shared" si="2"/>
        <v>1200</v>
      </c>
      <c r="N28" s="90">
        <f t="shared" si="2"/>
        <v>1800</v>
      </c>
      <c r="O28" s="91">
        <f t="shared" si="2"/>
        <v>2000</v>
      </c>
      <c r="P28" s="2"/>
      <c r="Q28" s="53"/>
    </row>
    <row r="29" spans="1:17" x14ac:dyDescent="0.2">
      <c r="A29" s="53"/>
      <c r="B29" s="76">
        <v>19</v>
      </c>
      <c r="C29" s="81" t="str">
        <f>IF('Paddock Names'!C29&gt;0,'Paddock Names'!C29,"")</f>
        <v/>
      </c>
      <c r="D29" s="90">
        <f t="shared" si="2"/>
        <v>2200</v>
      </c>
      <c r="E29" s="90">
        <f t="shared" si="2"/>
        <v>2500</v>
      </c>
      <c r="F29" s="90">
        <f t="shared" si="2"/>
        <v>2400</v>
      </c>
      <c r="G29" s="90">
        <f t="shared" si="2"/>
        <v>2000</v>
      </c>
      <c r="H29" s="90">
        <f t="shared" si="2"/>
        <v>1500</v>
      </c>
      <c r="I29" s="90">
        <f t="shared" si="2"/>
        <v>1500</v>
      </c>
      <c r="J29" s="90">
        <f t="shared" si="2"/>
        <v>1500</v>
      </c>
      <c r="K29" s="90">
        <f t="shared" si="2"/>
        <v>1200</v>
      </c>
      <c r="L29" s="90">
        <f t="shared" si="2"/>
        <v>1200</v>
      </c>
      <c r="M29" s="90">
        <f t="shared" si="2"/>
        <v>1200</v>
      </c>
      <c r="N29" s="90">
        <f t="shared" si="2"/>
        <v>1800</v>
      </c>
      <c r="O29" s="91">
        <f t="shared" si="2"/>
        <v>2000</v>
      </c>
      <c r="P29" s="2"/>
      <c r="Q29" s="53"/>
    </row>
    <row r="30" spans="1:17" x14ac:dyDescent="0.2">
      <c r="A30" s="53"/>
      <c r="B30" s="76">
        <v>20</v>
      </c>
      <c r="C30" s="81" t="str">
        <f>IF('Paddock Names'!C30&gt;0,'Paddock Names'!C30,"")</f>
        <v/>
      </c>
      <c r="D30" s="90">
        <f t="shared" si="2"/>
        <v>2200</v>
      </c>
      <c r="E30" s="90">
        <f t="shared" si="2"/>
        <v>2500</v>
      </c>
      <c r="F30" s="90">
        <f t="shared" si="2"/>
        <v>2400</v>
      </c>
      <c r="G30" s="90">
        <f t="shared" si="2"/>
        <v>2000</v>
      </c>
      <c r="H30" s="90">
        <f t="shared" si="2"/>
        <v>1500</v>
      </c>
      <c r="I30" s="90">
        <f t="shared" si="2"/>
        <v>1500</v>
      </c>
      <c r="J30" s="90">
        <f t="shared" si="2"/>
        <v>1500</v>
      </c>
      <c r="K30" s="90">
        <f t="shared" si="2"/>
        <v>1200</v>
      </c>
      <c r="L30" s="90">
        <f t="shared" si="2"/>
        <v>1200</v>
      </c>
      <c r="M30" s="90">
        <f t="shared" si="2"/>
        <v>1200</v>
      </c>
      <c r="N30" s="90">
        <f t="shared" si="2"/>
        <v>1800</v>
      </c>
      <c r="O30" s="91">
        <f t="shared" si="2"/>
        <v>2000</v>
      </c>
      <c r="P30" s="2"/>
      <c r="Q30" s="53"/>
    </row>
    <row r="31" spans="1:17" x14ac:dyDescent="0.2">
      <c r="A31" s="53"/>
      <c r="B31" s="76">
        <v>21</v>
      </c>
      <c r="C31" s="81" t="str">
        <f>IF('Paddock Names'!C31&gt;0,'Paddock Names'!C31,"")</f>
        <v/>
      </c>
      <c r="D31" s="90">
        <f t="shared" si="2"/>
        <v>2200</v>
      </c>
      <c r="E31" s="90">
        <f t="shared" si="2"/>
        <v>2500</v>
      </c>
      <c r="F31" s="90">
        <f t="shared" si="2"/>
        <v>2400</v>
      </c>
      <c r="G31" s="90">
        <f t="shared" si="2"/>
        <v>2000</v>
      </c>
      <c r="H31" s="90">
        <f t="shared" si="2"/>
        <v>1500</v>
      </c>
      <c r="I31" s="90">
        <f t="shared" si="2"/>
        <v>1500</v>
      </c>
      <c r="J31" s="90">
        <f t="shared" si="2"/>
        <v>1500</v>
      </c>
      <c r="K31" s="90">
        <f t="shared" si="2"/>
        <v>1200</v>
      </c>
      <c r="L31" s="90">
        <f t="shared" si="2"/>
        <v>1200</v>
      </c>
      <c r="M31" s="90">
        <f t="shared" si="2"/>
        <v>1200</v>
      </c>
      <c r="N31" s="90">
        <f t="shared" si="2"/>
        <v>1800</v>
      </c>
      <c r="O31" s="91">
        <f t="shared" si="2"/>
        <v>2000</v>
      </c>
      <c r="P31" s="2"/>
      <c r="Q31" s="53"/>
    </row>
    <row r="32" spans="1:17" x14ac:dyDescent="0.2">
      <c r="A32" s="53"/>
      <c r="B32" s="76">
        <v>22</v>
      </c>
      <c r="C32" s="81" t="str">
        <f>IF('Paddock Names'!C32&gt;0,'Paddock Names'!C32,"")</f>
        <v/>
      </c>
      <c r="D32" s="90">
        <f t="shared" si="2"/>
        <v>2200</v>
      </c>
      <c r="E32" s="90">
        <f t="shared" si="2"/>
        <v>2500</v>
      </c>
      <c r="F32" s="90">
        <f t="shared" si="2"/>
        <v>2400</v>
      </c>
      <c r="G32" s="90">
        <f t="shared" si="2"/>
        <v>2000</v>
      </c>
      <c r="H32" s="90">
        <f t="shared" si="2"/>
        <v>1500</v>
      </c>
      <c r="I32" s="90">
        <f t="shared" si="2"/>
        <v>1500</v>
      </c>
      <c r="J32" s="90">
        <f t="shared" si="2"/>
        <v>1500</v>
      </c>
      <c r="K32" s="90">
        <f t="shared" si="2"/>
        <v>1200</v>
      </c>
      <c r="L32" s="90">
        <f t="shared" si="2"/>
        <v>1200</v>
      </c>
      <c r="M32" s="90">
        <f t="shared" si="2"/>
        <v>1200</v>
      </c>
      <c r="N32" s="90">
        <f t="shared" si="2"/>
        <v>1800</v>
      </c>
      <c r="O32" s="91">
        <f t="shared" si="2"/>
        <v>2000</v>
      </c>
      <c r="P32" s="2"/>
      <c r="Q32" s="53"/>
    </row>
    <row r="33" spans="1:17" x14ac:dyDescent="0.2">
      <c r="A33" s="53"/>
      <c r="B33" s="76">
        <v>23</v>
      </c>
      <c r="C33" s="81" t="str">
        <f>IF('Paddock Names'!C33&gt;0,'Paddock Names'!C33,"")</f>
        <v/>
      </c>
      <c r="D33" s="90">
        <f t="shared" si="2"/>
        <v>2200</v>
      </c>
      <c r="E33" s="90">
        <f t="shared" si="2"/>
        <v>2500</v>
      </c>
      <c r="F33" s="90">
        <f t="shared" si="2"/>
        <v>2400</v>
      </c>
      <c r="G33" s="90">
        <f t="shared" si="2"/>
        <v>2000</v>
      </c>
      <c r="H33" s="90">
        <f t="shared" si="2"/>
        <v>1500</v>
      </c>
      <c r="I33" s="90">
        <f t="shared" si="2"/>
        <v>1500</v>
      </c>
      <c r="J33" s="90">
        <f t="shared" si="2"/>
        <v>1500</v>
      </c>
      <c r="K33" s="90">
        <f t="shared" si="2"/>
        <v>1200</v>
      </c>
      <c r="L33" s="90">
        <f t="shared" si="2"/>
        <v>1200</v>
      </c>
      <c r="M33" s="90">
        <f t="shared" si="2"/>
        <v>1200</v>
      </c>
      <c r="N33" s="90">
        <f t="shared" si="2"/>
        <v>1800</v>
      </c>
      <c r="O33" s="91">
        <f t="shared" si="2"/>
        <v>2000</v>
      </c>
      <c r="P33" s="2"/>
      <c r="Q33" s="53"/>
    </row>
    <row r="34" spans="1:17" x14ac:dyDescent="0.2">
      <c r="A34" s="53"/>
      <c r="B34" s="76">
        <v>24</v>
      </c>
      <c r="C34" s="81" t="str">
        <f>IF('Paddock Names'!C34&gt;0,'Paddock Names'!C34,"")</f>
        <v/>
      </c>
      <c r="D34" s="90">
        <f t="shared" si="2"/>
        <v>2200</v>
      </c>
      <c r="E34" s="90">
        <f t="shared" si="2"/>
        <v>2500</v>
      </c>
      <c r="F34" s="90">
        <f t="shared" si="2"/>
        <v>2400</v>
      </c>
      <c r="G34" s="90">
        <f t="shared" si="2"/>
        <v>2000</v>
      </c>
      <c r="H34" s="90">
        <f t="shared" si="2"/>
        <v>1500</v>
      </c>
      <c r="I34" s="90">
        <f t="shared" si="2"/>
        <v>1500</v>
      </c>
      <c r="J34" s="90">
        <f t="shared" si="2"/>
        <v>1500</v>
      </c>
      <c r="K34" s="90">
        <f t="shared" si="2"/>
        <v>1200</v>
      </c>
      <c r="L34" s="90">
        <f t="shared" si="2"/>
        <v>1200</v>
      </c>
      <c r="M34" s="90">
        <f t="shared" si="2"/>
        <v>1200</v>
      </c>
      <c r="N34" s="90">
        <f t="shared" si="2"/>
        <v>1800</v>
      </c>
      <c r="O34" s="91">
        <f t="shared" si="2"/>
        <v>2000</v>
      </c>
      <c r="P34" s="2"/>
      <c r="Q34" s="53"/>
    </row>
    <row r="35" spans="1:17" x14ac:dyDescent="0.2">
      <c r="A35" s="53"/>
      <c r="B35" s="76">
        <v>25</v>
      </c>
      <c r="C35" s="81" t="str">
        <f>IF('Paddock Names'!C35&gt;0,'Paddock Names'!C35,"")</f>
        <v/>
      </c>
      <c r="D35" s="90">
        <f t="shared" si="2"/>
        <v>2200</v>
      </c>
      <c r="E35" s="90">
        <f t="shared" si="2"/>
        <v>2500</v>
      </c>
      <c r="F35" s="90">
        <f t="shared" si="2"/>
        <v>2400</v>
      </c>
      <c r="G35" s="90">
        <f t="shared" si="2"/>
        <v>2000</v>
      </c>
      <c r="H35" s="90">
        <f t="shared" si="2"/>
        <v>1500</v>
      </c>
      <c r="I35" s="90">
        <f t="shared" si="2"/>
        <v>1500</v>
      </c>
      <c r="J35" s="90">
        <f t="shared" si="2"/>
        <v>1500</v>
      </c>
      <c r="K35" s="90">
        <f t="shared" si="2"/>
        <v>1200</v>
      </c>
      <c r="L35" s="90">
        <f t="shared" si="2"/>
        <v>1200</v>
      </c>
      <c r="M35" s="90">
        <f t="shared" si="2"/>
        <v>1200</v>
      </c>
      <c r="N35" s="90">
        <f t="shared" si="2"/>
        <v>1800</v>
      </c>
      <c r="O35" s="91">
        <f t="shared" si="2"/>
        <v>2000</v>
      </c>
      <c r="P35" s="2"/>
      <c r="Q35" s="53"/>
    </row>
    <row r="36" spans="1:17" x14ac:dyDescent="0.2">
      <c r="A36" s="53"/>
      <c r="B36" s="76">
        <v>26</v>
      </c>
      <c r="C36" s="81" t="str">
        <f>IF('Paddock Names'!C36&gt;0,'Paddock Names'!C36,"")</f>
        <v/>
      </c>
      <c r="D36" s="90">
        <f t="shared" si="2"/>
        <v>2200</v>
      </c>
      <c r="E36" s="90">
        <f t="shared" si="2"/>
        <v>2500</v>
      </c>
      <c r="F36" s="90">
        <f t="shared" si="2"/>
        <v>2400</v>
      </c>
      <c r="G36" s="90">
        <f t="shared" si="2"/>
        <v>2000</v>
      </c>
      <c r="H36" s="90">
        <f t="shared" si="2"/>
        <v>1500</v>
      </c>
      <c r="I36" s="90">
        <f t="shared" si="2"/>
        <v>1500</v>
      </c>
      <c r="J36" s="90">
        <f t="shared" si="2"/>
        <v>1500</v>
      </c>
      <c r="K36" s="90">
        <f t="shared" si="2"/>
        <v>1200</v>
      </c>
      <c r="L36" s="90">
        <f t="shared" si="2"/>
        <v>1200</v>
      </c>
      <c r="M36" s="90">
        <f t="shared" si="2"/>
        <v>1200</v>
      </c>
      <c r="N36" s="90">
        <f t="shared" si="2"/>
        <v>1800</v>
      </c>
      <c r="O36" s="91">
        <f t="shared" si="2"/>
        <v>2000</v>
      </c>
      <c r="P36" s="2"/>
      <c r="Q36" s="53"/>
    </row>
    <row r="37" spans="1:17" x14ac:dyDescent="0.2">
      <c r="A37" s="53"/>
      <c r="B37" s="76">
        <v>27</v>
      </c>
      <c r="C37" s="81" t="str">
        <f>IF('Paddock Names'!C37&gt;0,'Paddock Names'!C37,"")</f>
        <v/>
      </c>
      <c r="D37" s="90">
        <f t="shared" si="2"/>
        <v>2200</v>
      </c>
      <c r="E37" s="90">
        <f t="shared" si="2"/>
        <v>2500</v>
      </c>
      <c r="F37" s="90">
        <f t="shared" si="2"/>
        <v>2400</v>
      </c>
      <c r="G37" s="90">
        <f t="shared" si="2"/>
        <v>2000</v>
      </c>
      <c r="H37" s="90">
        <f t="shared" si="2"/>
        <v>1500</v>
      </c>
      <c r="I37" s="90">
        <f t="shared" si="2"/>
        <v>1500</v>
      </c>
      <c r="J37" s="90">
        <f t="shared" si="2"/>
        <v>1500</v>
      </c>
      <c r="K37" s="90">
        <f t="shared" si="2"/>
        <v>1200</v>
      </c>
      <c r="L37" s="90">
        <f t="shared" si="2"/>
        <v>1200</v>
      </c>
      <c r="M37" s="90">
        <f t="shared" si="2"/>
        <v>1200</v>
      </c>
      <c r="N37" s="90">
        <f t="shared" si="2"/>
        <v>1800</v>
      </c>
      <c r="O37" s="91">
        <f t="shared" si="2"/>
        <v>2000</v>
      </c>
      <c r="P37" s="2"/>
      <c r="Q37" s="53"/>
    </row>
    <row r="38" spans="1:17" x14ac:dyDescent="0.2">
      <c r="A38" s="53"/>
      <c r="B38" s="76">
        <v>28</v>
      </c>
      <c r="C38" s="81" t="str">
        <f>IF('Paddock Names'!C38&gt;0,'Paddock Names'!C38,"")</f>
        <v/>
      </c>
      <c r="D38" s="90">
        <f t="shared" si="2"/>
        <v>2200</v>
      </c>
      <c r="E38" s="90">
        <f t="shared" si="2"/>
        <v>2500</v>
      </c>
      <c r="F38" s="90">
        <f t="shared" si="2"/>
        <v>2400</v>
      </c>
      <c r="G38" s="90">
        <f t="shared" si="2"/>
        <v>2000</v>
      </c>
      <c r="H38" s="90">
        <f t="shared" si="2"/>
        <v>1500</v>
      </c>
      <c r="I38" s="90">
        <f t="shared" si="2"/>
        <v>1500</v>
      </c>
      <c r="J38" s="90">
        <f t="shared" si="2"/>
        <v>1500</v>
      </c>
      <c r="K38" s="90">
        <f t="shared" si="2"/>
        <v>1200</v>
      </c>
      <c r="L38" s="90">
        <f t="shared" si="2"/>
        <v>1200</v>
      </c>
      <c r="M38" s="90">
        <f t="shared" si="2"/>
        <v>1200</v>
      </c>
      <c r="N38" s="90">
        <f t="shared" si="2"/>
        <v>1800</v>
      </c>
      <c r="O38" s="91">
        <f t="shared" si="2"/>
        <v>2000</v>
      </c>
      <c r="P38" s="2"/>
      <c r="Q38" s="53"/>
    </row>
    <row r="39" spans="1:17" x14ac:dyDescent="0.2">
      <c r="A39" s="53"/>
      <c r="B39" s="76">
        <v>29</v>
      </c>
      <c r="C39" s="81" t="str">
        <f>IF('Paddock Names'!C39&gt;0,'Paddock Names'!C39,"")</f>
        <v/>
      </c>
      <c r="D39" s="90">
        <f t="shared" si="2"/>
        <v>2200</v>
      </c>
      <c r="E39" s="90">
        <f t="shared" si="2"/>
        <v>2500</v>
      </c>
      <c r="F39" s="90">
        <f t="shared" si="2"/>
        <v>2400</v>
      </c>
      <c r="G39" s="90">
        <f t="shared" si="2"/>
        <v>2000</v>
      </c>
      <c r="H39" s="90">
        <f t="shared" si="2"/>
        <v>1500</v>
      </c>
      <c r="I39" s="90">
        <f t="shared" si="2"/>
        <v>1500</v>
      </c>
      <c r="J39" s="90">
        <f t="shared" si="2"/>
        <v>1500</v>
      </c>
      <c r="K39" s="90">
        <f t="shared" si="2"/>
        <v>1200</v>
      </c>
      <c r="L39" s="90">
        <f t="shared" si="2"/>
        <v>1200</v>
      </c>
      <c r="M39" s="90">
        <f t="shared" si="2"/>
        <v>1200</v>
      </c>
      <c r="N39" s="90">
        <f t="shared" si="2"/>
        <v>1800</v>
      </c>
      <c r="O39" s="91">
        <f t="shared" si="2"/>
        <v>2000</v>
      </c>
      <c r="P39" s="2"/>
      <c r="Q39" s="53"/>
    </row>
    <row r="40" spans="1:17" x14ac:dyDescent="0.2">
      <c r="A40" s="53"/>
      <c r="B40" s="76">
        <v>30</v>
      </c>
      <c r="C40" s="81" t="str">
        <f>IF('Paddock Names'!C40&gt;0,'Paddock Names'!C40,"")</f>
        <v/>
      </c>
      <c r="D40" s="90">
        <f t="shared" si="2"/>
        <v>2200</v>
      </c>
      <c r="E40" s="90">
        <f t="shared" si="2"/>
        <v>2500</v>
      </c>
      <c r="F40" s="90">
        <f t="shared" si="2"/>
        <v>2400</v>
      </c>
      <c r="G40" s="90">
        <f t="shared" si="2"/>
        <v>2000</v>
      </c>
      <c r="H40" s="90">
        <f t="shared" si="2"/>
        <v>1500</v>
      </c>
      <c r="I40" s="90">
        <f t="shared" si="2"/>
        <v>1500</v>
      </c>
      <c r="J40" s="90">
        <f t="shared" si="2"/>
        <v>1500</v>
      </c>
      <c r="K40" s="90">
        <f t="shared" si="2"/>
        <v>1200</v>
      </c>
      <c r="L40" s="90">
        <f t="shared" si="2"/>
        <v>1200</v>
      </c>
      <c r="M40" s="90">
        <f t="shared" si="2"/>
        <v>1200</v>
      </c>
      <c r="N40" s="90">
        <f t="shared" si="2"/>
        <v>1800</v>
      </c>
      <c r="O40" s="91">
        <f t="shared" si="2"/>
        <v>2000</v>
      </c>
      <c r="P40" s="2"/>
      <c r="Q40" s="53"/>
    </row>
    <row r="41" spans="1:17" x14ac:dyDescent="0.2">
      <c r="A41" s="53"/>
      <c r="B41" s="76">
        <v>31</v>
      </c>
      <c r="C41" s="81" t="str">
        <f>IF('Paddock Names'!C41&gt;0,'Paddock Names'!C41,"")</f>
        <v/>
      </c>
      <c r="D41" s="90">
        <f t="shared" si="2"/>
        <v>2200</v>
      </c>
      <c r="E41" s="90">
        <f t="shared" si="2"/>
        <v>2500</v>
      </c>
      <c r="F41" s="90">
        <f t="shared" si="2"/>
        <v>2400</v>
      </c>
      <c r="G41" s="90">
        <f t="shared" si="2"/>
        <v>2000</v>
      </c>
      <c r="H41" s="90">
        <f t="shared" si="2"/>
        <v>1500</v>
      </c>
      <c r="I41" s="90">
        <f t="shared" si="2"/>
        <v>1500</v>
      </c>
      <c r="J41" s="90">
        <f t="shared" si="2"/>
        <v>1500</v>
      </c>
      <c r="K41" s="90">
        <f t="shared" si="2"/>
        <v>1200</v>
      </c>
      <c r="L41" s="90">
        <f t="shared" si="2"/>
        <v>1200</v>
      </c>
      <c r="M41" s="90">
        <f t="shared" si="2"/>
        <v>1200</v>
      </c>
      <c r="N41" s="90">
        <f t="shared" si="2"/>
        <v>1800</v>
      </c>
      <c r="O41" s="91">
        <f t="shared" si="2"/>
        <v>2000</v>
      </c>
      <c r="P41" s="2"/>
      <c r="Q41" s="53"/>
    </row>
    <row r="42" spans="1:17" x14ac:dyDescent="0.2">
      <c r="A42" s="53"/>
      <c r="B42" s="76">
        <v>32</v>
      </c>
      <c r="C42" s="81" t="str">
        <f>IF('Paddock Names'!C42&gt;0,'Paddock Names'!C42,"")</f>
        <v/>
      </c>
      <c r="D42" s="90">
        <f t="shared" si="2"/>
        <v>2200</v>
      </c>
      <c r="E42" s="90">
        <f t="shared" si="2"/>
        <v>2500</v>
      </c>
      <c r="F42" s="90">
        <f t="shared" si="2"/>
        <v>2400</v>
      </c>
      <c r="G42" s="90">
        <f t="shared" si="2"/>
        <v>2000</v>
      </c>
      <c r="H42" s="90">
        <f t="shared" si="2"/>
        <v>1500</v>
      </c>
      <c r="I42" s="90">
        <f t="shared" si="2"/>
        <v>1500</v>
      </c>
      <c r="J42" s="90">
        <f t="shared" si="2"/>
        <v>1500</v>
      </c>
      <c r="K42" s="90">
        <f t="shared" si="2"/>
        <v>1200</v>
      </c>
      <c r="L42" s="90">
        <f t="shared" si="2"/>
        <v>1200</v>
      </c>
      <c r="M42" s="90">
        <f t="shared" si="2"/>
        <v>1200</v>
      </c>
      <c r="N42" s="90">
        <f t="shared" si="2"/>
        <v>1800</v>
      </c>
      <c r="O42" s="91">
        <f t="shared" si="2"/>
        <v>2000</v>
      </c>
      <c r="P42" s="2"/>
      <c r="Q42" s="53"/>
    </row>
    <row r="43" spans="1:17" x14ac:dyDescent="0.2">
      <c r="A43" s="53"/>
      <c r="B43" s="76">
        <v>33</v>
      </c>
      <c r="C43" s="81" t="str">
        <f>IF('Paddock Names'!C43&gt;0,'Paddock Names'!C43,"")</f>
        <v/>
      </c>
      <c r="D43" s="90">
        <f t="shared" si="2"/>
        <v>2200</v>
      </c>
      <c r="E43" s="90">
        <f t="shared" si="2"/>
        <v>2500</v>
      </c>
      <c r="F43" s="90">
        <f t="shared" si="2"/>
        <v>2400</v>
      </c>
      <c r="G43" s="90">
        <f t="shared" si="2"/>
        <v>2000</v>
      </c>
      <c r="H43" s="90">
        <f t="shared" si="2"/>
        <v>1500</v>
      </c>
      <c r="I43" s="90">
        <f t="shared" si="2"/>
        <v>1500</v>
      </c>
      <c r="J43" s="90">
        <f t="shared" si="2"/>
        <v>1500</v>
      </c>
      <c r="K43" s="90">
        <f t="shared" si="2"/>
        <v>1200</v>
      </c>
      <c r="L43" s="90">
        <f t="shared" si="2"/>
        <v>1200</v>
      </c>
      <c r="M43" s="90">
        <f t="shared" si="2"/>
        <v>1200</v>
      </c>
      <c r="N43" s="90">
        <f t="shared" si="2"/>
        <v>1800</v>
      </c>
      <c r="O43" s="91">
        <f t="shared" si="2"/>
        <v>2000</v>
      </c>
      <c r="P43" s="2"/>
      <c r="Q43" s="53"/>
    </row>
    <row r="44" spans="1:17" x14ac:dyDescent="0.2">
      <c r="A44" s="53"/>
      <c r="B44" s="76">
        <v>34</v>
      </c>
      <c r="C44" s="81" t="str">
        <f>IF('Paddock Names'!C44&gt;0,'Paddock Names'!C44,"")</f>
        <v/>
      </c>
      <c r="D44" s="90">
        <f t="shared" ref="D44:O65" si="3">D$10</f>
        <v>2200</v>
      </c>
      <c r="E44" s="90">
        <f t="shared" si="3"/>
        <v>2500</v>
      </c>
      <c r="F44" s="90">
        <f t="shared" si="3"/>
        <v>2400</v>
      </c>
      <c r="G44" s="90">
        <f t="shared" si="3"/>
        <v>2000</v>
      </c>
      <c r="H44" s="90">
        <f t="shared" si="3"/>
        <v>1500</v>
      </c>
      <c r="I44" s="90">
        <f t="shared" si="3"/>
        <v>1500</v>
      </c>
      <c r="J44" s="90">
        <f t="shared" si="3"/>
        <v>1500</v>
      </c>
      <c r="K44" s="90">
        <f t="shared" si="3"/>
        <v>1200</v>
      </c>
      <c r="L44" s="90">
        <f t="shared" si="3"/>
        <v>1200</v>
      </c>
      <c r="M44" s="90">
        <f t="shared" si="3"/>
        <v>1200</v>
      </c>
      <c r="N44" s="90">
        <f t="shared" si="3"/>
        <v>1800</v>
      </c>
      <c r="O44" s="91">
        <f t="shared" si="3"/>
        <v>2000</v>
      </c>
      <c r="P44" s="2"/>
      <c r="Q44" s="53"/>
    </row>
    <row r="45" spans="1:17" x14ac:dyDescent="0.2">
      <c r="A45" s="53"/>
      <c r="B45" s="76">
        <v>35</v>
      </c>
      <c r="C45" s="81" t="str">
        <f>IF('Paddock Names'!C45&gt;0,'Paddock Names'!C45,"")</f>
        <v/>
      </c>
      <c r="D45" s="90">
        <f t="shared" si="3"/>
        <v>2200</v>
      </c>
      <c r="E45" s="90">
        <f t="shared" si="3"/>
        <v>2500</v>
      </c>
      <c r="F45" s="90">
        <f t="shared" si="3"/>
        <v>2400</v>
      </c>
      <c r="G45" s="90">
        <f t="shared" si="3"/>
        <v>2000</v>
      </c>
      <c r="H45" s="90">
        <f t="shared" si="3"/>
        <v>1500</v>
      </c>
      <c r="I45" s="90">
        <f t="shared" si="3"/>
        <v>1500</v>
      </c>
      <c r="J45" s="90">
        <f t="shared" si="3"/>
        <v>1500</v>
      </c>
      <c r="K45" s="90">
        <f t="shared" si="3"/>
        <v>1200</v>
      </c>
      <c r="L45" s="90">
        <f t="shared" si="3"/>
        <v>1200</v>
      </c>
      <c r="M45" s="90">
        <f t="shared" si="3"/>
        <v>1200</v>
      </c>
      <c r="N45" s="90">
        <f t="shared" si="3"/>
        <v>1800</v>
      </c>
      <c r="O45" s="91">
        <f t="shared" si="3"/>
        <v>2000</v>
      </c>
      <c r="P45" s="2"/>
      <c r="Q45" s="53"/>
    </row>
    <row r="46" spans="1:17" x14ac:dyDescent="0.2">
      <c r="A46" s="53"/>
      <c r="B46" s="76">
        <v>36</v>
      </c>
      <c r="C46" s="81" t="str">
        <f>IF('Paddock Names'!C46&gt;0,'Paddock Names'!C46,"")</f>
        <v/>
      </c>
      <c r="D46" s="90">
        <f t="shared" si="3"/>
        <v>2200</v>
      </c>
      <c r="E46" s="90">
        <f t="shared" si="3"/>
        <v>2500</v>
      </c>
      <c r="F46" s="90">
        <f t="shared" si="3"/>
        <v>2400</v>
      </c>
      <c r="G46" s="90">
        <f t="shared" si="3"/>
        <v>2000</v>
      </c>
      <c r="H46" s="90">
        <f t="shared" si="3"/>
        <v>1500</v>
      </c>
      <c r="I46" s="90">
        <f t="shared" si="3"/>
        <v>1500</v>
      </c>
      <c r="J46" s="90">
        <f t="shared" si="3"/>
        <v>1500</v>
      </c>
      <c r="K46" s="90">
        <f t="shared" si="3"/>
        <v>1200</v>
      </c>
      <c r="L46" s="90">
        <f t="shared" si="3"/>
        <v>1200</v>
      </c>
      <c r="M46" s="90">
        <f t="shared" si="3"/>
        <v>1200</v>
      </c>
      <c r="N46" s="90">
        <f t="shared" si="3"/>
        <v>1800</v>
      </c>
      <c r="O46" s="91">
        <f t="shared" si="3"/>
        <v>2000</v>
      </c>
      <c r="P46" s="2"/>
      <c r="Q46" s="53"/>
    </row>
    <row r="47" spans="1:17" x14ac:dyDescent="0.2">
      <c r="A47" s="53"/>
      <c r="B47" s="76">
        <v>37</v>
      </c>
      <c r="C47" s="81" t="str">
        <f>IF('Paddock Names'!C47&gt;0,'Paddock Names'!C47,"")</f>
        <v/>
      </c>
      <c r="D47" s="90">
        <f t="shared" si="3"/>
        <v>2200</v>
      </c>
      <c r="E47" s="90">
        <f t="shared" si="3"/>
        <v>2500</v>
      </c>
      <c r="F47" s="90">
        <f t="shared" si="3"/>
        <v>2400</v>
      </c>
      <c r="G47" s="90">
        <f t="shared" si="3"/>
        <v>2000</v>
      </c>
      <c r="H47" s="90">
        <f t="shared" si="3"/>
        <v>1500</v>
      </c>
      <c r="I47" s="90">
        <f t="shared" si="3"/>
        <v>1500</v>
      </c>
      <c r="J47" s="90">
        <f t="shared" si="3"/>
        <v>1500</v>
      </c>
      <c r="K47" s="90">
        <f t="shared" si="3"/>
        <v>1200</v>
      </c>
      <c r="L47" s="90">
        <f t="shared" si="3"/>
        <v>1200</v>
      </c>
      <c r="M47" s="90">
        <f t="shared" si="3"/>
        <v>1200</v>
      </c>
      <c r="N47" s="90">
        <f t="shared" si="3"/>
        <v>1800</v>
      </c>
      <c r="O47" s="91">
        <f t="shared" si="3"/>
        <v>2000</v>
      </c>
      <c r="P47" s="2"/>
      <c r="Q47" s="53"/>
    </row>
    <row r="48" spans="1:17" x14ac:dyDescent="0.2">
      <c r="A48" s="53"/>
      <c r="B48" s="76">
        <v>38</v>
      </c>
      <c r="C48" s="81" t="str">
        <f>IF('Paddock Names'!C48&gt;0,'Paddock Names'!C48,"")</f>
        <v/>
      </c>
      <c r="D48" s="90">
        <f t="shared" si="3"/>
        <v>2200</v>
      </c>
      <c r="E48" s="90">
        <f t="shared" si="3"/>
        <v>2500</v>
      </c>
      <c r="F48" s="90">
        <f t="shared" si="3"/>
        <v>2400</v>
      </c>
      <c r="G48" s="90">
        <f t="shared" si="3"/>
        <v>2000</v>
      </c>
      <c r="H48" s="90">
        <f t="shared" si="3"/>
        <v>1500</v>
      </c>
      <c r="I48" s="90">
        <f t="shared" si="3"/>
        <v>1500</v>
      </c>
      <c r="J48" s="90">
        <f t="shared" si="3"/>
        <v>1500</v>
      </c>
      <c r="K48" s="90">
        <f t="shared" si="3"/>
        <v>1200</v>
      </c>
      <c r="L48" s="90">
        <f t="shared" si="3"/>
        <v>1200</v>
      </c>
      <c r="M48" s="90">
        <f t="shared" si="3"/>
        <v>1200</v>
      </c>
      <c r="N48" s="90">
        <f t="shared" si="3"/>
        <v>1800</v>
      </c>
      <c r="O48" s="91">
        <f t="shared" si="3"/>
        <v>2000</v>
      </c>
      <c r="P48" s="2"/>
      <c r="Q48" s="53"/>
    </row>
    <row r="49" spans="1:17" x14ac:dyDescent="0.2">
      <c r="A49" s="53"/>
      <c r="B49" s="76">
        <v>39</v>
      </c>
      <c r="C49" s="81" t="str">
        <f>IF('Paddock Names'!C49&gt;0,'Paddock Names'!C49,"")</f>
        <v/>
      </c>
      <c r="D49" s="90">
        <f t="shared" si="3"/>
        <v>2200</v>
      </c>
      <c r="E49" s="90">
        <f t="shared" si="3"/>
        <v>2500</v>
      </c>
      <c r="F49" s="90">
        <f t="shared" si="3"/>
        <v>2400</v>
      </c>
      <c r="G49" s="90">
        <f t="shared" si="3"/>
        <v>2000</v>
      </c>
      <c r="H49" s="90">
        <f t="shared" si="3"/>
        <v>1500</v>
      </c>
      <c r="I49" s="90">
        <f t="shared" si="3"/>
        <v>1500</v>
      </c>
      <c r="J49" s="90">
        <f t="shared" si="3"/>
        <v>1500</v>
      </c>
      <c r="K49" s="90">
        <f t="shared" si="3"/>
        <v>1200</v>
      </c>
      <c r="L49" s="90">
        <f t="shared" si="3"/>
        <v>1200</v>
      </c>
      <c r="M49" s="90">
        <f t="shared" si="3"/>
        <v>1200</v>
      </c>
      <c r="N49" s="90">
        <f t="shared" si="3"/>
        <v>1800</v>
      </c>
      <c r="O49" s="91">
        <f t="shared" si="3"/>
        <v>2000</v>
      </c>
      <c r="P49" s="2"/>
      <c r="Q49" s="53"/>
    </row>
    <row r="50" spans="1:17" x14ac:dyDescent="0.2">
      <c r="A50" s="53"/>
      <c r="B50" s="76">
        <v>40</v>
      </c>
      <c r="C50" s="81" t="str">
        <f>IF('Paddock Names'!C50&gt;0,'Paddock Names'!C50,"")</f>
        <v/>
      </c>
      <c r="D50" s="90">
        <f t="shared" si="3"/>
        <v>2200</v>
      </c>
      <c r="E50" s="90">
        <f t="shared" si="3"/>
        <v>2500</v>
      </c>
      <c r="F50" s="90">
        <f t="shared" si="3"/>
        <v>2400</v>
      </c>
      <c r="G50" s="90">
        <f t="shared" si="3"/>
        <v>2000</v>
      </c>
      <c r="H50" s="90">
        <f t="shared" si="3"/>
        <v>1500</v>
      </c>
      <c r="I50" s="90">
        <f t="shared" si="3"/>
        <v>1500</v>
      </c>
      <c r="J50" s="90">
        <f t="shared" si="3"/>
        <v>1500</v>
      </c>
      <c r="K50" s="90">
        <f t="shared" si="3"/>
        <v>1200</v>
      </c>
      <c r="L50" s="90">
        <f t="shared" si="3"/>
        <v>1200</v>
      </c>
      <c r="M50" s="90">
        <f t="shared" si="3"/>
        <v>1200</v>
      </c>
      <c r="N50" s="90">
        <f t="shared" si="3"/>
        <v>1800</v>
      </c>
      <c r="O50" s="91">
        <f t="shared" si="3"/>
        <v>2000</v>
      </c>
      <c r="P50" s="2"/>
      <c r="Q50" s="53"/>
    </row>
    <row r="51" spans="1:17" x14ac:dyDescent="0.2">
      <c r="A51" s="53"/>
      <c r="B51" s="76">
        <v>41</v>
      </c>
      <c r="C51" s="81" t="str">
        <f>IF('Paddock Names'!C51&gt;0,'Paddock Names'!C51,"")</f>
        <v/>
      </c>
      <c r="D51" s="90">
        <f t="shared" si="3"/>
        <v>2200</v>
      </c>
      <c r="E51" s="90">
        <f t="shared" si="3"/>
        <v>2500</v>
      </c>
      <c r="F51" s="90">
        <f t="shared" si="3"/>
        <v>2400</v>
      </c>
      <c r="G51" s="90">
        <f t="shared" si="3"/>
        <v>2000</v>
      </c>
      <c r="H51" s="90">
        <f t="shared" si="3"/>
        <v>1500</v>
      </c>
      <c r="I51" s="90">
        <f t="shared" si="3"/>
        <v>1500</v>
      </c>
      <c r="J51" s="90">
        <f t="shared" si="3"/>
        <v>1500</v>
      </c>
      <c r="K51" s="90">
        <f t="shared" si="3"/>
        <v>1200</v>
      </c>
      <c r="L51" s="90">
        <f t="shared" si="3"/>
        <v>1200</v>
      </c>
      <c r="M51" s="90">
        <f t="shared" si="3"/>
        <v>1200</v>
      </c>
      <c r="N51" s="90">
        <f t="shared" si="3"/>
        <v>1800</v>
      </c>
      <c r="O51" s="91">
        <f t="shared" si="3"/>
        <v>2000</v>
      </c>
      <c r="P51" s="2"/>
      <c r="Q51" s="53"/>
    </row>
    <row r="52" spans="1:17" x14ac:dyDescent="0.2">
      <c r="A52" s="53"/>
      <c r="B52" s="76">
        <v>42</v>
      </c>
      <c r="C52" s="81" t="str">
        <f>IF('Paddock Names'!C52&gt;0,'Paddock Names'!C52,"")</f>
        <v/>
      </c>
      <c r="D52" s="90">
        <f t="shared" si="3"/>
        <v>2200</v>
      </c>
      <c r="E52" s="90">
        <f t="shared" si="3"/>
        <v>2500</v>
      </c>
      <c r="F52" s="90">
        <f t="shared" si="3"/>
        <v>2400</v>
      </c>
      <c r="G52" s="90">
        <f t="shared" si="3"/>
        <v>2000</v>
      </c>
      <c r="H52" s="90">
        <f t="shared" si="3"/>
        <v>1500</v>
      </c>
      <c r="I52" s="90">
        <f t="shared" si="3"/>
        <v>1500</v>
      </c>
      <c r="J52" s="90">
        <f t="shared" si="3"/>
        <v>1500</v>
      </c>
      <c r="K52" s="90">
        <f t="shared" si="3"/>
        <v>1200</v>
      </c>
      <c r="L52" s="90">
        <f t="shared" si="3"/>
        <v>1200</v>
      </c>
      <c r="M52" s="90">
        <f t="shared" si="3"/>
        <v>1200</v>
      </c>
      <c r="N52" s="90">
        <f t="shared" si="3"/>
        <v>1800</v>
      </c>
      <c r="O52" s="91">
        <f t="shared" si="3"/>
        <v>2000</v>
      </c>
      <c r="P52" s="2"/>
      <c r="Q52" s="53"/>
    </row>
    <row r="53" spans="1:17" x14ac:dyDescent="0.2">
      <c r="A53" s="53"/>
      <c r="B53" s="76">
        <v>43</v>
      </c>
      <c r="C53" s="81" t="str">
        <f>IF('Paddock Names'!C53&gt;0,'Paddock Names'!C53,"")</f>
        <v/>
      </c>
      <c r="D53" s="90">
        <f t="shared" si="3"/>
        <v>2200</v>
      </c>
      <c r="E53" s="90">
        <f t="shared" si="3"/>
        <v>2500</v>
      </c>
      <c r="F53" s="90">
        <f t="shared" si="3"/>
        <v>2400</v>
      </c>
      <c r="G53" s="90">
        <f t="shared" si="3"/>
        <v>2000</v>
      </c>
      <c r="H53" s="90">
        <f t="shared" si="3"/>
        <v>1500</v>
      </c>
      <c r="I53" s="90">
        <f t="shared" si="3"/>
        <v>1500</v>
      </c>
      <c r="J53" s="90">
        <f t="shared" si="3"/>
        <v>1500</v>
      </c>
      <c r="K53" s="90">
        <f t="shared" si="3"/>
        <v>1200</v>
      </c>
      <c r="L53" s="90">
        <f t="shared" si="3"/>
        <v>1200</v>
      </c>
      <c r="M53" s="90">
        <f t="shared" si="3"/>
        <v>1200</v>
      </c>
      <c r="N53" s="90">
        <f t="shared" si="3"/>
        <v>1800</v>
      </c>
      <c r="O53" s="91">
        <f t="shared" si="3"/>
        <v>2000</v>
      </c>
      <c r="P53" s="2"/>
      <c r="Q53" s="53"/>
    </row>
    <row r="54" spans="1:17" x14ac:dyDescent="0.2">
      <c r="A54" s="53"/>
      <c r="B54" s="76">
        <v>44</v>
      </c>
      <c r="C54" s="81" t="str">
        <f>IF('Paddock Names'!C54&gt;0,'Paddock Names'!C54,"")</f>
        <v/>
      </c>
      <c r="D54" s="90">
        <f t="shared" si="3"/>
        <v>2200</v>
      </c>
      <c r="E54" s="90">
        <f t="shared" si="3"/>
        <v>2500</v>
      </c>
      <c r="F54" s="90">
        <f t="shared" si="3"/>
        <v>2400</v>
      </c>
      <c r="G54" s="90">
        <f t="shared" si="3"/>
        <v>2000</v>
      </c>
      <c r="H54" s="90">
        <f t="shared" si="3"/>
        <v>1500</v>
      </c>
      <c r="I54" s="90">
        <f t="shared" si="3"/>
        <v>1500</v>
      </c>
      <c r="J54" s="90">
        <f t="shared" si="3"/>
        <v>1500</v>
      </c>
      <c r="K54" s="90">
        <f t="shared" si="3"/>
        <v>1200</v>
      </c>
      <c r="L54" s="90">
        <f t="shared" si="3"/>
        <v>1200</v>
      </c>
      <c r="M54" s="90">
        <f t="shared" si="3"/>
        <v>1200</v>
      </c>
      <c r="N54" s="90">
        <f t="shared" si="3"/>
        <v>1800</v>
      </c>
      <c r="O54" s="91">
        <f t="shared" si="3"/>
        <v>2000</v>
      </c>
      <c r="P54" s="2"/>
      <c r="Q54" s="53"/>
    </row>
    <row r="55" spans="1:17" x14ac:dyDescent="0.2">
      <c r="A55" s="53"/>
      <c r="B55" s="76">
        <v>45</v>
      </c>
      <c r="C55" s="81" t="str">
        <f>IF('Paddock Names'!C55&gt;0,'Paddock Names'!C55,"")</f>
        <v/>
      </c>
      <c r="D55" s="90">
        <f t="shared" si="3"/>
        <v>2200</v>
      </c>
      <c r="E55" s="90">
        <f t="shared" si="3"/>
        <v>2500</v>
      </c>
      <c r="F55" s="90">
        <f t="shared" si="3"/>
        <v>2400</v>
      </c>
      <c r="G55" s="90">
        <f t="shared" si="3"/>
        <v>2000</v>
      </c>
      <c r="H55" s="90">
        <f t="shared" si="3"/>
        <v>1500</v>
      </c>
      <c r="I55" s="90">
        <f t="shared" si="3"/>
        <v>1500</v>
      </c>
      <c r="J55" s="90">
        <f t="shared" si="3"/>
        <v>1500</v>
      </c>
      <c r="K55" s="90">
        <f t="shared" si="3"/>
        <v>1200</v>
      </c>
      <c r="L55" s="90">
        <f t="shared" si="3"/>
        <v>1200</v>
      </c>
      <c r="M55" s="90">
        <f t="shared" si="3"/>
        <v>1200</v>
      </c>
      <c r="N55" s="90">
        <f t="shared" si="3"/>
        <v>1800</v>
      </c>
      <c r="O55" s="91">
        <f t="shared" si="3"/>
        <v>2000</v>
      </c>
      <c r="P55" s="2"/>
      <c r="Q55" s="53"/>
    </row>
    <row r="56" spans="1:17" x14ac:dyDescent="0.2">
      <c r="A56" s="53"/>
      <c r="B56" s="76">
        <v>46</v>
      </c>
      <c r="C56" s="81" t="str">
        <f>IF('Paddock Names'!C56&gt;0,'Paddock Names'!C56,"")</f>
        <v/>
      </c>
      <c r="D56" s="90">
        <f t="shared" si="3"/>
        <v>2200</v>
      </c>
      <c r="E56" s="90">
        <f t="shared" si="3"/>
        <v>2500</v>
      </c>
      <c r="F56" s="90">
        <f t="shared" si="3"/>
        <v>2400</v>
      </c>
      <c r="G56" s="90">
        <f t="shared" si="3"/>
        <v>2000</v>
      </c>
      <c r="H56" s="90">
        <f t="shared" si="3"/>
        <v>1500</v>
      </c>
      <c r="I56" s="90">
        <f t="shared" si="3"/>
        <v>1500</v>
      </c>
      <c r="J56" s="90">
        <f t="shared" si="3"/>
        <v>1500</v>
      </c>
      <c r="K56" s="90">
        <f t="shared" si="3"/>
        <v>1200</v>
      </c>
      <c r="L56" s="90">
        <f t="shared" si="3"/>
        <v>1200</v>
      </c>
      <c r="M56" s="90">
        <f t="shared" si="3"/>
        <v>1200</v>
      </c>
      <c r="N56" s="90">
        <f t="shared" si="3"/>
        <v>1800</v>
      </c>
      <c r="O56" s="91">
        <f t="shared" si="3"/>
        <v>2000</v>
      </c>
      <c r="P56" s="2"/>
      <c r="Q56" s="53"/>
    </row>
    <row r="57" spans="1:17" x14ac:dyDescent="0.2">
      <c r="A57" s="53"/>
      <c r="B57" s="76">
        <v>47</v>
      </c>
      <c r="C57" s="81" t="str">
        <f>IF('Paddock Names'!C57&gt;0,'Paddock Names'!C57,"")</f>
        <v/>
      </c>
      <c r="D57" s="90">
        <f t="shared" si="3"/>
        <v>2200</v>
      </c>
      <c r="E57" s="90">
        <f t="shared" si="3"/>
        <v>2500</v>
      </c>
      <c r="F57" s="90">
        <f t="shared" si="3"/>
        <v>2400</v>
      </c>
      <c r="G57" s="90">
        <f t="shared" si="3"/>
        <v>2000</v>
      </c>
      <c r="H57" s="90">
        <f t="shared" si="3"/>
        <v>1500</v>
      </c>
      <c r="I57" s="90">
        <f t="shared" si="3"/>
        <v>1500</v>
      </c>
      <c r="J57" s="90">
        <f t="shared" si="3"/>
        <v>1500</v>
      </c>
      <c r="K57" s="90">
        <f t="shared" si="3"/>
        <v>1200</v>
      </c>
      <c r="L57" s="90">
        <f t="shared" si="3"/>
        <v>1200</v>
      </c>
      <c r="M57" s="90">
        <f t="shared" si="3"/>
        <v>1200</v>
      </c>
      <c r="N57" s="90">
        <f t="shared" si="3"/>
        <v>1800</v>
      </c>
      <c r="O57" s="91">
        <f t="shared" si="3"/>
        <v>2000</v>
      </c>
      <c r="P57" s="2"/>
      <c r="Q57" s="53"/>
    </row>
    <row r="58" spans="1:17" x14ac:dyDescent="0.2">
      <c r="A58" s="53"/>
      <c r="B58" s="76">
        <v>48</v>
      </c>
      <c r="C58" s="81" t="str">
        <f>IF('Paddock Names'!C58&gt;0,'Paddock Names'!C58,"")</f>
        <v/>
      </c>
      <c r="D58" s="90">
        <f t="shared" si="3"/>
        <v>2200</v>
      </c>
      <c r="E58" s="90">
        <f t="shared" si="3"/>
        <v>2500</v>
      </c>
      <c r="F58" s="90">
        <f t="shared" si="3"/>
        <v>2400</v>
      </c>
      <c r="G58" s="90">
        <f t="shared" si="3"/>
        <v>2000</v>
      </c>
      <c r="H58" s="90">
        <f t="shared" si="3"/>
        <v>1500</v>
      </c>
      <c r="I58" s="90">
        <f t="shared" si="3"/>
        <v>1500</v>
      </c>
      <c r="J58" s="90">
        <f t="shared" si="3"/>
        <v>1500</v>
      </c>
      <c r="K58" s="90">
        <f t="shared" si="3"/>
        <v>1200</v>
      </c>
      <c r="L58" s="90">
        <f t="shared" si="3"/>
        <v>1200</v>
      </c>
      <c r="M58" s="90">
        <f t="shared" si="3"/>
        <v>1200</v>
      </c>
      <c r="N58" s="90">
        <f t="shared" si="3"/>
        <v>1800</v>
      </c>
      <c r="O58" s="91">
        <f t="shared" si="3"/>
        <v>2000</v>
      </c>
      <c r="P58" s="2"/>
      <c r="Q58" s="53"/>
    </row>
    <row r="59" spans="1:17" x14ac:dyDescent="0.2">
      <c r="A59" s="53"/>
      <c r="B59" s="76">
        <v>49</v>
      </c>
      <c r="C59" s="81" t="str">
        <f>IF('Paddock Names'!C59&gt;0,'Paddock Names'!C59,"")</f>
        <v/>
      </c>
      <c r="D59" s="90">
        <f t="shared" si="3"/>
        <v>2200</v>
      </c>
      <c r="E59" s="90">
        <f t="shared" si="3"/>
        <v>2500</v>
      </c>
      <c r="F59" s="90">
        <f t="shared" si="3"/>
        <v>2400</v>
      </c>
      <c r="G59" s="90">
        <f t="shared" si="3"/>
        <v>2000</v>
      </c>
      <c r="H59" s="90">
        <f t="shared" si="3"/>
        <v>1500</v>
      </c>
      <c r="I59" s="90">
        <f t="shared" si="3"/>
        <v>1500</v>
      </c>
      <c r="J59" s="90">
        <f t="shared" si="3"/>
        <v>1500</v>
      </c>
      <c r="K59" s="90">
        <f t="shared" si="3"/>
        <v>1200</v>
      </c>
      <c r="L59" s="90">
        <f t="shared" si="3"/>
        <v>1200</v>
      </c>
      <c r="M59" s="90">
        <f t="shared" si="3"/>
        <v>1200</v>
      </c>
      <c r="N59" s="90">
        <f t="shared" si="3"/>
        <v>1800</v>
      </c>
      <c r="O59" s="91">
        <f t="shared" si="3"/>
        <v>2000</v>
      </c>
      <c r="P59" s="2"/>
      <c r="Q59" s="53"/>
    </row>
    <row r="60" spans="1:17" x14ac:dyDescent="0.2">
      <c r="A60" s="53"/>
      <c r="B60" s="76">
        <v>50</v>
      </c>
      <c r="C60" s="81" t="str">
        <f>IF('Paddock Names'!C60&gt;0,'Paddock Names'!C60,"")</f>
        <v/>
      </c>
      <c r="D60" s="90">
        <f t="shared" si="3"/>
        <v>2200</v>
      </c>
      <c r="E60" s="90">
        <f t="shared" si="3"/>
        <v>2500</v>
      </c>
      <c r="F60" s="90">
        <f t="shared" si="3"/>
        <v>2400</v>
      </c>
      <c r="G60" s="90">
        <f t="shared" si="3"/>
        <v>2000</v>
      </c>
      <c r="H60" s="90">
        <f t="shared" si="3"/>
        <v>1500</v>
      </c>
      <c r="I60" s="90">
        <f t="shared" si="3"/>
        <v>1500</v>
      </c>
      <c r="J60" s="90">
        <f t="shared" si="3"/>
        <v>1500</v>
      </c>
      <c r="K60" s="90">
        <f t="shared" si="3"/>
        <v>1200</v>
      </c>
      <c r="L60" s="90">
        <f t="shared" si="3"/>
        <v>1200</v>
      </c>
      <c r="M60" s="90">
        <f t="shared" si="3"/>
        <v>1200</v>
      </c>
      <c r="N60" s="90">
        <f t="shared" si="3"/>
        <v>1800</v>
      </c>
      <c r="O60" s="91">
        <f t="shared" si="3"/>
        <v>2000</v>
      </c>
      <c r="P60" s="2"/>
      <c r="Q60" s="53"/>
    </row>
    <row r="61" spans="1:17" x14ac:dyDescent="0.2">
      <c r="A61" s="53"/>
      <c r="B61" s="76">
        <v>51</v>
      </c>
      <c r="C61" s="81" t="str">
        <f>IF('Paddock Names'!C61&gt;0,'Paddock Names'!C61,"")</f>
        <v/>
      </c>
      <c r="D61" s="90">
        <f t="shared" si="3"/>
        <v>2200</v>
      </c>
      <c r="E61" s="90">
        <f t="shared" si="3"/>
        <v>2500</v>
      </c>
      <c r="F61" s="90">
        <f t="shared" si="3"/>
        <v>2400</v>
      </c>
      <c r="G61" s="90">
        <f t="shared" si="3"/>
        <v>2000</v>
      </c>
      <c r="H61" s="90">
        <f t="shared" si="3"/>
        <v>1500</v>
      </c>
      <c r="I61" s="90">
        <f t="shared" si="3"/>
        <v>1500</v>
      </c>
      <c r="J61" s="90">
        <f t="shared" si="3"/>
        <v>1500</v>
      </c>
      <c r="K61" s="90">
        <f t="shared" si="3"/>
        <v>1200</v>
      </c>
      <c r="L61" s="90">
        <f t="shared" si="3"/>
        <v>1200</v>
      </c>
      <c r="M61" s="90">
        <f t="shared" si="3"/>
        <v>1200</v>
      </c>
      <c r="N61" s="90">
        <f t="shared" si="3"/>
        <v>1800</v>
      </c>
      <c r="O61" s="91">
        <f t="shared" si="3"/>
        <v>2000</v>
      </c>
      <c r="P61" s="2"/>
      <c r="Q61" s="53"/>
    </row>
    <row r="62" spans="1:17" x14ac:dyDescent="0.2">
      <c r="A62" s="53"/>
      <c r="B62" s="76">
        <v>52</v>
      </c>
      <c r="C62" s="81" t="str">
        <f>IF('Paddock Names'!C62&gt;0,'Paddock Names'!C62,"")</f>
        <v/>
      </c>
      <c r="D62" s="90">
        <f t="shared" si="3"/>
        <v>2200</v>
      </c>
      <c r="E62" s="90">
        <f t="shared" si="3"/>
        <v>2500</v>
      </c>
      <c r="F62" s="90">
        <f t="shared" si="3"/>
        <v>2400</v>
      </c>
      <c r="G62" s="90">
        <f t="shared" si="3"/>
        <v>2000</v>
      </c>
      <c r="H62" s="90">
        <f t="shared" si="3"/>
        <v>1500</v>
      </c>
      <c r="I62" s="90">
        <f t="shared" si="3"/>
        <v>1500</v>
      </c>
      <c r="J62" s="90">
        <f t="shared" si="3"/>
        <v>1500</v>
      </c>
      <c r="K62" s="90">
        <f t="shared" si="3"/>
        <v>1200</v>
      </c>
      <c r="L62" s="90">
        <f t="shared" si="3"/>
        <v>1200</v>
      </c>
      <c r="M62" s="90">
        <f t="shared" si="3"/>
        <v>1200</v>
      </c>
      <c r="N62" s="90">
        <f t="shared" si="3"/>
        <v>1800</v>
      </c>
      <c r="O62" s="91">
        <f t="shared" si="3"/>
        <v>2000</v>
      </c>
      <c r="P62" s="2"/>
      <c r="Q62" s="53"/>
    </row>
    <row r="63" spans="1:17" x14ac:dyDescent="0.2">
      <c r="A63" s="53"/>
      <c r="B63" s="76">
        <v>53</v>
      </c>
      <c r="C63" s="81" t="str">
        <f>IF('Paddock Names'!C63&gt;0,'Paddock Names'!C63,"")</f>
        <v/>
      </c>
      <c r="D63" s="90">
        <f t="shared" si="3"/>
        <v>2200</v>
      </c>
      <c r="E63" s="90">
        <f t="shared" si="3"/>
        <v>2500</v>
      </c>
      <c r="F63" s="90">
        <f t="shared" si="3"/>
        <v>2400</v>
      </c>
      <c r="G63" s="90">
        <f t="shared" si="3"/>
        <v>2000</v>
      </c>
      <c r="H63" s="90">
        <f t="shared" si="3"/>
        <v>1500</v>
      </c>
      <c r="I63" s="90">
        <f t="shared" si="3"/>
        <v>1500</v>
      </c>
      <c r="J63" s="90">
        <f t="shared" si="3"/>
        <v>1500</v>
      </c>
      <c r="K63" s="90">
        <f t="shared" si="3"/>
        <v>1200</v>
      </c>
      <c r="L63" s="90">
        <f t="shared" si="3"/>
        <v>1200</v>
      </c>
      <c r="M63" s="90">
        <f t="shared" si="3"/>
        <v>1200</v>
      </c>
      <c r="N63" s="90">
        <f t="shared" si="3"/>
        <v>1800</v>
      </c>
      <c r="O63" s="91">
        <f t="shared" si="3"/>
        <v>2000</v>
      </c>
      <c r="P63" s="2"/>
      <c r="Q63" s="53"/>
    </row>
    <row r="64" spans="1:17" x14ac:dyDescent="0.2">
      <c r="A64" s="53"/>
      <c r="B64" s="76">
        <v>54</v>
      </c>
      <c r="C64" s="81" t="str">
        <f>IF('Paddock Names'!C64&gt;0,'Paddock Names'!C64,"")</f>
        <v/>
      </c>
      <c r="D64" s="90">
        <f t="shared" si="3"/>
        <v>2200</v>
      </c>
      <c r="E64" s="90">
        <f t="shared" si="3"/>
        <v>2500</v>
      </c>
      <c r="F64" s="90">
        <f t="shared" si="3"/>
        <v>2400</v>
      </c>
      <c r="G64" s="90">
        <f t="shared" si="3"/>
        <v>2000</v>
      </c>
      <c r="H64" s="90">
        <f t="shared" si="3"/>
        <v>1500</v>
      </c>
      <c r="I64" s="90">
        <f t="shared" si="3"/>
        <v>1500</v>
      </c>
      <c r="J64" s="90">
        <f t="shared" si="3"/>
        <v>1500</v>
      </c>
      <c r="K64" s="90">
        <f t="shared" si="3"/>
        <v>1200</v>
      </c>
      <c r="L64" s="90">
        <f t="shared" si="3"/>
        <v>1200</v>
      </c>
      <c r="M64" s="90">
        <f t="shared" si="3"/>
        <v>1200</v>
      </c>
      <c r="N64" s="90">
        <f t="shared" si="3"/>
        <v>1800</v>
      </c>
      <c r="O64" s="91">
        <f t="shared" si="3"/>
        <v>2000</v>
      </c>
      <c r="P64" s="2"/>
      <c r="Q64" s="53"/>
    </row>
    <row r="65" spans="1:17" x14ac:dyDescent="0.2">
      <c r="A65" s="53"/>
      <c r="B65" s="76">
        <v>55</v>
      </c>
      <c r="C65" s="81" t="str">
        <f>IF('Paddock Names'!C65&gt;0,'Paddock Names'!C65,"")</f>
        <v/>
      </c>
      <c r="D65" s="90">
        <f t="shared" si="3"/>
        <v>2200</v>
      </c>
      <c r="E65" s="90">
        <f t="shared" si="3"/>
        <v>2500</v>
      </c>
      <c r="F65" s="90">
        <f t="shared" si="3"/>
        <v>2400</v>
      </c>
      <c r="G65" s="90">
        <f t="shared" ref="G65:O74" si="4">G$10</f>
        <v>2000</v>
      </c>
      <c r="H65" s="90">
        <f t="shared" si="4"/>
        <v>1500</v>
      </c>
      <c r="I65" s="90">
        <f t="shared" si="4"/>
        <v>1500</v>
      </c>
      <c r="J65" s="90">
        <f t="shared" si="4"/>
        <v>1500</v>
      </c>
      <c r="K65" s="90">
        <f t="shared" si="4"/>
        <v>1200</v>
      </c>
      <c r="L65" s="90">
        <f t="shared" si="4"/>
        <v>1200</v>
      </c>
      <c r="M65" s="90">
        <f t="shared" si="4"/>
        <v>1200</v>
      </c>
      <c r="N65" s="90">
        <f t="shared" si="4"/>
        <v>1800</v>
      </c>
      <c r="O65" s="91">
        <f t="shared" si="4"/>
        <v>2000</v>
      </c>
      <c r="P65" s="2"/>
      <c r="Q65" s="53"/>
    </row>
    <row r="66" spans="1:17" x14ac:dyDescent="0.2">
      <c r="A66" s="53"/>
      <c r="B66" s="76">
        <v>56</v>
      </c>
      <c r="C66" s="81" t="str">
        <f>IF('Paddock Names'!C66&gt;0,'Paddock Names'!C66,"")</f>
        <v/>
      </c>
      <c r="D66" s="90">
        <f t="shared" ref="D66:D129" si="5">D$10</f>
        <v>2200</v>
      </c>
      <c r="E66" s="90">
        <f t="shared" ref="E66:F85" si="6">E$10</f>
        <v>2500</v>
      </c>
      <c r="F66" s="90">
        <f t="shared" si="6"/>
        <v>2400</v>
      </c>
      <c r="G66" s="90">
        <f t="shared" si="4"/>
        <v>2000</v>
      </c>
      <c r="H66" s="90">
        <f t="shared" si="4"/>
        <v>1500</v>
      </c>
      <c r="I66" s="90">
        <f t="shared" si="4"/>
        <v>1500</v>
      </c>
      <c r="J66" s="90">
        <f t="shared" si="4"/>
        <v>1500</v>
      </c>
      <c r="K66" s="90">
        <f t="shared" si="4"/>
        <v>1200</v>
      </c>
      <c r="L66" s="90">
        <f t="shared" si="4"/>
        <v>1200</v>
      </c>
      <c r="M66" s="90">
        <f t="shared" si="4"/>
        <v>1200</v>
      </c>
      <c r="N66" s="90">
        <f t="shared" si="4"/>
        <v>1800</v>
      </c>
      <c r="O66" s="91">
        <f t="shared" si="4"/>
        <v>2000</v>
      </c>
      <c r="P66" s="2"/>
      <c r="Q66" s="53"/>
    </row>
    <row r="67" spans="1:17" x14ac:dyDescent="0.2">
      <c r="A67" s="53"/>
      <c r="B67" s="76">
        <v>57</v>
      </c>
      <c r="C67" s="81" t="str">
        <f>IF('Paddock Names'!C67&gt;0,'Paddock Names'!C67,"")</f>
        <v/>
      </c>
      <c r="D67" s="90">
        <f t="shared" si="5"/>
        <v>2200</v>
      </c>
      <c r="E67" s="90">
        <f t="shared" si="6"/>
        <v>2500</v>
      </c>
      <c r="F67" s="90">
        <f t="shared" si="6"/>
        <v>2400</v>
      </c>
      <c r="G67" s="90">
        <f t="shared" si="4"/>
        <v>2000</v>
      </c>
      <c r="H67" s="90">
        <f t="shared" si="4"/>
        <v>1500</v>
      </c>
      <c r="I67" s="90">
        <f t="shared" si="4"/>
        <v>1500</v>
      </c>
      <c r="J67" s="90">
        <f t="shared" si="4"/>
        <v>1500</v>
      </c>
      <c r="K67" s="90">
        <f t="shared" si="4"/>
        <v>1200</v>
      </c>
      <c r="L67" s="90">
        <f t="shared" si="4"/>
        <v>1200</v>
      </c>
      <c r="M67" s="90">
        <f t="shared" si="4"/>
        <v>1200</v>
      </c>
      <c r="N67" s="90">
        <f t="shared" si="4"/>
        <v>1800</v>
      </c>
      <c r="O67" s="91">
        <f t="shared" si="4"/>
        <v>2000</v>
      </c>
      <c r="P67" s="2"/>
      <c r="Q67" s="53"/>
    </row>
    <row r="68" spans="1:17" x14ac:dyDescent="0.2">
      <c r="A68" s="53"/>
      <c r="B68" s="76">
        <v>58</v>
      </c>
      <c r="C68" s="81" t="str">
        <f>IF('Paddock Names'!C68&gt;0,'Paddock Names'!C68,"")</f>
        <v/>
      </c>
      <c r="D68" s="90">
        <f t="shared" si="5"/>
        <v>2200</v>
      </c>
      <c r="E68" s="90">
        <f t="shared" si="6"/>
        <v>2500</v>
      </c>
      <c r="F68" s="90">
        <f t="shared" si="6"/>
        <v>2400</v>
      </c>
      <c r="G68" s="90">
        <f t="shared" si="4"/>
        <v>2000</v>
      </c>
      <c r="H68" s="90">
        <f t="shared" si="4"/>
        <v>1500</v>
      </c>
      <c r="I68" s="90">
        <f t="shared" si="4"/>
        <v>1500</v>
      </c>
      <c r="J68" s="90">
        <f t="shared" si="4"/>
        <v>1500</v>
      </c>
      <c r="K68" s="90">
        <f t="shared" si="4"/>
        <v>1200</v>
      </c>
      <c r="L68" s="90">
        <f t="shared" si="4"/>
        <v>1200</v>
      </c>
      <c r="M68" s="90">
        <f t="shared" si="4"/>
        <v>1200</v>
      </c>
      <c r="N68" s="90">
        <f t="shared" si="4"/>
        <v>1800</v>
      </c>
      <c r="O68" s="91">
        <f t="shared" si="4"/>
        <v>2000</v>
      </c>
      <c r="P68" s="2"/>
      <c r="Q68" s="53"/>
    </row>
    <row r="69" spans="1:17" x14ac:dyDescent="0.2">
      <c r="A69" s="53"/>
      <c r="B69" s="76">
        <v>59</v>
      </c>
      <c r="C69" s="81" t="str">
        <f>IF('Paddock Names'!C69&gt;0,'Paddock Names'!C69,"")</f>
        <v/>
      </c>
      <c r="D69" s="90">
        <f t="shared" si="5"/>
        <v>2200</v>
      </c>
      <c r="E69" s="90">
        <f t="shared" si="6"/>
        <v>2500</v>
      </c>
      <c r="F69" s="90">
        <f t="shared" si="6"/>
        <v>2400</v>
      </c>
      <c r="G69" s="90">
        <f t="shared" si="4"/>
        <v>2000</v>
      </c>
      <c r="H69" s="90">
        <f t="shared" si="4"/>
        <v>1500</v>
      </c>
      <c r="I69" s="90">
        <f t="shared" si="4"/>
        <v>1500</v>
      </c>
      <c r="J69" s="90">
        <f t="shared" si="4"/>
        <v>1500</v>
      </c>
      <c r="K69" s="90">
        <f t="shared" si="4"/>
        <v>1200</v>
      </c>
      <c r="L69" s="90">
        <f t="shared" si="4"/>
        <v>1200</v>
      </c>
      <c r="M69" s="90">
        <f t="shared" si="4"/>
        <v>1200</v>
      </c>
      <c r="N69" s="90">
        <f t="shared" si="4"/>
        <v>1800</v>
      </c>
      <c r="O69" s="91">
        <f t="shared" si="4"/>
        <v>2000</v>
      </c>
      <c r="P69" s="2"/>
      <c r="Q69" s="53"/>
    </row>
    <row r="70" spans="1:17" x14ac:dyDescent="0.2">
      <c r="A70" s="53"/>
      <c r="B70" s="76">
        <v>60</v>
      </c>
      <c r="C70" s="81" t="str">
        <f>IF('Paddock Names'!C70&gt;0,'Paddock Names'!C70,"")</f>
        <v/>
      </c>
      <c r="D70" s="90">
        <f t="shared" si="5"/>
        <v>2200</v>
      </c>
      <c r="E70" s="90">
        <f t="shared" si="6"/>
        <v>2500</v>
      </c>
      <c r="F70" s="90">
        <f t="shared" si="6"/>
        <v>2400</v>
      </c>
      <c r="G70" s="90">
        <f t="shared" si="4"/>
        <v>2000</v>
      </c>
      <c r="H70" s="90">
        <f t="shared" si="4"/>
        <v>1500</v>
      </c>
      <c r="I70" s="90">
        <f t="shared" si="4"/>
        <v>1500</v>
      </c>
      <c r="J70" s="90">
        <f t="shared" si="4"/>
        <v>1500</v>
      </c>
      <c r="K70" s="90">
        <f t="shared" si="4"/>
        <v>1200</v>
      </c>
      <c r="L70" s="90">
        <f t="shared" si="4"/>
        <v>1200</v>
      </c>
      <c r="M70" s="90">
        <f t="shared" si="4"/>
        <v>1200</v>
      </c>
      <c r="N70" s="90">
        <f t="shared" si="4"/>
        <v>1800</v>
      </c>
      <c r="O70" s="91">
        <f t="shared" si="4"/>
        <v>2000</v>
      </c>
      <c r="P70" s="2"/>
      <c r="Q70" s="53"/>
    </row>
    <row r="71" spans="1:17" x14ac:dyDescent="0.2">
      <c r="A71" s="53"/>
      <c r="B71" s="76">
        <v>61</v>
      </c>
      <c r="C71" s="81" t="str">
        <f>IF('Paddock Names'!C71&gt;0,'Paddock Names'!C71,"")</f>
        <v/>
      </c>
      <c r="D71" s="90">
        <f t="shared" si="5"/>
        <v>2200</v>
      </c>
      <c r="E71" s="90">
        <f t="shared" si="6"/>
        <v>2500</v>
      </c>
      <c r="F71" s="90">
        <f t="shared" si="6"/>
        <v>2400</v>
      </c>
      <c r="G71" s="90">
        <f t="shared" si="4"/>
        <v>2000</v>
      </c>
      <c r="H71" s="90">
        <f t="shared" si="4"/>
        <v>1500</v>
      </c>
      <c r="I71" s="90">
        <f t="shared" si="4"/>
        <v>1500</v>
      </c>
      <c r="J71" s="90">
        <f t="shared" si="4"/>
        <v>1500</v>
      </c>
      <c r="K71" s="90">
        <f t="shared" si="4"/>
        <v>1200</v>
      </c>
      <c r="L71" s="90">
        <f t="shared" si="4"/>
        <v>1200</v>
      </c>
      <c r="M71" s="90">
        <f t="shared" si="4"/>
        <v>1200</v>
      </c>
      <c r="N71" s="90">
        <f t="shared" si="4"/>
        <v>1800</v>
      </c>
      <c r="O71" s="91">
        <f t="shared" si="4"/>
        <v>2000</v>
      </c>
      <c r="P71" s="2"/>
      <c r="Q71" s="53"/>
    </row>
    <row r="72" spans="1:17" x14ac:dyDescent="0.2">
      <c r="A72" s="53"/>
      <c r="B72" s="76">
        <v>62</v>
      </c>
      <c r="C72" s="81" t="str">
        <f>IF('Paddock Names'!C72&gt;0,'Paddock Names'!C72,"")</f>
        <v/>
      </c>
      <c r="D72" s="90">
        <f t="shared" si="5"/>
        <v>2200</v>
      </c>
      <c r="E72" s="90">
        <f t="shared" si="6"/>
        <v>2500</v>
      </c>
      <c r="F72" s="90">
        <f t="shared" si="6"/>
        <v>2400</v>
      </c>
      <c r="G72" s="90">
        <f t="shared" si="4"/>
        <v>2000</v>
      </c>
      <c r="H72" s="90">
        <f t="shared" si="4"/>
        <v>1500</v>
      </c>
      <c r="I72" s="90">
        <f t="shared" si="4"/>
        <v>1500</v>
      </c>
      <c r="J72" s="90">
        <f t="shared" si="4"/>
        <v>1500</v>
      </c>
      <c r="K72" s="90">
        <f t="shared" si="4"/>
        <v>1200</v>
      </c>
      <c r="L72" s="90">
        <f t="shared" si="4"/>
        <v>1200</v>
      </c>
      <c r="M72" s="90">
        <f t="shared" si="4"/>
        <v>1200</v>
      </c>
      <c r="N72" s="90">
        <f t="shared" si="4"/>
        <v>1800</v>
      </c>
      <c r="O72" s="91">
        <f t="shared" si="4"/>
        <v>2000</v>
      </c>
      <c r="P72" s="2"/>
      <c r="Q72" s="53"/>
    </row>
    <row r="73" spans="1:17" x14ac:dyDescent="0.2">
      <c r="A73" s="53"/>
      <c r="B73" s="76">
        <v>63</v>
      </c>
      <c r="C73" s="81" t="str">
        <f>IF('Paddock Names'!C73&gt;0,'Paddock Names'!C73,"")</f>
        <v/>
      </c>
      <c r="D73" s="90">
        <f t="shared" si="5"/>
        <v>2200</v>
      </c>
      <c r="E73" s="90">
        <f t="shared" si="6"/>
        <v>2500</v>
      </c>
      <c r="F73" s="90">
        <f t="shared" si="6"/>
        <v>2400</v>
      </c>
      <c r="G73" s="90">
        <f t="shared" si="4"/>
        <v>2000</v>
      </c>
      <c r="H73" s="90">
        <f t="shared" si="4"/>
        <v>1500</v>
      </c>
      <c r="I73" s="90">
        <f t="shared" si="4"/>
        <v>1500</v>
      </c>
      <c r="J73" s="90">
        <f t="shared" si="4"/>
        <v>1500</v>
      </c>
      <c r="K73" s="90">
        <f t="shared" si="4"/>
        <v>1200</v>
      </c>
      <c r="L73" s="90">
        <f t="shared" si="4"/>
        <v>1200</v>
      </c>
      <c r="M73" s="90">
        <f t="shared" si="4"/>
        <v>1200</v>
      </c>
      <c r="N73" s="90">
        <f t="shared" si="4"/>
        <v>1800</v>
      </c>
      <c r="O73" s="91">
        <f t="shared" si="4"/>
        <v>2000</v>
      </c>
      <c r="P73" s="2"/>
      <c r="Q73" s="53"/>
    </row>
    <row r="74" spans="1:17" x14ac:dyDescent="0.2">
      <c r="A74" s="53"/>
      <c r="B74" s="76">
        <v>64</v>
      </c>
      <c r="C74" s="81" t="str">
        <f>IF('Paddock Names'!C74&gt;0,'Paddock Names'!C74,"")</f>
        <v/>
      </c>
      <c r="D74" s="90">
        <f t="shared" si="5"/>
        <v>2200</v>
      </c>
      <c r="E74" s="90">
        <f t="shared" si="6"/>
        <v>2500</v>
      </c>
      <c r="F74" s="90">
        <f t="shared" si="6"/>
        <v>2400</v>
      </c>
      <c r="G74" s="90">
        <f t="shared" si="4"/>
        <v>2000</v>
      </c>
      <c r="H74" s="90">
        <f t="shared" si="4"/>
        <v>1500</v>
      </c>
      <c r="I74" s="90">
        <f t="shared" si="4"/>
        <v>1500</v>
      </c>
      <c r="J74" s="90">
        <f t="shared" si="4"/>
        <v>1500</v>
      </c>
      <c r="K74" s="90">
        <f t="shared" si="4"/>
        <v>1200</v>
      </c>
      <c r="L74" s="90">
        <f t="shared" si="4"/>
        <v>1200</v>
      </c>
      <c r="M74" s="90">
        <f t="shared" si="4"/>
        <v>1200</v>
      </c>
      <c r="N74" s="90">
        <f t="shared" si="4"/>
        <v>1800</v>
      </c>
      <c r="O74" s="91">
        <f t="shared" si="4"/>
        <v>2000</v>
      </c>
      <c r="P74" s="2"/>
      <c r="Q74" s="53"/>
    </row>
    <row r="75" spans="1:17" x14ac:dyDescent="0.2">
      <c r="A75" s="53"/>
      <c r="B75" s="76">
        <v>65</v>
      </c>
      <c r="C75" s="81" t="str">
        <f>IF('Paddock Names'!C75&gt;0,'Paddock Names'!C75,"")</f>
        <v/>
      </c>
      <c r="D75" s="90">
        <f t="shared" si="5"/>
        <v>2200</v>
      </c>
      <c r="E75" s="90">
        <f t="shared" si="6"/>
        <v>2500</v>
      </c>
      <c r="F75" s="90">
        <f t="shared" si="6"/>
        <v>2400</v>
      </c>
      <c r="G75" s="90">
        <f t="shared" ref="G75:O84" si="7">G$10</f>
        <v>2000</v>
      </c>
      <c r="H75" s="90">
        <f t="shared" si="7"/>
        <v>1500</v>
      </c>
      <c r="I75" s="90">
        <f t="shared" si="7"/>
        <v>1500</v>
      </c>
      <c r="J75" s="90">
        <f t="shared" si="7"/>
        <v>1500</v>
      </c>
      <c r="K75" s="90">
        <f t="shared" si="7"/>
        <v>1200</v>
      </c>
      <c r="L75" s="90">
        <f t="shared" si="7"/>
        <v>1200</v>
      </c>
      <c r="M75" s="90">
        <f t="shared" si="7"/>
        <v>1200</v>
      </c>
      <c r="N75" s="90">
        <f t="shared" si="7"/>
        <v>1800</v>
      </c>
      <c r="O75" s="91">
        <f t="shared" si="7"/>
        <v>2000</v>
      </c>
      <c r="P75" s="2"/>
      <c r="Q75" s="53"/>
    </row>
    <row r="76" spans="1:17" x14ac:dyDescent="0.2">
      <c r="A76" s="53"/>
      <c r="B76" s="76">
        <v>66</v>
      </c>
      <c r="C76" s="81" t="str">
        <f>IF('Paddock Names'!C76&gt;0,'Paddock Names'!C76,"")</f>
        <v/>
      </c>
      <c r="D76" s="90">
        <f t="shared" si="5"/>
        <v>2200</v>
      </c>
      <c r="E76" s="90">
        <f t="shared" si="6"/>
        <v>2500</v>
      </c>
      <c r="F76" s="90">
        <f t="shared" si="6"/>
        <v>2400</v>
      </c>
      <c r="G76" s="90">
        <f t="shared" si="7"/>
        <v>2000</v>
      </c>
      <c r="H76" s="90">
        <f t="shared" si="7"/>
        <v>1500</v>
      </c>
      <c r="I76" s="90">
        <f t="shared" si="7"/>
        <v>1500</v>
      </c>
      <c r="J76" s="90">
        <f t="shared" si="7"/>
        <v>1500</v>
      </c>
      <c r="K76" s="90">
        <f t="shared" si="7"/>
        <v>1200</v>
      </c>
      <c r="L76" s="90">
        <f t="shared" si="7"/>
        <v>1200</v>
      </c>
      <c r="M76" s="90">
        <f t="shared" si="7"/>
        <v>1200</v>
      </c>
      <c r="N76" s="90">
        <f t="shared" si="7"/>
        <v>1800</v>
      </c>
      <c r="O76" s="91">
        <f t="shared" si="7"/>
        <v>2000</v>
      </c>
      <c r="P76" s="2"/>
      <c r="Q76" s="53"/>
    </row>
    <row r="77" spans="1:17" x14ac:dyDescent="0.2">
      <c r="A77" s="53"/>
      <c r="B77" s="76">
        <v>67</v>
      </c>
      <c r="C77" s="81" t="str">
        <f>IF('Paddock Names'!C77&gt;0,'Paddock Names'!C77,"")</f>
        <v/>
      </c>
      <c r="D77" s="90">
        <f t="shared" si="5"/>
        <v>2200</v>
      </c>
      <c r="E77" s="90">
        <f t="shared" si="6"/>
        <v>2500</v>
      </c>
      <c r="F77" s="90">
        <f t="shared" si="6"/>
        <v>2400</v>
      </c>
      <c r="G77" s="90">
        <f t="shared" si="7"/>
        <v>2000</v>
      </c>
      <c r="H77" s="90">
        <f t="shared" si="7"/>
        <v>1500</v>
      </c>
      <c r="I77" s="90">
        <f t="shared" si="7"/>
        <v>1500</v>
      </c>
      <c r="J77" s="90">
        <f t="shared" si="7"/>
        <v>1500</v>
      </c>
      <c r="K77" s="90">
        <f t="shared" si="7"/>
        <v>1200</v>
      </c>
      <c r="L77" s="90">
        <f t="shared" si="7"/>
        <v>1200</v>
      </c>
      <c r="M77" s="90">
        <f t="shared" si="7"/>
        <v>1200</v>
      </c>
      <c r="N77" s="90">
        <f t="shared" si="7"/>
        <v>1800</v>
      </c>
      <c r="O77" s="91">
        <f t="shared" si="7"/>
        <v>2000</v>
      </c>
      <c r="P77" s="2"/>
      <c r="Q77" s="53"/>
    </row>
    <row r="78" spans="1:17" x14ac:dyDescent="0.2">
      <c r="A78" s="53"/>
      <c r="B78" s="76">
        <v>68</v>
      </c>
      <c r="C78" s="81" t="str">
        <f>IF('Paddock Names'!C78&gt;0,'Paddock Names'!C78,"")</f>
        <v/>
      </c>
      <c r="D78" s="90">
        <f t="shared" si="5"/>
        <v>2200</v>
      </c>
      <c r="E78" s="90">
        <f t="shared" si="6"/>
        <v>2500</v>
      </c>
      <c r="F78" s="90">
        <f t="shared" si="6"/>
        <v>2400</v>
      </c>
      <c r="G78" s="90">
        <f t="shared" si="7"/>
        <v>2000</v>
      </c>
      <c r="H78" s="90">
        <f t="shared" si="7"/>
        <v>1500</v>
      </c>
      <c r="I78" s="90">
        <f t="shared" si="7"/>
        <v>1500</v>
      </c>
      <c r="J78" s="90">
        <f t="shared" si="7"/>
        <v>1500</v>
      </c>
      <c r="K78" s="90">
        <f t="shared" si="7"/>
        <v>1200</v>
      </c>
      <c r="L78" s="90">
        <f t="shared" si="7"/>
        <v>1200</v>
      </c>
      <c r="M78" s="90">
        <f t="shared" si="7"/>
        <v>1200</v>
      </c>
      <c r="N78" s="90">
        <f t="shared" si="7"/>
        <v>1800</v>
      </c>
      <c r="O78" s="91">
        <f t="shared" si="7"/>
        <v>2000</v>
      </c>
      <c r="P78" s="2"/>
      <c r="Q78" s="53"/>
    </row>
    <row r="79" spans="1:17" x14ac:dyDescent="0.2">
      <c r="A79" s="53"/>
      <c r="B79" s="76">
        <v>69</v>
      </c>
      <c r="C79" s="81" t="str">
        <f>IF('Paddock Names'!C79&gt;0,'Paddock Names'!C79,"")</f>
        <v/>
      </c>
      <c r="D79" s="90">
        <f t="shared" si="5"/>
        <v>2200</v>
      </c>
      <c r="E79" s="90">
        <f t="shared" si="6"/>
        <v>2500</v>
      </c>
      <c r="F79" s="90">
        <f t="shared" si="6"/>
        <v>2400</v>
      </c>
      <c r="G79" s="90">
        <f t="shared" si="7"/>
        <v>2000</v>
      </c>
      <c r="H79" s="90">
        <f t="shared" si="7"/>
        <v>1500</v>
      </c>
      <c r="I79" s="90">
        <f t="shared" si="7"/>
        <v>1500</v>
      </c>
      <c r="J79" s="90">
        <f t="shared" si="7"/>
        <v>1500</v>
      </c>
      <c r="K79" s="90">
        <f t="shared" si="7"/>
        <v>1200</v>
      </c>
      <c r="L79" s="90">
        <f t="shared" si="7"/>
        <v>1200</v>
      </c>
      <c r="M79" s="90">
        <f t="shared" si="7"/>
        <v>1200</v>
      </c>
      <c r="N79" s="90">
        <f t="shared" si="7"/>
        <v>1800</v>
      </c>
      <c r="O79" s="91">
        <f t="shared" si="7"/>
        <v>2000</v>
      </c>
      <c r="P79" s="2"/>
      <c r="Q79" s="53"/>
    </row>
    <row r="80" spans="1:17" x14ac:dyDescent="0.2">
      <c r="A80" s="53"/>
      <c r="B80" s="76">
        <v>70</v>
      </c>
      <c r="C80" s="81" t="str">
        <f>IF('Paddock Names'!C80&gt;0,'Paddock Names'!C80,"")</f>
        <v/>
      </c>
      <c r="D80" s="90">
        <f t="shared" si="5"/>
        <v>2200</v>
      </c>
      <c r="E80" s="90">
        <f t="shared" si="6"/>
        <v>2500</v>
      </c>
      <c r="F80" s="90">
        <f t="shared" si="6"/>
        <v>2400</v>
      </c>
      <c r="G80" s="90">
        <f t="shared" si="7"/>
        <v>2000</v>
      </c>
      <c r="H80" s="90">
        <f t="shared" si="7"/>
        <v>1500</v>
      </c>
      <c r="I80" s="90">
        <f t="shared" si="7"/>
        <v>1500</v>
      </c>
      <c r="J80" s="90">
        <f t="shared" si="7"/>
        <v>1500</v>
      </c>
      <c r="K80" s="90">
        <f t="shared" si="7"/>
        <v>1200</v>
      </c>
      <c r="L80" s="90">
        <f t="shared" si="7"/>
        <v>1200</v>
      </c>
      <c r="M80" s="90">
        <f t="shared" si="7"/>
        <v>1200</v>
      </c>
      <c r="N80" s="90">
        <f t="shared" si="7"/>
        <v>1800</v>
      </c>
      <c r="O80" s="91">
        <f t="shared" si="7"/>
        <v>2000</v>
      </c>
      <c r="P80" s="2"/>
      <c r="Q80" s="53"/>
    </row>
    <row r="81" spans="1:17" x14ac:dyDescent="0.2">
      <c r="A81" s="53"/>
      <c r="B81" s="76">
        <v>71</v>
      </c>
      <c r="C81" s="81" t="str">
        <f>IF('Paddock Names'!C81&gt;0,'Paddock Names'!C81,"")</f>
        <v/>
      </c>
      <c r="D81" s="90">
        <f t="shared" si="5"/>
        <v>2200</v>
      </c>
      <c r="E81" s="90">
        <f t="shared" si="6"/>
        <v>2500</v>
      </c>
      <c r="F81" s="90">
        <f t="shared" si="6"/>
        <v>2400</v>
      </c>
      <c r="G81" s="90">
        <f t="shared" si="7"/>
        <v>2000</v>
      </c>
      <c r="H81" s="90">
        <f t="shared" si="7"/>
        <v>1500</v>
      </c>
      <c r="I81" s="90">
        <f t="shared" si="7"/>
        <v>1500</v>
      </c>
      <c r="J81" s="90">
        <f t="shared" si="7"/>
        <v>1500</v>
      </c>
      <c r="K81" s="90">
        <f t="shared" si="7"/>
        <v>1200</v>
      </c>
      <c r="L81" s="90">
        <f t="shared" si="7"/>
        <v>1200</v>
      </c>
      <c r="M81" s="90">
        <f t="shared" si="7"/>
        <v>1200</v>
      </c>
      <c r="N81" s="90">
        <f t="shared" si="7"/>
        <v>1800</v>
      </c>
      <c r="O81" s="91">
        <f t="shared" si="7"/>
        <v>2000</v>
      </c>
      <c r="P81" s="2"/>
      <c r="Q81" s="53"/>
    </row>
    <row r="82" spans="1:17" x14ac:dyDescent="0.2">
      <c r="A82" s="53"/>
      <c r="B82" s="76">
        <v>72</v>
      </c>
      <c r="C82" s="81" t="str">
        <f>IF('Paddock Names'!C82&gt;0,'Paddock Names'!C82,"")</f>
        <v/>
      </c>
      <c r="D82" s="90">
        <f t="shared" si="5"/>
        <v>2200</v>
      </c>
      <c r="E82" s="90">
        <f t="shared" si="6"/>
        <v>2500</v>
      </c>
      <c r="F82" s="90">
        <f t="shared" si="6"/>
        <v>2400</v>
      </c>
      <c r="G82" s="90">
        <f t="shared" si="7"/>
        <v>2000</v>
      </c>
      <c r="H82" s="90">
        <f t="shared" si="7"/>
        <v>1500</v>
      </c>
      <c r="I82" s="90">
        <f t="shared" si="7"/>
        <v>1500</v>
      </c>
      <c r="J82" s="90">
        <f t="shared" si="7"/>
        <v>1500</v>
      </c>
      <c r="K82" s="90">
        <f t="shared" si="7"/>
        <v>1200</v>
      </c>
      <c r="L82" s="90">
        <f t="shared" si="7"/>
        <v>1200</v>
      </c>
      <c r="M82" s="90">
        <f t="shared" si="7"/>
        <v>1200</v>
      </c>
      <c r="N82" s="90">
        <f t="shared" si="7"/>
        <v>1800</v>
      </c>
      <c r="O82" s="91">
        <f t="shared" si="7"/>
        <v>2000</v>
      </c>
      <c r="P82" s="2"/>
      <c r="Q82" s="53"/>
    </row>
    <row r="83" spans="1:17" x14ac:dyDescent="0.2">
      <c r="A83" s="53"/>
      <c r="B83" s="76">
        <v>73</v>
      </c>
      <c r="C83" s="81" t="str">
        <f>IF('Paddock Names'!C83&gt;0,'Paddock Names'!C83,"")</f>
        <v/>
      </c>
      <c r="D83" s="90">
        <f t="shared" si="5"/>
        <v>2200</v>
      </c>
      <c r="E83" s="90">
        <f t="shared" si="6"/>
        <v>2500</v>
      </c>
      <c r="F83" s="90">
        <f t="shared" si="6"/>
        <v>2400</v>
      </c>
      <c r="G83" s="90">
        <f t="shared" si="7"/>
        <v>2000</v>
      </c>
      <c r="H83" s="90">
        <f t="shared" si="7"/>
        <v>1500</v>
      </c>
      <c r="I83" s="90">
        <f t="shared" si="7"/>
        <v>1500</v>
      </c>
      <c r="J83" s="90">
        <f t="shared" si="7"/>
        <v>1500</v>
      </c>
      <c r="K83" s="90">
        <f t="shared" si="7"/>
        <v>1200</v>
      </c>
      <c r="L83" s="90">
        <f t="shared" si="7"/>
        <v>1200</v>
      </c>
      <c r="M83" s="90">
        <f t="shared" si="7"/>
        <v>1200</v>
      </c>
      <c r="N83" s="90">
        <f t="shared" si="7"/>
        <v>1800</v>
      </c>
      <c r="O83" s="91">
        <f t="shared" si="7"/>
        <v>2000</v>
      </c>
      <c r="P83" s="2"/>
      <c r="Q83" s="53"/>
    </row>
    <row r="84" spans="1:17" x14ac:dyDescent="0.2">
      <c r="A84" s="53"/>
      <c r="B84" s="76">
        <v>74</v>
      </c>
      <c r="C84" s="81" t="str">
        <f>IF('Paddock Names'!C84&gt;0,'Paddock Names'!C84,"")</f>
        <v/>
      </c>
      <c r="D84" s="90">
        <f t="shared" si="5"/>
        <v>2200</v>
      </c>
      <c r="E84" s="90">
        <f t="shared" si="6"/>
        <v>2500</v>
      </c>
      <c r="F84" s="90">
        <f t="shared" si="6"/>
        <v>2400</v>
      </c>
      <c r="G84" s="90">
        <f t="shared" si="7"/>
        <v>2000</v>
      </c>
      <c r="H84" s="90">
        <f t="shared" si="7"/>
        <v>1500</v>
      </c>
      <c r="I84" s="90">
        <f t="shared" si="7"/>
        <v>1500</v>
      </c>
      <c r="J84" s="90">
        <f t="shared" si="7"/>
        <v>1500</v>
      </c>
      <c r="K84" s="90">
        <f t="shared" si="7"/>
        <v>1200</v>
      </c>
      <c r="L84" s="90">
        <f t="shared" si="7"/>
        <v>1200</v>
      </c>
      <c r="M84" s="90">
        <f t="shared" si="7"/>
        <v>1200</v>
      </c>
      <c r="N84" s="90">
        <f t="shared" si="7"/>
        <v>1800</v>
      </c>
      <c r="O84" s="91">
        <f t="shared" si="7"/>
        <v>2000</v>
      </c>
      <c r="P84" s="2"/>
      <c r="Q84" s="53"/>
    </row>
    <row r="85" spans="1:17" x14ac:dyDescent="0.2">
      <c r="A85" s="53"/>
      <c r="B85" s="76">
        <v>75</v>
      </c>
      <c r="C85" s="81" t="str">
        <f>IF('Paddock Names'!C85&gt;0,'Paddock Names'!C85,"")</f>
        <v/>
      </c>
      <c r="D85" s="90">
        <f t="shared" si="5"/>
        <v>2200</v>
      </c>
      <c r="E85" s="90">
        <f t="shared" si="6"/>
        <v>2500</v>
      </c>
      <c r="F85" s="90">
        <f t="shared" si="6"/>
        <v>2400</v>
      </c>
      <c r="G85" s="90">
        <f t="shared" ref="G85:O94" si="8">G$10</f>
        <v>2000</v>
      </c>
      <c r="H85" s="90">
        <f t="shared" si="8"/>
        <v>1500</v>
      </c>
      <c r="I85" s="90">
        <f t="shared" si="8"/>
        <v>1500</v>
      </c>
      <c r="J85" s="90">
        <f t="shared" si="8"/>
        <v>1500</v>
      </c>
      <c r="K85" s="90">
        <f t="shared" si="8"/>
        <v>1200</v>
      </c>
      <c r="L85" s="90">
        <f t="shared" si="8"/>
        <v>1200</v>
      </c>
      <c r="M85" s="90">
        <f t="shared" si="8"/>
        <v>1200</v>
      </c>
      <c r="N85" s="90">
        <f t="shared" si="8"/>
        <v>1800</v>
      </c>
      <c r="O85" s="91">
        <f t="shared" si="8"/>
        <v>2000</v>
      </c>
      <c r="P85" s="2"/>
      <c r="Q85" s="53"/>
    </row>
    <row r="86" spans="1:17" x14ac:dyDescent="0.2">
      <c r="A86" s="53"/>
      <c r="B86" s="76">
        <v>76</v>
      </c>
      <c r="C86" s="81" t="str">
        <f>IF('Paddock Names'!C86&gt;0,'Paddock Names'!C86,"")</f>
        <v/>
      </c>
      <c r="D86" s="90">
        <f t="shared" si="5"/>
        <v>2200</v>
      </c>
      <c r="E86" s="90">
        <f t="shared" ref="E86:F105" si="9">E$10</f>
        <v>2500</v>
      </c>
      <c r="F86" s="90">
        <f t="shared" si="9"/>
        <v>2400</v>
      </c>
      <c r="G86" s="90">
        <f t="shared" si="8"/>
        <v>2000</v>
      </c>
      <c r="H86" s="90">
        <f t="shared" si="8"/>
        <v>1500</v>
      </c>
      <c r="I86" s="90">
        <f t="shared" si="8"/>
        <v>1500</v>
      </c>
      <c r="J86" s="90">
        <f t="shared" si="8"/>
        <v>1500</v>
      </c>
      <c r="K86" s="90">
        <f t="shared" si="8"/>
        <v>1200</v>
      </c>
      <c r="L86" s="90">
        <f t="shared" si="8"/>
        <v>1200</v>
      </c>
      <c r="M86" s="90">
        <f t="shared" si="8"/>
        <v>1200</v>
      </c>
      <c r="N86" s="90">
        <f t="shared" si="8"/>
        <v>1800</v>
      </c>
      <c r="O86" s="91">
        <f t="shared" si="8"/>
        <v>2000</v>
      </c>
      <c r="P86" s="2"/>
      <c r="Q86" s="53"/>
    </row>
    <row r="87" spans="1:17" x14ac:dyDescent="0.2">
      <c r="A87" s="53"/>
      <c r="B87" s="76">
        <v>77</v>
      </c>
      <c r="C87" s="81" t="str">
        <f>IF('Paddock Names'!C87&gt;0,'Paddock Names'!C87,"")</f>
        <v/>
      </c>
      <c r="D87" s="90">
        <f t="shared" si="5"/>
        <v>2200</v>
      </c>
      <c r="E87" s="90">
        <f t="shared" si="9"/>
        <v>2500</v>
      </c>
      <c r="F87" s="90">
        <f t="shared" si="9"/>
        <v>2400</v>
      </c>
      <c r="G87" s="90">
        <f t="shared" si="8"/>
        <v>2000</v>
      </c>
      <c r="H87" s="90">
        <f t="shared" si="8"/>
        <v>1500</v>
      </c>
      <c r="I87" s="90">
        <f t="shared" si="8"/>
        <v>1500</v>
      </c>
      <c r="J87" s="90">
        <f t="shared" si="8"/>
        <v>1500</v>
      </c>
      <c r="K87" s="90">
        <f t="shared" si="8"/>
        <v>1200</v>
      </c>
      <c r="L87" s="90">
        <f t="shared" si="8"/>
        <v>1200</v>
      </c>
      <c r="M87" s="90">
        <f t="shared" si="8"/>
        <v>1200</v>
      </c>
      <c r="N87" s="90">
        <f t="shared" si="8"/>
        <v>1800</v>
      </c>
      <c r="O87" s="91">
        <f t="shared" si="8"/>
        <v>2000</v>
      </c>
      <c r="P87" s="2"/>
      <c r="Q87" s="53"/>
    </row>
    <row r="88" spans="1:17" x14ac:dyDescent="0.2">
      <c r="A88" s="53"/>
      <c r="B88" s="76">
        <v>78</v>
      </c>
      <c r="C88" s="81" t="str">
        <f>IF('Paddock Names'!C88&gt;0,'Paddock Names'!C88,"")</f>
        <v/>
      </c>
      <c r="D88" s="90">
        <f t="shared" si="5"/>
        <v>2200</v>
      </c>
      <c r="E88" s="90">
        <f t="shared" si="9"/>
        <v>2500</v>
      </c>
      <c r="F88" s="90">
        <f t="shared" si="9"/>
        <v>2400</v>
      </c>
      <c r="G88" s="90">
        <f t="shared" si="8"/>
        <v>2000</v>
      </c>
      <c r="H88" s="90">
        <f t="shared" si="8"/>
        <v>1500</v>
      </c>
      <c r="I88" s="90">
        <f t="shared" si="8"/>
        <v>1500</v>
      </c>
      <c r="J88" s="90">
        <f t="shared" si="8"/>
        <v>1500</v>
      </c>
      <c r="K88" s="90">
        <f t="shared" si="8"/>
        <v>1200</v>
      </c>
      <c r="L88" s="90">
        <f t="shared" si="8"/>
        <v>1200</v>
      </c>
      <c r="M88" s="90">
        <f t="shared" si="8"/>
        <v>1200</v>
      </c>
      <c r="N88" s="90">
        <f t="shared" si="8"/>
        <v>1800</v>
      </c>
      <c r="O88" s="91">
        <f t="shared" si="8"/>
        <v>2000</v>
      </c>
      <c r="P88" s="2"/>
      <c r="Q88" s="53"/>
    </row>
    <row r="89" spans="1:17" x14ac:dyDescent="0.2">
      <c r="A89" s="53"/>
      <c r="B89" s="76">
        <v>79</v>
      </c>
      <c r="C89" s="81" t="str">
        <f>IF('Paddock Names'!C89&gt;0,'Paddock Names'!C89,"")</f>
        <v/>
      </c>
      <c r="D89" s="90">
        <f t="shared" si="5"/>
        <v>2200</v>
      </c>
      <c r="E89" s="90">
        <f t="shared" si="9"/>
        <v>2500</v>
      </c>
      <c r="F89" s="90">
        <f t="shared" si="9"/>
        <v>2400</v>
      </c>
      <c r="G89" s="90">
        <f t="shared" si="8"/>
        <v>2000</v>
      </c>
      <c r="H89" s="90">
        <f t="shared" si="8"/>
        <v>1500</v>
      </c>
      <c r="I89" s="90">
        <f t="shared" si="8"/>
        <v>1500</v>
      </c>
      <c r="J89" s="90">
        <f t="shared" si="8"/>
        <v>1500</v>
      </c>
      <c r="K89" s="90">
        <f t="shared" si="8"/>
        <v>1200</v>
      </c>
      <c r="L89" s="90">
        <f t="shared" si="8"/>
        <v>1200</v>
      </c>
      <c r="M89" s="90">
        <f t="shared" si="8"/>
        <v>1200</v>
      </c>
      <c r="N89" s="90">
        <f t="shared" si="8"/>
        <v>1800</v>
      </c>
      <c r="O89" s="91">
        <f t="shared" si="8"/>
        <v>2000</v>
      </c>
      <c r="P89" s="2"/>
      <c r="Q89" s="53"/>
    </row>
    <row r="90" spans="1:17" x14ac:dyDescent="0.2">
      <c r="A90" s="53"/>
      <c r="B90" s="76">
        <v>80</v>
      </c>
      <c r="C90" s="81" t="str">
        <f>IF('Paddock Names'!C90&gt;0,'Paddock Names'!C90,"")</f>
        <v/>
      </c>
      <c r="D90" s="90">
        <f t="shared" si="5"/>
        <v>2200</v>
      </c>
      <c r="E90" s="90">
        <f t="shared" si="9"/>
        <v>2500</v>
      </c>
      <c r="F90" s="90">
        <f t="shared" si="9"/>
        <v>2400</v>
      </c>
      <c r="G90" s="90">
        <f t="shared" si="8"/>
        <v>2000</v>
      </c>
      <c r="H90" s="90">
        <f t="shared" si="8"/>
        <v>1500</v>
      </c>
      <c r="I90" s="90">
        <f t="shared" si="8"/>
        <v>1500</v>
      </c>
      <c r="J90" s="90">
        <f t="shared" si="8"/>
        <v>1500</v>
      </c>
      <c r="K90" s="90">
        <f t="shared" si="8"/>
        <v>1200</v>
      </c>
      <c r="L90" s="90">
        <f t="shared" si="8"/>
        <v>1200</v>
      </c>
      <c r="M90" s="90">
        <f t="shared" si="8"/>
        <v>1200</v>
      </c>
      <c r="N90" s="90">
        <f t="shared" si="8"/>
        <v>1800</v>
      </c>
      <c r="O90" s="91">
        <f t="shared" si="8"/>
        <v>2000</v>
      </c>
      <c r="P90" s="2"/>
      <c r="Q90" s="53"/>
    </row>
    <row r="91" spans="1:17" x14ac:dyDescent="0.2">
      <c r="A91" s="53"/>
      <c r="B91" s="76">
        <v>81</v>
      </c>
      <c r="C91" s="81" t="str">
        <f>IF('Paddock Names'!C91&gt;0,'Paddock Names'!C91,"")</f>
        <v/>
      </c>
      <c r="D91" s="90">
        <f t="shared" si="5"/>
        <v>2200</v>
      </c>
      <c r="E91" s="90">
        <f t="shared" si="9"/>
        <v>2500</v>
      </c>
      <c r="F91" s="90">
        <f t="shared" si="9"/>
        <v>2400</v>
      </c>
      <c r="G91" s="90">
        <f t="shared" si="8"/>
        <v>2000</v>
      </c>
      <c r="H91" s="90">
        <f t="shared" si="8"/>
        <v>1500</v>
      </c>
      <c r="I91" s="90">
        <f t="shared" si="8"/>
        <v>1500</v>
      </c>
      <c r="J91" s="90">
        <f t="shared" si="8"/>
        <v>1500</v>
      </c>
      <c r="K91" s="90">
        <f t="shared" si="8"/>
        <v>1200</v>
      </c>
      <c r="L91" s="90">
        <f t="shared" si="8"/>
        <v>1200</v>
      </c>
      <c r="M91" s="90">
        <f t="shared" si="8"/>
        <v>1200</v>
      </c>
      <c r="N91" s="90">
        <f t="shared" si="8"/>
        <v>1800</v>
      </c>
      <c r="O91" s="91">
        <f t="shared" si="8"/>
        <v>2000</v>
      </c>
      <c r="P91" s="2"/>
      <c r="Q91" s="53"/>
    </row>
    <row r="92" spans="1:17" x14ac:dyDescent="0.2">
      <c r="A92" s="53"/>
      <c r="B92" s="76">
        <v>82</v>
      </c>
      <c r="C92" s="81" t="str">
        <f>IF('Paddock Names'!C92&gt;0,'Paddock Names'!C92,"")</f>
        <v/>
      </c>
      <c r="D92" s="90">
        <f t="shared" si="5"/>
        <v>2200</v>
      </c>
      <c r="E92" s="90">
        <f t="shared" si="9"/>
        <v>2500</v>
      </c>
      <c r="F92" s="90">
        <f t="shared" si="9"/>
        <v>2400</v>
      </c>
      <c r="G92" s="90">
        <f t="shared" si="8"/>
        <v>2000</v>
      </c>
      <c r="H92" s="90">
        <f t="shared" si="8"/>
        <v>1500</v>
      </c>
      <c r="I92" s="90">
        <f t="shared" si="8"/>
        <v>1500</v>
      </c>
      <c r="J92" s="90">
        <f t="shared" si="8"/>
        <v>1500</v>
      </c>
      <c r="K92" s="90">
        <f t="shared" si="8"/>
        <v>1200</v>
      </c>
      <c r="L92" s="90">
        <f t="shared" si="8"/>
        <v>1200</v>
      </c>
      <c r="M92" s="90">
        <f t="shared" si="8"/>
        <v>1200</v>
      </c>
      <c r="N92" s="90">
        <f t="shared" si="8"/>
        <v>1800</v>
      </c>
      <c r="O92" s="91">
        <f t="shared" si="8"/>
        <v>2000</v>
      </c>
      <c r="P92" s="2"/>
      <c r="Q92" s="53"/>
    </row>
    <row r="93" spans="1:17" x14ac:dyDescent="0.2">
      <c r="A93" s="53"/>
      <c r="B93" s="76">
        <v>83</v>
      </c>
      <c r="C93" s="81" t="str">
        <f>IF('Paddock Names'!C93&gt;0,'Paddock Names'!C93,"")</f>
        <v/>
      </c>
      <c r="D93" s="90">
        <f t="shared" si="5"/>
        <v>2200</v>
      </c>
      <c r="E93" s="90">
        <f t="shared" si="9"/>
        <v>2500</v>
      </c>
      <c r="F93" s="90">
        <f t="shared" si="9"/>
        <v>2400</v>
      </c>
      <c r="G93" s="90">
        <f t="shared" si="8"/>
        <v>2000</v>
      </c>
      <c r="H93" s="90">
        <f t="shared" si="8"/>
        <v>1500</v>
      </c>
      <c r="I93" s="90">
        <f t="shared" si="8"/>
        <v>1500</v>
      </c>
      <c r="J93" s="90">
        <f t="shared" si="8"/>
        <v>1500</v>
      </c>
      <c r="K93" s="90">
        <f t="shared" si="8"/>
        <v>1200</v>
      </c>
      <c r="L93" s="90">
        <f t="shared" si="8"/>
        <v>1200</v>
      </c>
      <c r="M93" s="90">
        <f t="shared" si="8"/>
        <v>1200</v>
      </c>
      <c r="N93" s="90">
        <f t="shared" si="8"/>
        <v>1800</v>
      </c>
      <c r="O93" s="91">
        <f t="shared" si="8"/>
        <v>2000</v>
      </c>
      <c r="P93" s="2"/>
      <c r="Q93" s="53"/>
    </row>
    <row r="94" spans="1:17" x14ac:dyDescent="0.2">
      <c r="A94" s="53"/>
      <c r="B94" s="76">
        <v>84</v>
      </c>
      <c r="C94" s="81" t="str">
        <f>IF('Paddock Names'!C94&gt;0,'Paddock Names'!C94,"")</f>
        <v/>
      </c>
      <c r="D94" s="90">
        <f t="shared" si="5"/>
        <v>2200</v>
      </c>
      <c r="E94" s="90">
        <f t="shared" si="9"/>
        <v>2500</v>
      </c>
      <c r="F94" s="90">
        <f t="shared" si="9"/>
        <v>2400</v>
      </c>
      <c r="G94" s="90">
        <f t="shared" si="8"/>
        <v>2000</v>
      </c>
      <c r="H94" s="90">
        <f t="shared" si="8"/>
        <v>1500</v>
      </c>
      <c r="I94" s="90">
        <f t="shared" si="8"/>
        <v>1500</v>
      </c>
      <c r="J94" s="90">
        <f t="shared" si="8"/>
        <v>1500</v>
      </c>
      <c r="K94" s="90">
        <f t="shared" si="8"/>
        <v>1200</v>
      </c>
      <c r="L94" s="90">
        <f t="shared" si="8"/>
        <v>1200</v>
      </c>
      <c r="M94" s="90">
        <f t="shared" si="8"/>
        <v>1200</v>
      </c>
      <c r="N94" s="90">
        <f t="shared" si="8"/>
        <v>1800</v>
      </c>
      <c r="O94" s="91">
        <f t="shared" si="8"/>
        <v>2000</v>
      </c>
      <c r="P94" s="2"/>
      <c r="Q94" s="53"/>
    </row>
    <row r="95" spans="1:17" x14ac:dyDescent="0.2">
      <c r="A95" s="53"/>
      <c r="B95" s="76">
        <v>85</v>
      </c>
      <c r="C95" s="81" t="str">
        <f>IF('Paddock Names'!C95&gt;0,'Paddock Names'!C95,"")</f>
        <v/>
      </c>
      <c r="D95" s="90">
        <f t="shared" si="5"/>
        <v>2200</v>
      </c>
      <c r="E95" s="90">
        <f t="shared" si="9"/>
        <v>2500</v>
      </c>
      <c r="F95" s="90">
        <f t="shared" si="9"/>
        <v>2400</v>
      </c>
      <c r="G95" s="90">
        <f t="shared" ref="G95:O104" si="10">G$10</f>
        <v>2000</v>
      </c>
      <c r="H95" s="90">
        <f t="shared" si="10"/>
        <v>1500</v>
      </c>
      <c r="I95" s="90">
        <f t="shared" si="10"/>
        <v>1500</v>
      </c>
      <c r="J95" s="90">
        <f t="shared" si="10"/>
        <v>1500</v>
      </c>
      <c r="K95" s="90">
        <f t="shared" si="10"/>
        <v>1200</v>
      </c>
      <c r="L95" s="90">
        <f t="shared" si="10"/>
        <v>1200</v>
      </c>
      <c r="M95" s="90">
        <f t="shared" si="10"/>
        <v>1200</v>
      </c>
      <c r="N95" s="90">
        <f t="shared" si="10"/>
        <v>1800</v>
      </c>
      <c r="O95" s="91">
        <f t="shared" si="10"/>
        <v>2000</v>
      </c>
      <c r="P95" s="2"/>
      <c r="Q95" s="53"/>
    </row>
    <row r="96" spans="1:17" x14ac:dyDescent="0.2">
      <c r="A96" s="53"/>
      <c r="B96" s="76">
        <v>86</v>
      </c>
      <c r="C96" s="81" t="str">
        <f>IF('Paddock Names'!C96&gt;0,'Paddock Names'!C96,"")</f>
        <v/>
      </c>
      <c r="D96" s="90">
        <f t="shared" si="5"/>
        <v>2200</v>
      </c>
      <c r="E96" s="90">
        <f t="shared" si="9"/>
        <v>2500</v>
      </c>
      <c r="F96" s="90">
        <f t="shared" si="9"/>
        <v>2400</v>
      </c>
      <c r="G96" s="90">
        <f t="shared" si="10"/>
        <v>2000</v>
      </c>
      <c r="H96" s="90">
        <f t="shared" si="10"/>
        <v>1500</v>
      </c>
      <c r="I96" s="90">
        <f t="shared" si="10"/>
        <v>1500</v>
      </c>
      <c r="J96" s="90">
        <f t="shared" si="10"/>
        <v>1500</v>
      </c>
      <c r="K96" s="90">
        <f t="shared" si="10"/>
        <v>1200</v>
      </c>
      <c r="L96" s="90">
        <f t="shared" si="10"/>
        <v>1200</v>
      </c>
      <c r="M96" s="90">
        <f t="shared" si="10"/>
        <v>1200</v>
      </c>
      <c r="N96" s="90">
        <f t="shared" si="10"/>
        <v>1800</v>
      </c>
      <c r="O96" s="91">
        <f t="shared" si="10"/>
        <v>2000</v>
      </c>
      <c r="P96" s="2"/>
      <c r="Q96" s="53"/>
    </row>
    <row r="97" spans="1:17" x14ac:dyDescent="0.2">
      <c r="A97" s="53"/>
      <c r="B97" s="76">
        <v>87</v>
      </c>
      <c r="C97" s="81" t="str">
        <f>IF('Paddock Names'!C97&gt;0,'Paddock Names'!C97,"")</f>
        <v/>
      </c>
      <c r="D97" s="90">
        <f t="shared" si="5"/>
        <v>2200</v>
      </c>
      <c r="E97" s="90">
        <f t="shared" si="9"/>
        <v>2500</v>
      </c>
      <c r="F97" s="90">
        <f t="shared" si="9"/>
        <v>2400</v>
      </c>
      <c r="G97" s="90">
        <f t="shared" si="10"/>
        <v>2000</v>
      </c>
      <c r="H97" s="90">
        <f t="shared" si="10"/>
        <v>1500</v>
      </c>
      <c r="I97" s="90">
        <f t="shared" si="10"/>
        <v>1500</v>
      </c>
      <c r="J97" s="90">
        <f t="shared" si="10"/>
        <v>1500</v>
      </c>
      <c r="K97" s="90">
        <f t="shared" si="10"/>
        <v>1200</v>
      </c>
      <c r="L97" s="90">
        <f t="shared" si="10"/>
        <v>1200</v>
      </c>
      <c r="M97" s="90">
        <f t="shared" si="10"/>
        <v>1200</v>
      </c>
      <c r="N97" s="90">
        <f t="shared" si="10"/>
        <v>1800</v>
      </c>
      <c r="O97" s="91">
        <f t="shared" si="10"/>
        <v>2000</v>
      </c>
      <c r="P97" s="2"/>
      <c r="Q97" s="53"/>
    </row>
    <row r="98" spans="1:17" x14ac:dyDescent="0.2">
      <c r="A98" s="53"/>
      <c r="B98" s="76">
        <v>88</v>
      </c>
      <c r="C98" s="81" t="str">
        <f>IF('Paddock Names'!C98&gt;0,'Paddock Names'!C98,"")</f>
        <v/>
      </c>
      <c r="D98" s="90">
        <f t="shared" si="5"/>
        <v>2200</v>
      </c>
      <c r="E98" s="90">
        <f t="shared" si="9"/>
        <v>2500</v>
      </c>
      <c r="F98" s="90">
        <f t="shared" si="9"/>
        <v>2400</v>
      </c>
      <c r="G98" s="90">
        <f t="shared" si="10"/>
        <v>2000</v>
      </c>
      <c r="H98" s="90">
        <f t="shared" si="10"/>
        <v>1500</v>
      </c>
      <c r="I98" s="90">
        <f t="shared" si="10"/>
        <v>1500</v>
      </c>
      <c r="J98" s="90">
        <f t="shared" si="10"/>
        <v>1500</v>
      </c>
      <c r="K98" s="90">
        <f t="shared" si="10"/>
        <v>1200</v>
      </c>
      <c r="L98" s="90">
        <f t="shared" si="10"/>
        <v>1200</v>
      </c>
      <c r="M98" s="90">
        <f t="shared" si="10"/>
        <v>1200</v>
      </c>
      <c r="N98" s="90">
        <f t="shared" si="10"/>
        <v>1800</v>
      </c>
      <c r="O98" s="91">
        <f t="shared" si="10"/>
        <v>2000</v>
      </c>
      <c r="P98" s="2"/>
      <c r="Q98" s="53"/>
    </row>
    <row r="99" spans="1:17" x14ac:dyDescent="0.2">
      <c r="A99" s="53"/>
      <c r="B99" s="76">
        <v>89</v>
      </c>
      <c r="C99" s="81" t="str">
        <f>IF('Paddock Names'!C99&gt;0,'Paddock Names'!C99,"")</f>
        <v/>
      </c>
      <c r="D99" s="90">
        <f t="shared" si="5"/>
        <v>2200</v>
      </c>
      <c r="E99" s="90">
        <f t="shared" si="9"/>
        <v>2500</v>
      </c>
      <c r="F99" s="90">
        <f t="shared" si="9"/>
        <v>2400</v>
      </c>
      <c r="G99" s="90">
        <f t="shared" si="10"/>
        <v>2000</v>
      </c>
      <c r="H99" s="90">
        <f t="shared" si="10"/>
        <v>1500</v>
      </c>
      <c r="I99" s="90">
        <f t="shared" si="10"/>
        <v>1500</v>
      </c>
      <c r="J99" s="90">
        <f t="shared" si="10"/>
        <v>1500</v>
      </c>
      <c r="K99" s="90">
        <f t="shared" si="10"/>
        <v>1200</v>
      </c>
      <c r="L99" s="90">
        <f t="shared" si="10"/>
        <v>1200</v>
      </c>
      <c r="M99" s="90">
        <f t="shared" si="10"/>
        <v>1200</v>
      </c>
      <c r="N99" s="90">
        <f t="shared" si="10"/>
        <v>1800</v>
      </c>
      <c r="O99" s="91">
        <f t="shared" si="10"/>
        <v>2000</v>
      </c>
      <c r="P99" s="2"/>
      <c r="Q99" s="53"/>
    </row>
    <row r="100" spans="1:17" x14ac:dyDescent="0.2">
      <c r="A100" s="53"/>
      <c r="B100" s="76">
        <v>90</v>
      </c>
      <c r="C100" s="81" t="str">
        <f>IF('Paddock Names'!C100&gt;0,'Paddock Names'!C100,"")</f>
        <v/>
      </c>
      <c r="D100" s="90">
        <f t="shared" si="5"/>
        <v>2200</v>
      </c>
      <c r="E100" s="90">
        <f t="shared" si="9"/>
        <v>2500</v>
      </c>
      <c r="F100" s="90">
        <f t="shared" si="9"/>
        <v>2400</v>
      </c>
      <c r="G100" s="90">
        <f t="shared" si="10"/>
        <v>2000</v>
      </c>
      <c r="H100" s="90">
        <f t="shared" si="10"/>
        <v>1500</v>
      </c>
      <c r="I100" s="90">
        <f t="shared" si="10"/>
        <v>1500</v>
      </c>
      <c r="J100" s="90">
        <f t="shared" si="10"/>
        <v>1500</v>
      </c>
      <c r="K100" s="90">
        <f t="shared" si="10"/>
        <v>1200</v>
      </c>
      <c r="L100" s="90">
        <f t="shared" si="10"/>
        <v>1200</v>
      </c>
      <c r="M100" s="90">
        <f t="shared" si="10"/>
        <v>1200</v>
      </c>
      <c r="N100" s="90">
        <f t="shared" si="10"/>
        <v>1800</v>
      </c>
      <c r="O100" s="91">
        <f t="shared" si="10"/>
        <v>2000</v>
      </c>
      <c r="P100" s="2"/>
      <c r="Q100" s="53"/>
    </row>
    <row r="101" spans="1:17" x14ac:dyDescent="0.2">
      <c r="A101" s="53"/>
      <c r="B101" s="76">
        <v>91</v>
      </c>
      <c r="C101" s="81" t="str">
        <f>IF('Paddock Names'!C101&gt;0,'Paddock Names'!C101,"")</f>
        <v/>
      </c>
      <c r="D101" s="90">
        <f t="shared" si="5"/>
        <v>2200</v>
      </c>
      <c r="E101" s="90">
        <f t="shared" si="9"/>
        <v>2500</v>
      </c>
      <c r="F101" s="90">
        <f t="shared" si="9"/>
        <v>2400</v>
      </c>
      <c r="G101" s="90">
        <f t="shared" si="10"/>
        <v>2000</v>
      </c>
      <c r="H101" s="90">
        <f t="shared" si="10"/>
        <v>1500</v>
      </c>
      <c r="I101" s="90">
        <f t="shared" si="10"/>
        <v>1500</v>
      </c>
      <c r="J101" s="90">
        <f t="shared" si="10"/>
        <v>1500</v>
      </c>
      <c r="K101" s="90">
        <f t="shared" si="10"/>
        <v>1200</v>
      </c>
      <c r="L101" s="90">
        <f t="shared" si="10"/>
        <v>1200</v>
      </c>
      <c r="M101" s="90">
        <f t="shared" si="10"/>
        <v>1200</v>
      </c>
      <c r="N101" s="90">
        <f t="shared" si="10"/>
        <v>1800</v>
      </c>
      <c r="O101" s="91">
        <f t="shared" si="10"/>
        <v>2000</v>
      </c>
      <c r="P101" s="2"/>
      <c r="Q101" s="53"/>
    </row>
    <row r="102" spans="1:17" x14ac:dyDescent="0.2">
      <c r="A102" s="53"/>
      <c r="B102" s="76">
        <v>92</v>
      </c>
      <c r="C102" s="81" t="str">
        <f>IF('Paddock Names'!C102&gt;0,'Paddock Names'!C102,"")</f>
        <v/>
      </c>
      <c r="D102" s="90">
        <f t="shared" si="5"/>
        <v>2200</v>
      </c>
      <c r="E102" s="90">
        <f t="shared" si="9"/>
        <v>2500</v>
      </c>
      <c r="F102" s="90">
        <f t="shared" si="9"/>
        <v>2400</v>
      </c>
      <c r="G102" s="90">
        <f t="shared" si="10"/>
        <v>2000</v>
      </c>
      <c r="H102" s="90">
        <f t="shared" si="10"/>
        <v>1500</v>
      </c>
      <c r="I102" s="90">
        <f t="shared" si="10"/>
        <v>1500</v>
      </c>
      <c r="J102" s="90">
        <f t="shared" si="10"/>
        <v>1500</v>
      </c>
      <c r="K102" s="90">
        <f t="shared" si="10"/>
        <v>1200</v>
      </c>
      <c r="L102" s="90">
        <f t="shared" si="10"/>
        <v>1200</v>
      </c>
      <c r="M102" s="90">
        <f t="shared" si="10"/>
        <v>1200</v>
      </c>
      <c r="N102" s="90">
        <f t="shared" si="10"/>
        <v>1800</v>
      </c>
      <c r="O102" s="91">
        <f t="shared" si="10"/>
        <v>2000</v>
      </c>
      <c r="P102" s="2"/>
      <c r="Q102" s="53"/>
    </row>
    <row r="103" spans="1:17" x14ac:dyDescent="0.2">
      <c r="A103" s="53"/>
      <c r="B103" s="76">
        <v>93</v>
      </c>
      <c r="C103" s="81" t="str">
        <f>IF('Paddock Names'!C103&gt;0,'Paddock Names'!C103,"")</f>
        <v/>
      </c>
      <c r="D103" s="90">
        <f t="shared" si="5"/>
        <v>2200</v>
      </c>
      <c r="E103" s="90">
        <f t="shared" si="9"/>
        <v>2500</v>
      </c>
      <c r="F103" s="90">
        <f t="shared" si="9"/>
        <v>2400</v>
      </c>
      <c r="G103" s="90">
        <f t="shared" si="10"/>
        <v>2000</v>
      </c>
      <c r="H103" s="90">
        <f t="shared" si="10"/>
        <v>1500</v>
      </c>
      <c r="I103" s="90">
        <f t="shared" si="10"/>
        <v>1500</v>
      </c>
      <c r="J103" s="90">
        <f t="shared" si="10"/>
        <v>1500</v>
      </c>
      <c r="K103" s="90">
        <f t="shared" si="10"/>
        <v>1200</v>
      </c>
      <c r="L103" s="90">
        <f t="shared" si="10"/>
        <v>1200</v>
      </c>
      <c r="M103" s="90">
        <f t="shared" si="10"/>
        <v>1200</v>
      </c>
      <c r="N103" s="90">
        <f t="shared" si="10"/>
        <v>1800</v>
      </c>
      <c r="O103" s="91">
        <f t="shared" si="10"/>
        <v>2000</v>
      </c>
      <c r="P103" s="2"/>
      <c r="Q103" s="53"/>
    </row>
    <row r="104" spans="1:17" x14ac:dyDescent="0.2">
      <c r="A104" s="53"/>
      <c r="B104" s="76">
        <v>94</v>
      </c>
      <c r="C104" s="81" t="str">
        <f>IF('Paddock Names'!C104&gt;0,'Paddock Names'!C104,"")</f>
        <v/>
      </c>
      <c r="D104" s="90">
        <f t="shared" si="5"/>
        <v>2200</v>
      </c>
      <c r="E104" s="90">
        <f t="shared" si="9"/>
        <v>2500</v>
      </c>
      <c r="F104" s="90">
        <f t="shared" si="9"/>
        <v>2400</v>
      </c>
      <c r="G104" s="90">
        <f t="shared" si="10"/>
        <v>2000</v>
      </c>
      <c r="H104" s="90">
        <f t="shared" si="10"/>
        <v>1500</v>
      </c>
      <c r="I104" s="90">
        <f t="shared" si="10"/>
        <v>1500</v>
      </c>
      <c r="J104" s="90">
        <f t="shared" si="10"/>
        <v>1500</v>
      </c>
      <c r="K104" s="90">
        <f t="shared" si="10"/>
        <v>1200</v>
      </c>
      <c r="L104" s="90">
        <f t="shared" si="10"/>
        <v>1200</v>
      </c>
      <c r="M104" s="90">
        <f t="shared" si="10"/>
        <v>1200</v>
      </c>
      <c r="N104" s="90">
        <f t="shared" si="10"/>
        <v>1800</v>
      </c>
      <c r="O104" s="91">
        <f t="shared" si="10"/>
        <v>2000</v>
      </c>
      <c r="P104" s="2"/>
      <c r="Q104" s="53"/>
    </row>
    <row r="105" spans="1:17" x14ac:dyDescent="0.2">
      <c r="A105" s="53"/>
      <c r="B105" s="76">
        <v>95</v>
      </c>
      <c r="C105" s="81" t="str">
        <f>IF('Paddock Names'!C105&gt;0,'Paddock Names'!C105,"")</f>
        <v/>
      </c>
      <c r="D105" s="90">
        <f t="shared" si="5"/>
        <v>2200</v>
      </c>
      <c r="E105" s="90">
        <f t="shared" si="9"/>
        <v>2500</v>
      </c>
      <c r="F105" s="90">
        <f t="shared" si="9"/>
        <v>2400</v>
      </c>
      <c r="G105" s="90">
        <f t="shared" ref="G105:O110" si="11">G$10</f>
        <v>2000</v>
      </c>
      <c r="H105" s="90">
        <f t="shared" si="11"/>
        <v>1500</v>
      </c>
      <c r="I105" s="90">
        <f t="shared" si="11"/>
        <v>1500</v>
      </c>
      <c r="J105" s="90">
        <f t="shared" si="11"/>
        <v>1500</v>
      </c>
      <c r="K105" s="90">
        <f t="shared" si="11"/>
        <v>1200</v>
      </c>
      <c r="L105" s="90">
        <f t="shared" si="11"/>
        <v>1200</v>
      </c>
      <c r="M105" s="90">
        <f t="shared" si="11"/>
        <v>1200</v>
      </c>
      <c r="N105" s="90">
        <f t="shared" si="11"/>
        <v>1800</v>
      </c>
      <c r="O105" s="91">
        <f t="shared" si="11"/>
        <v>2000</v>
      </c>
      <c r="P105" s="2"/>
      <c r="Q105" s="53"/>
    </row>
    <row r="106" spans="1:17" x14ac:dyDescent="0.2">
      <c r="A106" s="53"/>
      <c r="B106" s="76">
        <v>96</v>
      </c>
      <c r="C106" s="81" t="str">
        <f>IF('Paddock Names'!C106&gt;0,'Paddock Names'!C106,"")</f>
        <v/>
      </c>
      <c r="D106" s="90">
        <f t="shared" si="5"/>
        <v>2200</v>
      </c>
      <c r="E106" s="90">
        <f t="shared" ref="E106:F111" si="12">E$10</f>
        <v>2500</v>
      </c>
      <c r="F106" s="90">
        <f t="shared" si="12"/>
        <v>2400</v>
      </c>
      <c r="G106" s="90">
        <f t="shared" si="11"/>
        <v>2000</v>
      </c>
      <c r="H106" s="90">
        <f t="shared" si="11"/>
        <v>1500</v>
      </c>
      <c r="I106" s="90">
        <f t="shared" si="11"/>
        <v>1500</v>
      </c>
      <c r="J106" s="90">
        <f t="shared" si="11"/>
        <v>1500</v>
      </c>
      <c r="K106" s="90">
        <f t="shared" si="11"/>
        <v>1200</v>
      </c>
      <c r="L106" s="90">
        <f t="shared" si="11"/>
        <v>1200</v>
      </c>
      <c r="M106" s="90">
        <f t="shared" si="11"/>
        <v>1200</v>
      </c>
      <c r="N106" s="90">
        <f t="shared" si="11"/>
        <v>1800</v>
      </c>
      <c r="O106" s="91">
        <f t="shared" si="11"/>
        <v>2000</v>
      </c>
      <c r="P106" s="2"/>
      <c r="Q106" s="53"/>
    </row>
    <row r="107" spans="1:17" x14ac:dyDescent="0.2">
      <c r="A107" s="53"/>
      <c r="B107" s="76">
        <v>97</v>
      </c>
      <c r="C107" s="81" t="str">
        <f>IF('Paddock Names'!C107&gt;0,'Paddock Names'!C107,"")</f>
        <v/>
      </c>
      <c r="D107" s="90">
        <f t="shared" si="5"/>
        <v>2200</v>
      </c>
      <c r="E107" s="90">
        <f t="shared" si="12"/>
        <v>2500</v>
      </c>
      <c r="F107" s="90">
        <f t="shared" si="12"/>
        <v>2400</v>
      </c>
      <c r="G107" s="90">
        <f t="shared" si="11"/>
        <v>2000</v>
      </c>
      <c r="H107" s="90">
        <f t="shared" si="11"/>
        <v>1500</v>
      </c>
      <c r="I107" s="90">
        <f t="shared" si="11"/>
        <v>1500</v>
      </c>
      <c r="J107" s="90">
        <f t="shared" si="11"/>
        <v>1500</v>
      </c>
      <c r="K107" s="90">
        <f t="shared" si="11"/>
        <v>1200</v>
      </c>
      <c r="L107" s="90">
        <f t="shared" si="11"/>
        <v>1200</v>
      </c>
      <c r="M107" s="90">
        <f t="shared" si="11"/>
        <v>1200</v>
      </c>
      <c r="N107" s="90">
        <f t="shared" si="11"/>
        <v>1800</v>
      </c>
      <c r="O107" s="91">
        <f t="shared" si="11"/>
        <v>2000</v>
      </c>
      <c r="P107" s="2"/>
      <c r="Q107" s="53"/>
    </row>
    <row r="108" spans="1:17" x14ac:dyDescent="0.2">
      <c r="A108" s="53"/>
      <c r="B108" s="76">
        <v>98</v>
      </c>
      <c r="C108" s="81" t="str">
        <f>IF('Paddock Names'!C108&gt;0,'Paddock Names'!C108,"")</f>
        <v/>
      </c>
      <c r="D108" s="90">
        <f t="shared" si="5"/>
        <v>2200</v>
      </c>
      <c r="E108" s="90">
        <f t="shared" si="12"/>
        <v>2500</v>
      </c>
      <c r="F108" s="90">
        <f t="shared" si="12"/>
        <v>2400</v>
      </c>
      <c r="G108" s="90">
        <f t="shared" si="11"/>
        <v>2000</v>
      </c>
      <c r="H108" s="90">
        <f t="shared" si="11"/>
        <v>1500</v>
      </c>
      <c r="I108" s="90">
        <f t="shared" si="11"/>
        <v>1500</v>
      </c>
      <c r="J108" s="90">
        <f t="shared" si="11"/>
        <v>1500</v>
      </c>
      <c r="K108" s="90">
        <f t="shared" si="11"/>
        <v>1200</v>
      </c>
      <c r="L108" s="90">
        <f t="shared" si="11"/>
        <v>1200</v>
      </c>
      <c r="M108" s="90">
        <f t="shared" si="11"/>
        <v>1200</v>
      </c>
      <c r="N108" s="90">
        <f t="shared" si="11"/>
        <v>1800</v>
      </c>
      <c r="O108" s="91">
        <f t="shared" si="11"/>
        <v>2000</v>
      </c>
      <c r="P108" s="2"/>
      <c r="Q108" s="53"/>
    </row>
    <row r="109" spans="1:17" x14ac:dyDescent="0.2">
      <c r="A109" s="53"/>
      <c r="B109" s="76">
        <v>99</v>
      </c>
      <c r="C109" s="81" t="str">
        <f>IF('Paddock Names'!C109&gt;0,'Paddock Names'!C109,"")</f>
        <v/>
      </c>
      <c r="D109" s="90">
        <f t="shared" si="5"/>
        <v>2200</v>
      </c>
      <c r="E109" s="90">
        <f t="shared" si="12"/>
        <v>2500</v>
      </c>
      <c r="F109" s="90">
        <f t="shared" si="12"/>
        <v>2400</v>
      </c>
      <c r="G109" s="90">
        <f t="shared" si="11"/>
        <v>2000</v>
      </c>
      <c r="H109" s="90">
        <f t="shared" si="11"/>
        <v>1500</v>
      </c>
      <c r="I109" s="90">
        <f t="shared" si="11"/>
        <v>1500</v>
      </c>
      <c r="J109" s="90">
        <f t="shared" si="11"/>
        <v>1500</v>
      </c>
      <c r="K109" s="90">
        <f t="shared" si="11"/>
        <v>1200</v>
      </c>
      <c r="L109" s="90">
        <f t="shared" si="11"/>
        <v>1200</v>
      </c>
      <c r="M109" s="90">
        <f t="shared" si="11"/>
        <v>1200</v>
      </c>
      <c r="N109" s="90">
        <f t="shared" si="11"/>
        <v>1800</v>
      </c>
      <c r="O109" s="91">
        <f t="shared" si="11"/>
        <v>2000</v>
      </c>
      <c r="P109" s="2"/>
      <c r="Q109" s="53"/>
    </row>
    <row r="110" spans="1:17" x14ac:dyDescent="0.2">
      <c r="A110" s="53"/>
      <c r="B110" s="76">
        <v>100</v>
      </c>
      <c r="C110" s="81" t="str">
        <f>IF('Paddock Names'!C110&gt;0,'Paddock Names'!C110,"")</f>
        <v/>
      </c>
      <c r="D110" s="90">
        <f t="shared" si="5"/>
        <v>2200</v>
      </c>
      <c r="E110" s="90">
        <f t="shared" si="12"/>
        <v>2500</v>
      </c>
      <c r="F110" s="90">
        <f t="shared" si="12"/>
        <v>2400</v>
      </c>
      <c r="G110" s="90">
        <f t="shared" si="11"/>
        <v>2000</v>
      </c>
      <c r="H110" s="90">
        <f t="shared" si="11"/>
        <v>1500</v>
      </c>
      <c r="I110" s="90">
        <f t="shared" si="11"/>
        <v>1500</v>
      </c>
      <c r="J110" s="90">
        <f t="shared" si="11"/>
        <v>1500</v>
      </c>
      <c r="K110" s="90">
        <f t="shared" si="11"/>
        <v>1200</v>
      </c>
      <c r="L110" s="90">
        <f t="shared" si="11"/>
        <v>1200</v>
      </c>
      <c r="M110" s="90">
        <f t="shared" si="11"/>
        <v>1200</v>
      </c>
      <c r="N110" s="90">
        <f t="shared" si="11"/>
        <v>1800</v>
      </c>
      <c r="O110" s="91">
        <f t="shared" si="11"/>
        <v>2000</v>
      </c>
      <c r="P110" s="2"/>
      <c r="Q110" s="53"/>
    </row>
    <row r="111" spans="1:17" x14ac:dyDescent="0.2">
      <c r="A111" s="53"/>
      <c r="B111" s="76">
        <v>101</v>
      </c>
      <c r="C111" s="81" t="str">
        <f>IF('Paddock Names'!C111&gt;0,'Paddock Names'!C111,"")</f>
        <v/>
      </c>
      <c r="D111" s="90">
        <f t="shared" si="5"/>
        <v>2200</v>
      </c>
      <c r="E111" s="90">
        <f t="shared" si="12"/>
        <v>2500</v>
      </c>
      <c r="F111" s="90">
        <f t="shared" si="12"/>
        <v>2400</v>
      </c>
      <c r="G111" s="90">
        <f>G$10</f>
        <v>2000</v>
      </c>
      <c r="H111" s="90">
        <f>H$10</f>
        <v>1500</v>
      </c>
      <c r="I111" s="90">
        <f>I$10</f>
        <v>1500</v>
      </c>
      <c r="J111" s="90">
        <f>J$10</f>
        <v>1500</v>
      </c>
      <c r="K111" s="90">
        <f t="shared" ref="E111:O134" si="13">K$10</f>
        <v>1200</v>
      </c>
      <c r="L111" s="90">
        <f t="shared" si="13"/>
        <v>1200</v>
      </c>
      <c r="M111" s="90">
        <f t="shared" si="13"/>
        <v>1200</v>
      </c>
      <c r="N111" s="90">
        <f t="shared" si="13"/>
        <v>1800</v>
      </c>
      <c r="O111" s="91">
        <f t="shared" si="13"/>
        <v>2000</v>
      </c>
      <c r="P111" s="2"/>
      <c r="Q111" s="53"/>
    </row>
    <row r="112" spans="1:17" x14ac:dyDescent="0.2">
      <c r="A112" s="53"/>
      <c r="B112" s="76">
        <v>102</v>
      </c>
      <c r="C112" s="81" t="str">
        <f>IF('Paddock Names'!C112&gt;0,'Paddock Names'!C112,"")</f>
        <v/>
      </c>
      <c r="D112" s="90">
        <f t="shared" si="5"/>
        <v>2200</v>
      </c>
      <c r="E112" s="90">
        <f t="shared" si="13"/>
        <v>2500</v>
      </c>
      <c r="F112" s="90">
        <f t="shared" si="13"/>
        <v>2400</v>
      </c>
      <c r="G112" s="90">
        <f t="shared" si="13"/>
        <v>2000</v>
      </c>
      <c r="H112" s="90">
        <f t="shared" si="13"/>
        <v>1500</v>
      </c>
      <c r="I112" s="90">
        <f t="shared" si="13"/>
        <v>1500</v>
      </c>
      <c r="J112" s="90">
        <f t="shared" si="13"/>
        <v>1500</v>
      </c>
      <c r="K112" s="90">
        <f t="shared" si="13"/>
        <v>1200</v>
      </c>
      <c r="L112" s="90">
        <f t="shared" si="13"/>
        <v>1200</v>
      </c>
      <c r="M112" s="90">
        <f t="shared" si="13"/>
        <v>1200</v>
      </c>
      <c r="N112" s="90">
        <f t="shared" si="13"/>
        <v>1800</v>
      </c>
      <c r="O112" s="91">
        <f t="shared" si="13"/>
        <v>2000</v>
      </c>
      <c r="P112" s="2"/>
      <c r="Q112" s="53"/>
    </row>
    <row r="113" spans="1:17" x14ac:dyDescent="0.2">
      <c r="A113" s="53"/>
      <c r="B113" s="76">
        <v>103</v>
      </c>
      <c r="C113" s="81" t="str">
        <f>IF('Paddock Names'!C113&gt;0,'Paddock Names'!C113,"")</f>
        <v/>
      </c>
      <c r="D113" s="90">
        <f t="shared" si="5"/>
        <v>2200</v>
      </c>
      <c r="E113" s="90">
        <f t="shared" si="13"/>
        <v>2500</v>
      </c>
      <c r="F113" s="90">
        <f t="shared" si="13"/>
        <v>2400</v>
      </c>
      <c r="G113" s="90">
        <f t="shared" si="13"/>
        <v>2000</v>
      </c>
      <c r="H113" s="90">
        <f t="shared" si="13"/>
        <v>1500</v>
      </c>
      <c r="I113" s="90">
        <f t="shared" si="13"/>
        <v>1500</v>
      </c>
      <c r="J113" s="90">
        <f t="shared" si="13"/>
        <v>1500</v>
      </c>
      <c r="K113" s="90">
        <f t="shared" si="13"/>
        <v>1200</v>
      </c>
      <c r="L113" s="90">
        <f t="shared" si="13"/>
        <v>1200</v>
      </c>
      <c r="M113" s="90">
        <f t="shared" si="13"/>
        <v>1200</v>
      </c>
      <c r="N113" s="90">
        <f t="shared" si="13"/>
        <v>1800</v>
      </c>
      <c r="O113" s="91">
        <f t="shared" si="13"/>
        <v>2000</v>
      </c>
      <c r="P113" s="2"/>
      <c r="Q113" s="53"/>
    </row>
    <row r="114" spans="1:17" x14ac:dyDescent="0.2">
      <c r="A114" s="53"/>
      <c r="B114" s="76">
        <v>104</v>
      </c>
      <c r="C114" s="81" t="str">
        <f>IF('Paddock Names'!C114&gt;0,'Paddock Names'!C114,"")</f>
        <v/>
      </c>
      <c r="D114" s="90">
        <f t="shared" si="5"/>
        <v>2200</v>
      </c>
      <c r="E114" s="90">
        <f t="shared" si="13"/>
        <v>2500</v>
      </c>
      <c r="F114" s="90">
        <f t="shared" si="13"/>
        <v>2400</v>
      </c>
      <c r="G114" s="90">
        <f t="shared" si="13"/>
        <v>2000</v>
      </c>
      <c r="H114" s="90">
        <f t="shared" si="13"/>
        <v>1500</v>
      </c>
      <c r="I114" s="90">
        <f t="shared" si="13"/>
        <v>1500</v>
      </c>
      <c r="J114" s="90">
        <f t="shared" si="13"/>
        <v>1500</v>
      </c>
      <c r="K114" s="90">
        <f t="shared" si="13"/>
        <v>1200</v>
      </c>
      <c r="L114" s="90">
        <f t="shared" si="13"/>
        <v>1200</v>
      </c>
      <c r="M114" s="90">
        <f t="shared" si="13"/>
        <v>1200</v>
      </c>
      <c r="N114" s="90">
        <f t="shared" si="13"/>
        <v>1800</v>
      </c>
      <c r="O114" s="91">
        <f t="shared" si="13"/>
        <v>2000</v>
      </c>
      <c r="P114" s="2"/>
      <c r="Q114" s="53"/>
    </row>
    <row r="115" spans="1:17" x14ac:dyDescent="0.2">
      <c r="A115" s="53"/>
      <c r="B115" s="76">
        <v>105</v>
      </c>
      <c r="C115" s="81" t="str">
        <f>IF('Paddock Names'!C115&gt;0,'Paddock Names'!C115,"")</f>
        <v/>
      </c>
      <c r="D115" s="90">
        <f t="shared" si="5"/>
        <v>2200</v>
      </c>
      <c r="E115" s="90">
        <f t="shared" si="13"/>
        <v>2500</v>
      </c>
      <c r="F115" s="90">
        <f t="shared" si="13"/>
        <v>2400</v>
      </c>
      <c r="G115" s="90">
        <f t="shared" si="13"/>
        <v>2000</v>
      </c>
      <c r="H115" s="90">
        <f t="shared" si="13"/>
        <v>1500</v>
      </c>
      <c r="I115" s="90">
        <f t="shared" si="13"/>
        <v>1500</v>
      </c>
      <c r="J115" s="90">
        <f t="shared" si="13"/>
        <v>1500</v>
      </c>
      <c r="K115" s="90">
        <f t="shared" si="13"/>
        <v>1200</v>
      </c>
      <c r="L115" s="90">
        <f t="shared" si="13"/>
        <v>1200</v>
      </c>
      <c r="M115" s="90">
        <f t="shared" si="13"/>
        <v>1200</v>
      </c>
      <c r="N115" s="90">
        <f t="shared" si="13"/>
        <v>1800</v>
      </c>
      <c r="O115" s="91">
        <f t="shared" si="13"/>
        <v>2000</v>
      </c>
      <c r="P115" s="2"/>
      <c r="Q115" s="53"/>
    </row>
    <row r="116" spans="1:17" x14ac:dyDescent="0.2">
      <c r="A116" s="53"/>
      <c r="B116" s="76">
        <v>106</v>
      </c>
      <c r="C116" s="81" t="str">
        <f>IF('Paddock Names'!C116&gt;0,'Paddock Names'!C116,"")</f>
        <v/>
      </c>
      <c r="D116" s="90">
        <f t="shared" si="5"/>
        <v>2200</v>
      </c>
      <c r="E116" s="90">
        <f t="shared" si="13"/>
        <v>2500</v>
      </c>
      <c r="F116" s="90">
        <f t="shared" si="13"/>
        <v>2400</v>
      </c>
      <c r="G116" s="90">
        <f t="shared" si="13"/>
        <v>2000</v>
      </c>
      <c r="H116" s="90">
        <f t="shared" si="13"/>
        <v>1500</v>
      </c>
      <c r="I116" s="90">
        <f t="shared" si="13"/>
        <v>1500</v>
      </c>
      <c r="J116" s="90">
        <f t="shared" si="13"/>
        <v>1500</v>
      </c>
      <c r="K116" s="90">
        <f t="shared" si="13"/>
        <v>1200</v>
      </c>
      <c r="L116" s="90">
        <f t="shared" si="13"/>
        <v>1200</v>
      </c>
      <c r="M116" s="90">
        <f t="shared" si="13"/>
        <v>1200</v>
      </c>
      <c r="N116" s="90">
        <f t="shared" si="13"/>
        <v>1800</v>
      </c>
      <c r="O116" s="91">
        <f t="shared" si="13"/>
        <v>2000</v>
      </c>
      <c r="P116" s="2"/>
      <c r="Q116" s="53"/>
    </row>
    <row r="117" spans="1:17" x14ac:dyDescent="0.2">
      <c r="A117" s="53"/>
      <c r="B117" s="76">
        <v>107</v>
      </c>
      <c r="C117" s="81" t="str">
        <f>IF('Paddock Names'!C117&gt;0,'Paddock Names'!C117,"")</f>
        <v/>
      </c>
      <c r="D117" s="90">
        <f t="shared" si="5"/>
        <v>2200</v>
      </c>
      <c r="E117" s="90">
        <f t="shared" si="13"/>
        <v>2500</v>
      </c>
      <c r="F117" s="90">
        <f t="shared" si="13"/>
        <v>2400</v>
      </c>
      <c r="G117" s="90">
        <f t="shared" si="13"/>
        <v>2000</v>
      </c>
      <c r="H117" s="90">
        <f t="shared" si="13"/>
        <v>1500</v>
      </c>
      <c r="I117" s="90">
        <f t="shared" si="13"/>
        <v>1500</v>
      </c>
      <c r="J117" s="90">
        <f t="shared" si="13"/>
        <v>1500</v>
      </c>
      <c r="K117" s="90">
        <f t="shared" si="13"/>
        <v>1200</v>
      </c>
      <c r="L117" s="90">
        <f t="shared" si="13"/>
        <v>1200</v>
      </c>
      <c r="M117" s="90">
        <f t="shared" si="13"/>
        <v>1200</v>
      </c>
      <c r="N117" s="90">
        <f t="shared" si="13"/>
        <v>1800</v>
      </c>
      <c r="O117" s="91">
        <f t="shared" si="13"/>
        <v>2000</v>
      </c>
      <c r="P117" s="2"/>
      <c r="Q117" s="53"/>
    </row>
    <row r="118" spans="1:17" x14ac:dyDescent="0.2">
      <c r="A118" s="53"/>
      <c r="B118" s="76">
        <v>108</v>
      </c>
      <c r="C118" s="81" t="str">
        <f>IF('Paddock Names'!C118&gt;0,'Paddock Names'!C118,"")</f>
        <v/>
      </c>
      <c r="D118" s="90">
        <f t="shared" si="5"/>
        <v>2200</v>
      </c>
      <c r="E118" s="90">
        <f t="shared" si="13"/>
        <v>2500</v>
      </c>
      <c r="F118" s="90">
        <f t="shared" si="13"/>
        <v>2400</v>
      </c>
      <c r="G118" s="90">
        <f t="shared" si="13"/>
        <v>2000</v>
      </c>
      <c r="H118" s="90">
        <f t="shared" si="13"/>
        <v>1500</v>
      </c>
      <c r="I118" s="90">
        <f t="shared" si="13"/>
        <v>1500</v>
      </c>
      <c r="J118" s="90">
        <f t="shared" si="13"/>
        <v>1500</v>
      </c>
      <c r="K118" s="90">
        <f t="shared" si="13"/>
        <v>1200</v>
      </c>
      <c r="L118" s="90">
        <f t="shared" si="13"/>
        <v>1200</v>
      </c>
      <c r="M118" s="90">
        <f t="shared" si="13"/>
        <v>1200</v>
      </c>
      <c r="N118" s="90">
        <f t="shared" si="13"/>
        <v>1800</v>
      </c>
      <c r="O118" s="91">
        <f t="shared" si="13"/>
        <v>2000</v>
      </c>
      <c r="P118" s="2"/>
      <c r="Q118" s="53"/>
    </row>
    <row r="119" spans="1:17" x14ac:dyDescent="0.2">
      <c r="A119" s="53"/>
      <c r="B119" s="76">
        <v>109</v>
      </c>
      <c r="C119" s="81" t="str">
        <f>IF('Paddock Names'!C119&gt;0,'Paddock Names'!C119,"")</f>
        <v/>
      </c>
      <c r="D119" s="90">
        <f t="shared" si="5"/>
        <v>2200</v>
      </c>
      <c r="E119" s="90">
        <f t="shared" si="13"/>
        <v>2500</v>
      </c>
      <c r="F119" s="90">
        <f t="shared" si="13"/>
        <v>2400</v>
      </c>
      <c r="G119" s="90">
        <f t="shared" si="13"/>
        <v>2000</v>
      </c>
      <c r="H119" s="90">
        <f t="shared" si="13"/>
        <v>1500</v>
      </c>
      <c r="I119" s="90">
        <f t="shared" si="13"/>
        <v>1500</v>
      </c>
      <c r="J119" s="90">
        <f t="shared" si="13"/>
        <v>1500</v>
      </c>
      <c r="K119" s="90">
        <f t="shared" si="13"/>
        <v>1200</v>
      </c>
      <c r="L119" s="90">
        <f t="shared" si="13"/>
        <v>1200</v>
      </c>
      <c r="M119" s="90">
        <f t="shared" si="13"/>
        <v>1200</v>
      </c>
      <c r="N119" s="90">
        <f t="shared" si="13"/>
        <v>1800</v>
      </c>
      <c r="O119" s="91">
        <f t="shared" si="13"/>
        <v>2000</v>
      </c>
      <c r="P119" s="2"/>
      <c r="Q119" s="53"/>
    </row>
    <row r="120" spans="1:17" x14ac:dyDescent="0.2">
      <c r="A120" s="53"/>
      <c r="B120" s="76">
        <v>110</v>
      </c>
      <c r="C120" s="81" t="str">
        <f>IF('Paddock Names'!C120&gt;0,'Paddock Names'!C120,"")</f>
        <v/>
      </c>
      <c r="D120" s="90">
        <f t="shared" si="5"/>
        <v>2200</v>
      </c>
      <c r="E120" s="90">
        <f t="shared" si="13"/>
        <v>2500</v>
      </c>
      <c r="F120" s="90">
        <f t="shared" si="13"/>
        <v>2400</v>
      </c>
      <c r="G120" s="90">
        <f t="shared" si="13"/>
        <v>2000</v>
      </c>
      <c r="H120" s="90">
        <f t="shared" si="13"/>
        <v>1500</v>
      </c>
      <c r="I120" s="90">
        <f t="shared" si="13"/>
        <v>1500</v>
      </c>
      <c r="J120" s="90">
        <f t="shared" si="13"/>
        <v>1500</v>
      </c>
      <c r="K120" s="90">
        <f t="shared" si="13"/>
        <v>1200</v>
      </c>
      <c r="L120" s="90">
        <f t="shared" si="13"/>
        <v>1200</v>
      </c>
      <c r="M120" s="90">
        <f t="shared" si="13"/>
        <v>1200</v>
      </c>
      <c r="N120" s="90">
        <f t="shared" si="13"/>
        <v>1800</v>
      </c>
      <c r="O120" s="91">
        <f t="shared" si="13"/>
        <v>2000</v>
      </c>
      <c r="P120" s="2"/>
      <c r="Q120" s="53"/>
    </row>
    <row r="121" spans="1:17" x14ac:dyDescent="0.2">
      <c r="A121" s="53"/>
      <c r="B121" s="76">
        <v>111</v>
      </c>
      <c r="C121" s="81" t="str">
        <f>IF('Paddock Names'!C121&gt;0,'Paddock Names'!C121,"")</f>
        <v/>
      </c>
      <c r="D121" s="90">
        <f t="shared" si="5"/>
        <v>2200</v>
      </c>
      <c r="E121" s="90">
        <f t="shared" si="13"/>
        <v>2500</v>
      </c>
      <c r="F121" s="90">
        <f t="shared" si="13"/>
        <v>2400</v>
      </c>
      <c r="G121" s="90">
        <f t="shared" si="13"/>
        <v>2000</v>
      </c>
      <c r="H121" s="90">
        <f t="shared" si="13"/>
        <v>1500</v>
      </c>
      <c r="I121" s="90">
        <f t="shared" si="13"/>
        <v>1500</v>
      </c>
      <c r="J121" s="90">
        <f t="shared" si="13"/>
        <v>1500</v>
      </c>
      <c r="K121" s="90">
        <f t="shared" si="13"/>
        <v>1200</v>
      </c>
      <c r="L121" s="90">
        <f t="shared" si="13"/>
        <v>1200</v>
      </c>
      <c r="M121" s="90">
        <f t="shared" si="13"/>
        <v>1200</v>
      </c>
      <c r="N121" s="90">
        <f t="shared" si="13"/>
        <v>1800</v>
      </c>
      <c r="O121" s="91">
        <f t="shared" si="13"/>
        <v>2000</v>
      </c>
      <c r="P121" s="2"/>
      <c r="Q121" s="53"/>
    </row>
    <row r="122" spans="1:17" x14ac:dyDescent="0.2">
      <c r="A122" s="53"/>
      <c r="B122" s="76">
        <v>112</v>
      </c>
      <c r="C122" s="81" t="str">
        <f>IF('Paddock Names'!C122&gt;0,'Paddock Names'!C122,"")</f>
        <v/>
      </c>
      <c r="D122" s="90">
        <f t="shared" si="5"/>
        <v>2200</v>
      </c>
      <c r="E122" s="90">
        <f t="shared" si="13"/>
        <v>2500</v>
      </c>
      <c r="F122" s="90">
        <f t="shared" si="13"/>
        <v>2400</v>
      </c>
      <c r="G122" s="90">
        <f t="shared" si="13"/>
        <v>2000</v>
      </c>
      <c r="H122" s="90">
        <f t="shared" si="13"/>
        <v>1500</v>
      </c>
      <c r="I122" s="90">
        <f t="shared" si="13"/>
        <v>1500</v>
      </c>
      <c r="J122" s="90">
        <f t="shared" si="13"/>
        <v>1500</v>
      </c>
      <c r="K122" s="90">
        <f t="shared" si="13"/>
        <v>1200</v>
      </c>
      <c r="L122" s="90">
        <f t="shared" si="13"/>
        <v>1200</v>
      </c>
      <c r="M122" s="90">
        <f t="shared" si="13"/>
        <v>1200</v>
      </c>
      <c r="N122" s="90">
        <f t="shared" si="13"/>
        <v>1800</v>
      </c>
      <c r="O122" s="91">
        <f t="shared" si="13"/>
        <v>2000</v>
      </c>
      <c r="P122" s="2"/>
      <c r="Q122" s="53"/>
    </row>
    <row r="123" spans="1:17" x14ac:dyDescent="0.2">
      <c r="A123" s="53"/>
      <c r="B123" s="76">
        <v>113</v>
      </c>
      <c r="C123" s="81" t="str">
        <f>IF('Paddock Names'!C123&gt;0,'Paddock Names'!C123,"")</f>
        <v/>
      </c>
      <c r="D123" s="90">
        <f t="shared" si="5"/>
        <v>2200</v>
      </c>
      <c r="E123" s="90">
        <f t="shared" si="13"/>
        <v>2500</v>
      </c>
      <c r="F123" s="90">
        <f t="shared" si="13"/>
        <v>2400</v>
      </c>
      <c r="G123" s="90">
        <f t="shared" si="13"/>
        <v>2000</v>
      </c>
      <c r="H123" s="90">
        <f t="shared" si="13"/>
        <v>1500</v>
      </c>
      <c r="I123" s="90">
        <f t="shared" si="13"/>
        <v>1500</v>
      </c>
      <c r="J123" s="90">
        <f t="shared" si="13"/>
        <v>1500</v>
      </c>
      <c r="K123" s="90">
        <f t="shared" si="13"/>
        <v>1200</v>
      </c>
      <c r="L123" s="90">
        <f t="shared" si="13"/>
        <v>1200</v>
      </c>
      <c r="M123" s="90">
        <f t="shared" si="13"/>
        <v>1200</v>
      </c>
      <c r="N123" s="90">
        <f t="shared" si="13"/>
        <v>1800</v>
      </c>
      <c r="O123" s="91">
        <f t="shared" si="13"/>
        <v>2000</v>
      </c>
      <c r="P123" s="2"/>
      <c r="Q123" s="53"/>
    </row>
    <row r="124" spans="1:17" x14ac:dyDescent="0.2">
      <c r="A124" s="53"/>
      <c r="B124" s="76">
        <v>114</v>
      </c>
      <c r="C124" s="81" t="str">
        <f>IF('Paddock Names'!C124&gt;0,'Paddock Names'!C124,"")</f>
        <v/>
      </c>
      <c r="D124" s="90">
        <f t="shared" si="5"/>
        <v>2200</v>
      </c>
      <c r="E124" s="90">
        <f t="shared" si="13"/>
        <v>2500</v>
      </c>
      <c r="F124" s="90">
        <f t="shared" si="13"/>
        <v>2400</v>
      </c>
      <c r="G124" s="90">
        <f t="shared" si="13"/>
        <v>2000</v>
      </c>
      <c r="H124" s="90">
        <f t="shared" si="13"/>
        <v>1500</v>
      </c>
      <c r="I124" s="90">
        <f t="shared" si="13"/>
        <v>1500</v>
      </c>
      <c r="J124" s="90">
        <f t="shared" si="13"/>
        <v>1500</v>
      </c>
      <c r="K124" s="90">
        <f t="shared" si="13"/>
        <v>1200</v>
      </c>
      <c r="L124" s="90">
        <f t="shared" si="13"/>
        <v>1200</v>
      </c>
      <c r="M124" s="90">
        <f t="shared" si="13"/>
        <v>1200</v>
      </c>
      <c r="N124" s="90">
        <f t="shared" si="13"/>
        <v>1800</v>
      </c>
      <c r="O124" s="91">
        <f t="shared" si="13"/>
        <v>2000</v>
      </c>
      <c r="P124" s="2"/>
      <c r="Q124" s="53"/>
    </row>
    <row r="125" spans="1:17" x14ac:dyDescent="0.2">
      <c r="A125" s="53"/>
      <c r="B125" s="76">
        <v>115</v>
      </c>
      <c r="C125" s="81" t="str">
        <f>IF('Paddock Names'!C125&gt;0,'Paddock Names'!C125,"")</f>
        <v/>
      </c>
      <c r="D125" s="90">
        <f t="shared" si="5"/>
        <v>2200</v>
      </c>
      <c r="E125" s="90">
        <f t="shared" si="13"/>
        <v>2500</v>
      </c>
      <c r="F125" s="90">
        <f t="shared" si="13"/>
        <v>2400</v>
      </c>
      <c r="G125" s="90">
        <f t="shared" si="13"/>
        <v>2000</v>
      </c>
      <c r="H125" s="90">
        <f t="shared" si="13"/>
        <v>1500</v>
      </c>
      <c r="I125" s="90">
        <f t="shared" si="13"/>
        <v>1500</v>
      </c>
      <c r="J125" s="90">
        <f t="shared" si="13"/>
        <v>1500</v>
      </c>
      <c r="K125" s="90">
        <f t="shared" si="13"/>
        <v>1200</v>
      </c>
      <c r="L125" s="90">
        <f t="shared" si="13"/>
        <v>1200</v>
      </c>
      <c r="M125" s="90">
        <f t="shared" si="13"/>
        <v>1200</v>
      </c>
      <c r="N125" s="90">
        <f t="shared" si="13"/>
        <v>1800</v>
      </c>
      <c r="O125" s="91">
        <f t="shared" si="13"/>
        <v>2000</v>
      </c>
      <c r="P125" s="2"/>
      <c r="Q125" s="53"/>
    </row>
    <row r="126" spans="1:17" x14ac:dyDescent="0.2">
      <c r="A126" s="53"/>
      <c r="B126" s="76">
        <v>116</v>
      </c>
      <c r="C126" s="81" t="str">
        <f>IF('Paddock Names'!C126&gt;0,'Paddock Names'!C126,"")</f>
        <v/>
      </c>
      <c r="D126" s="90">
        <f t="shared" si="5"/>
        <v>2200</v>
      </c>
      <c r="E126" s="90">
        <f t="shared" si="13"/>
        <v>2500</v>
      </c>
      <c r="F126" s="90">
        <f t="shared" si="13"/>
        <v>2400</v>
      </c>
      <c r="G126" s="90">
        <f t="shared" si="13"/>
        <v>2000</v>
      </c>
      <c r="H126" s="90">
        <f t="shared" si="13"/>
        <v>1500</v>
      </c>
      <c r="I126" s="90">
        <f t="shared" si="13"/>
        <v>1500</v>
      </c>
      <c r="J126" s="90">
        <f t="shared" si="13"/>
        <v>1500</v>
      </c>
      <c r="K126" s="90">
        <f t="shared" si="13"/>
        <v>1200</v>
      </c>
      <c r="L126" s="90">
        <f t="shared" si="13"/>
        <v>1200</v>
      </c>
      <c r="M126" s="90">
        <f t="shared" si="13"/>
        <v>1200</v>
      </c>
      <c r="N126" s="90">
        <f t="shared" si="13"/>
        <v>1800</v>
      </c>
      <c r="O126" s="91">
        <f t="shared" si="13"/>
        <v>2000</v>
      </c>
      <c r="P126" s="2"/>
      <c r="Q126" s="53"/>
    </row>
    <row r="127" spans="1:17" x14ac:dyDescent="0.2">
      <c r="A127" s="53"/>
      <c r="B127" s="76">
        <v>117</v>
      </c>
      <c r="C127" s="81" t="str">
        <f>IF('Paddock Names'!C127&gt;0,'Paddock Names'!C127,"")</f>
        <v/>
      </c>
      <c r="D127" s="90">
        <f t="shared" si="5"/>
        <v>2200</v>
      </c>
      <c r="E127" s="90">
        <f t="shared" si="13"/>
        <v>2500</v>
      </c>
      <c r="F127" s="90">
        <f t="shared" si="13"/>
        <v>2400</v>
      </c>
      <c r="G127" s="90">
        <f t="shared" si="13"/>
        <v>2000</v>
      </c>
      <c r="H127" s="90">
        <f t="shared" si="13"/>
        <v>1500</v>
      </c>
      <c r="I127" s="90">
        <f t="shared" si="13"/>
        <v>1500</v>
      </c>
      <c r="J127" s="90">
        <f t="shared" si="13"/>
        <v>1500</v>
      </c>
      <c r="K127" s="90">
        <f t="shared" si="13"/>
        <v>1200</v>
      </c>
      <c r="L127" s="90">
        <f t="shared" si="13"/>
        <v>1200</v>
      </c>
      <c r="M127" s="90">
        <f t="shared" si="13"/>
        <v>1200</v>
      </c>
      <c r="N127" s="90">
        <f t="shared" si="13"/>
        <v>1800</v>
      </c>
      <c r="O127" s="91">
        <f t="shared" si="13"/>
        <v>2000</v>
      </c>
      <c r="P127" s="2"/>
      <c r="Q127" s="53"/>
    </row>
    <row r="128" spans="1:17" x14ac:dyDescent="0.2">
      <c r="A128" s="53"/>
      <c r="B128" s="76">
        <v>118</v>
      </c>
      <c r="C128" s="81" t="str">
        <f>IF('Paddock Names'!C128&gt;0,'Paddock Names'!C128,"")</f>
        <v/>
      </c>
      <c r="D128" s="90">
        <f t="shared" si="5"/>
        <v>2200</v>
      </c>
      <c r="E128" s="90">
        <f t="shared" si="13"/>
        <v>2500</v>
      </c>
      <c r="F128" s="90">
        <f t="shared" si="13"/>
        <v>2400</v>
      </c>
      <c r="G128" s="90">
        <f t="shared" si="13"/>
        <v>2000</v>
      </c>
      <c r="H128" s="90">
        <f t="shared" si="13"/>
        <v>1500</v>
      </c>
      <c r="I128" s="90">
        <f t="shared" si="13"/>
        <v>1500</v>
      </c>
      <c r="J128" s="90">
        <f t="shared" si="13"/>
        <v>1500</v>
      </c>
      <c r="K128" s="90">
        <f t="shared" si="13"/>
        <v>1200</v>
      </c>
      <c r="L128" s="90">
        <f t="shared" si="13"/>
        <v>1200</v>
      </c>
      <c r="M128" s="90">
        <f t="shared" si="13"/>
        <v>1200</v>
      </c>
      <c r="N128" s="90">
        <f t="shared" si="13"/>
        <v>1800</v>
      </c>
      <c r="O128" s="91">
        <f t="shared" si="13"/>
        <v>2000</v>
      </c>
      <c r="P128" s="2"/>
      <c r="Q128" s="53"/>
    </row>
    <row r="129" spans="1:17" x14ac:dyDescent="0.2">
      <c r="A129" s="53"/>
      <c r="B129" s="76">
        <v>119</v>
      </c>
      <c r="C129" s="81" t="str">
        <f>IF('Paddock Names'!C129&gt;0,'Paddock Names'!C129,"")</f>
        <v/>
      </c>
      <c r="D129" s="90">
        <f t="shared" si="5"/>
        <v>2200</v>
      </c>
      <c r="E129" s="90">
        <f t="shared" si="13"/>
        <v>2500</v>
      </c>
      <c r="F129" s="90">
        <f t="shared" si="13"/>
        <v>2400</v>
      </c>
      <c r="G129" s="90">
        <f t="shared" si="13"/>
        <v>2000</v>
      </c>
      <c r="H129" s="90">
        <f t="shared" si="13"/>
        <v>1500</v>
      </c>
      <c r="I129" s="90">
        <f t="shared" si="13"/>
        <v>1500</v>
      </c>
      <c r="J129" s="90">
        <f t="shared" si="13"/>
        <v>1500</v>
      </c>
      <c r="K129" s="90">
        <f t="shared" si="13"/>
        <v>1200</v>
      </c>
      <c r="L129" s="90">
        <f t="shared" si="13"/>
        <v>1200</v>
      </c>
      <c r="M129" s="90">
        <f t="shared" si="13"/>
        <v>1200</v>
      </c>
      <c r="N129" s="90">
        <f t="shared" si="13"/>
        <v>1800</v>
      </c>
      <c r="O129" s="91">
        <f t="shared" si="13"/>
        <v>2000</v>
      </c>
      <c r="P129" s="2"/>
      <c r="Q129" s="53"/>
    </row>
    <row r="130" spans="1:17" x14ac:dyDescent="0.2">
      <c r="A130" s="53"/>
      <c r="B130" s="76">
        <v>120</v>
      </c>
      <c r="C130" s="81" t="str">
        <f>IF('Paddock Names'!C130&gt;0,'Paddock Names'!C130,"")</f>
        <v/>
      </c>
      <c r="D130" s="90">
        <f t="shared" ref="D130:D140" si="14">D$10</f>
        <v>2200</v>
      </c>
      <c r="E130" s="90">
        <f t="shared" si="13"/>
        <v>2500</v>
      </c>
      <c r="F130" s="90">
        <f t="shared" si="13"/>
        <v>2400</v>
      </c>
      <c r="G130" s="90">
        <f t="shared" si="13"/>
        <v>2000</v>
      </c>
      <c r="H130" s="90">
        <f t="shared" si="13"/>
        <v>1500</v>
      </c>
      <c r="I130" s="90">
        <f t="shared" si="13"/>
        <v>1500</v>
      </c>
      <c r="J130" s="90">
        <f t="shared" si="13"/>
        <v>1500</v>
      </c>
      <c r="K130" s="90">
        <f t="shared" si="13"/>
        <v>1200</v>
      </c>
      <c r="L130" s="90">
        <f t="shared" si="13"/>
        <v>1200</v>
      </c>
      <c r="M130" s="90">
        <f t="shared" si="13"/>
        <v>1200</v>
      </c>
      <c r="N130" s="90">
        <f t="shared" si="13"/>
        <v>1800</v>
      </c>
      <c r="O130" s="91">
        <f t="shared" si="13"/>
        <v>2000</v>
      </c>
      <c r="P130" s="2"/>
      <c r="Q130" s="53"/>
    </row>
    <row r="131" spans="1:17" x14ac:dyDescent="0.2">
      <c r="A131" s="53"/>
      <c r="B131" s="76">
        <v>121</v>
      </c>
      <c r="C131" s="81" t="str">
        <f>IF('Paddock Names'!C131&gt;0,'Paddock Names'!C131,"")</f>
        <v/>
      </c>
      <c r="D131" s="90">
        <f t="shared" si="14"/>
        <v>2200</v>
      </c>
      <c r="E131" s="90">
        <f t="shared" si="13"/>
        <v>2500</v>
      </c>
      <c r="F131" s="90">
        <f t="shared" si="13"/>
        <v>2400</v>
      </c>
      <c r="G131" s="90">
        <f t="shared" si="13"/>
        <v>2000</v>
      </c>
      <c r="H131" s="90">
        <f t="shared" si="13"/>
        <v>1500</v>
      </c>
      <c r="I131" s="90">
        <f t="shared" si="13"/>
        <v>1500</v>
      </c>
      <c r="J131" s="90">
        <f t="shared" si="13"/>
        <v>1500</v>
      </c>
      <c r="K131" s="90">
        <f t="shared" si="13"/>
        <v>1200</v>
      </c>
      <c r="L131" s="90">
        <f t="shared" si="13"/>
        <v>1200</v>
      </c>
      <c r="M131" s="90">
        <f t="shared" si="13"/>
        <v>1200</v>
      </c>
      <c r="N131" s="90">
        <f t="shared" si="13"/>
        <v>1800</v>
      </c>
      <c r="O131" s="91">
        <f t="shared" si="13"/>
        <v>2000</v>
      </c>
      <c r="P131" s="2"/>
      <c r="Q131" s="53"/>
    </row>
    <row r="132" spans="1:17" x14ac:dyDescent="0.2">
      <c r="A132" s="53"/>
      <c r="B132" s="76">
        <v>122</v>
      </c>
      <c r="C132" s="81" t="str">
        <f>IF('Paddock Names'!C132&gt;0,'Paddock Names'!C132,"")</f>
        <v/>
      </c>
      <c r="D132" s="90">
        <f t="shared" si="14"/>
        <v>2200</v>
      </c>
      <c r="E132" s="90">
        <f t="shared" si="13"/>
        <v>2500</v>
      </c>
      <c r="F132" s="90">
        <f t="shared" si="13"/>
        <v>2400</v>
      </c>
      <c r="G132" s="90">
        <f t="shared" si="13"/>
        <v>2000</v>
      </c>
      <c r="H132" s="90">
        <f t="shared" si="13"/>
        <v>1500</v>
      </c>
      <c r="I132" s="90">
        <f t="shared" si="13"/>
        <v>1500</v>
      </c>
      <c r="J132" s="90">
        <f t="shared" si="13"/>
        <v>1500</v>
      </c>
      <c r="K132" s="90">
        <f t="shared" si="13"/>
        <v>1200</v>
      </c>
      <c r="L132" s="90">
        <f t="shared" si="13"/>
        <v>1200</v>
      </c>
      <c r="M132" s="90">
        <f t="shared" si="13"/>
        <v>1200</v>
      </c>
      <c r="N132" s="90">
        <f t="shared" si="13"/>
        <v>1800</v>
      </c>
      <c r="O132" s="91">
        <f t="shared" si="13"/>
        <v>2000</v>
      </c>
      <c r="P132" s="2"/>
      <c r="Q132" s="53"/>
    </row>
    <row r="133" spans="1:17" x14ac:dyDescent="0.2">
      <c r="A133" s="53"/>
      <c r="B133" s="76">
        <v>123</v>
      </c>
      <c r="C133" s="81" t="str">
        <f>IF('Paddock Names'!C133&gt;0,'Paddock Names'!C133,"")</f>
        <v/>
      </c>
      <c r="D133" s="90">
        <f t="shared" si="14"/>
        <v>2200</v>
      </c>
      <c r="E133" s="90">
        <f t="shared" si="13"/>
        <v>2500</v>
      </c>
      <c r="F133" s="90">
        <f t="shared" si="13"/>
        <v>2400</v>
      </c>
      <c r="G133" s="90">
        <f t="shared" si="13"/>
        <v>2000</v>
      </c>
      <c r="H133" s="90">
        <f t="shared" si="13"/>
        <v>1500</v>
      </c>
      <c r="I133" s="90">
        <f t="shared" si="13"/>
        <v>1500</v>
      </c>
      <c r="J133" s="90">
        <f t="shared" si="13"/>
        <v>1500</v>
      </c>
      <c r="K133" s="90">
        <f t="shared" si="13"/>
        <v>1200</v>
      </c>
      <c r="L133" s="90">
        <f t="shared" si="13"/>
        <v>1200</v>
      </c>
      <c r="M133" s="90">
        <f t="shared" si="13"/>
        <v>1200</v>
      </c>
      <c r="N133" s="90">
        <f t="shared" si="13"/>
        <v>1800</v>
      </c>
      <c r="O133" s="91">
        <f t="shared" si="13"/>
        <v>2000</v>
      </c>
      <c r="P133" s="2"/>
      <c r="Q133" s="53"/>
    </row>
    <row r="134" spans="1:17" x14ac:dyDescent="0.2">
      <c r="A134" s="53"/>
      <c r="B134" s="76">
        <v>124</v>
      </c>
      <c r="C134" s="81" t="str">
        <f>IF('Paddock Names'!C134&gt;0,'Paddock Names'!C134,"")</f>
        <v/>
      </c>
      <c r="D134" s="90">
        <f t="shared" si="14"/>
        <v>2200</v>
      </c>
      <c r="E134" s="90">
        <f t="shared" si="13"/>
        <v>2500</v>
      </c>
      <c r="F134" s="90">
        <f t="shared" si="13"/>
        <v>2400</v>
      </c>
      <c r="G134" s="90">
        <f t="shared" si="13"/>
        <v>2000</v>
      </c>
      <c r="H134" s="90">
        <f t="shared" si="13"/>
        <v>1500</v>
      </c>
      <c r="I134" s="90">
        <f t="shared" si="13"/>
        <v>1500</v>
      </c>
      <c r="J134" s="90">
        <f t="shared" si="13"/>
        <v>1500</v>
      </c>
      <c r="K134" s="90">
        <f t="shared" si="13"/>
        <v>1200</v>
      </c>
      <c r="L134" s="90">
        <f t="shared" si="13"/>
        <v>1200</v>
      </c>
      <c r="M134" s="90">
        <f t="shared" ref="E134:O140" si="15">M$10</f>
        <v>1200</v>
      </c>
      <c r="N134" s="90">
        <f t="shared" si="15"/>
        <v>1800</v>
      </c>
      <c r="O134" s="91">
        <f t="shared" si="15"/>
        <v>2000</v>
      </c>
      <c r="P134" s="2"/>
      <c r="Q134" s="53"/>
    </row>
    <row r="135" spans="1:17" x14ac:dyDescent="0.2">
      <c r="A135" s="53"/>
      <c r="B135" s="76">
        <v>125</v>
      </c>
      <c r="C135" s="81" t="str">
        <f>IF('Paddock Names'!C135&gt;0,'Paddock Names'!C135,"")</f>
        <v/>
      </c>
      <c r="D135" s="90">
        <f t="shared" si="14"/>
        <v>2200</v>
      </c>
      <c r="E135" s="90">
        <f t="shared" si="15"/>
        <v>2500</v>
      </c>
      <c r="F135" s="90">
        <f t="shared" si="15"/>
        <v>2400</v>
      </c>
      <c r="G135" s="90">
        <f t="shared" si="15"/>
        <v>2000</v>
      </c>
      <c r="H135" s="90">
        <f t="shared" si="15"/>
        <v>1500</v>
      </c>
      <c r="I135" s="90">
        <f t="shared" si="15"/>
        <v>1500</v>
      </c>
      <c r="J135" s="90">
        <f t="shared" si="15"/>
        <v>1500</v>
      </c>
      <c r="K135" s="90">
        <f t="shared" si="15"/>
        <v>1200</v>
      </c>
      <c r="L135" s="90">
        <f t="shared" si="15"/>
        <v>1200</v>
      </c>
      <c r="M135" s="90">
        <f t="shared" si="15"/>
        <v>1200</v>
      </c>
      <c r="N135" s="90">
        <f t="shared" si="15"/>
        <v>1800</v>
      </c>
      <c r="O135" s="91">
        <f t="shared" si="15"/>
        <v>2000</v>
      </c>
      <c r="P135" s="2"/>
      <c r="Q135" s="53"/>
    </row>
    <row r="136" spans="1:17" x14ac:dyDescent="0.2">
      <c r="A136" s="53"/>
      <c r="B136" s="76">
        <v>126</v>
      </c>
      <c r="C136" s="81" t="str">
        <f>IF('Paddock Names'!C136&gt;0,'Paddock Names'!C136,"")</f>
        <v/>
      </c>
      <c r="D136" s="90">
        <f t="shared" si="14"/>
        <v>2200</v>
      </c>
      <c r="E136" s="90">
        <f t="shared" si="15"/>
        <v>2500</v>
      </c>
      <c r="F136" s="90">
        <f t="shared" si="15"/>
        <v>2400</v>
      </c>
      <c r="G136" s="90">
        <f t="shared" si="15"/>
        <v>2000</v>
      </c>
      <c r="H136" s="90">
        <f t="shared" si="15"/>
        <v>1500</v>
      </c>
      <c r="I136" s="90">
        <f t="shared" si="15"/>
        <v>1500</v>
      </c>
      <c r="J136" s="90">
        <f t="shared" si="15"/>
        <v>1500</v>
      </c>
      <c r="K136" s="90">
        <f t="shared" si="15"/>
        <v>1200</v>
      </c>
      <c r="L136" s="90">
        <f t="shared" si="15"/>
        <v>1200</v>
      </c>
      <c r="M136" s="90">
        <f t="shared" si="15"/>
        <v>1200</v>
      </c>
      <c r="N136" s="90">
        <f t="shared" si="15"/>
        <v>1800</v>
      </c>
      <c r="O136" s="91">
        <f t="shared" si="15"/>
        <v>2000</v>
      </c>
      <c r="P136" s="2"/>
      <c r="Q136" s="53"/>
    </row>
    <row r="137" spans="1:17" x14ac:dyDescent="0.2">
      <c r="A137" s="53"/>
      <c r="B137" s="76">
        <v>127</v>
      </c>
      <c r="C137" s="81" t="str">
        <f>IF('Paddock Names'!C137&gt;0,'Paddock Names'!C137,"")</f>
        <v/>
      </c>
      <c r="D137" s="90">
        <f t="shared" si="14"/>
        <v>2200</v>
      </c>
      <c r="E137" s="90">
        <f t="shared" si="15"/>
        <v>2500</v>
      </c>
      <c r="F137" s="90">
        <f t="shared" si="15"/>
        <v>2400</v>
      </c>
      <c r="G137" s="90">
        <f t="shared" si="15"/>
        <v>2000</v>
      </c>
      <c r="H137" s="90">
        <f t="shared" si="15"/>
        <v>1500</v>
      </c>
      <c r="I137" s="90">
        <f t="shared" si="15"/>
        <v>1500</v>
      </c>
      <c r="J137" s="90">
        <f t="shared" si="15"/>
        <v>1500</v>
      </c>
      <c r="K137" s="90">
        <f t="shared" si="15"/>
        <v>1200</v>
      </c>
      <c r="L137" s="90">
        <f t="shared" si="15"/>
        <v>1200</v>
      </c>
      <c r="M137" s="90">
        <f t="shared" si="15"/>
        <v>1200</v>
      </c>
      <c r="N137" s="90">
        <f t="shared" si="15"/>
        <v>1800</v>
      </c>
      <c r="O137" s="91">
        <f t="shared" si="15"/>
        <v>2000</v>
      </c>
      <c r="P137" s="2"/>
      <c r="Q137" s="53"/>
    </row>
    <row r="138" spans="1:17" x14ac:dyDescent="0.2">
      <c r="A138" s="53"/>
      <c r="B138" s="76">
        <v>128</v>
      </c>
      <c r="C138" s="81" t="str">
        <f>IF('Paddock Names'!C138&gt;0,'Paddock Names'!C138,"")</f>
        <v/>
      </c>
      <c r="D138" s="90">
        <f t="shared" si="14"/>
        <v>2200</v>
      </c>
      <c r="E138" s="90">
        <f t="shared" si="15"/>
        <v>2500</v>
      </c>
      <c r="F138" s="90">
        <f t="shared" si="15"/>
        <v>2400</v>
      </c>
      <c r="G138" s="90">
        <f t="shared" si="15"/>
        <v>2000</v>
      </c>
      <c r="H138" s="90">
        <f t="shared" si="15"/>
        <v>1500</v>
      </c>
      <c r="I138" s="90">
        <f t="shared" si="15"/>
        <v>1500</v>
      </c>
      <c r="J138" s="90">
        <f t="shared" si="15"/>
        <v>1500</v>
      </c>
      <c r="K138" s="90">
        <f t="shared" si="15"/>
        <v>1200</v>
      </c>
      <c r="L138" s="90">
        <f t="shared" si="15"/>
        <v>1200</v>
      </c>
      <c r="M138" s="90">
        <f t="shared" si="15"/>
        <v>1200</v>
      </c>
      <c r="N138" s="90">
        <f t="shared" si="15"/>
        <v>1800</v>
      </c>
      <c r="O138" s="91">
        <f t="shared" si="15"/>
        <v>2000</v>
      </c>
      <c r="P138" s="2"/>
      <c r="Q138" s="53"/>
    </row>
    <row r="139" spans="1:17" x14ac:dyDescent="0.2">
      <c r="A139" s="53"/>
      <c r="B139" s="76">
        <v>129</v>
      </c>
      <c r="C139" s="81" t="str">
        <f>IF('Paddock Names'!C139&gt;0,'Paddock Names'!C139,"")</f>
        <v/>
      </c>
      <c r="D139" s="90">
        <f t="shared" si="14"/>
        <v>2200</v>
      </c>
      <c r="E139" s="90">
        <f t="shared" si="15"/>
        <v>2500</v>
      </c>
      <c r="F139" s="90">
        <f t="shared" si="15"/>
        <v>2400</v>
      </c>
      <c r="G139" s="90">
        <f t="shared" si="15"/>
        <v>2000</v>
      </c>
      <c r="H139" s="90">
        <f t="shared" si="15"/>
        <v>1500</v>
      </c>
      <c r="I139" s="90">
        <f t="shared" si="15"/>
        <v>1500</v>
      </c>
      <c r="J139" s="90">
        <f t="shared" si="15"/>
        <v>1500</v>
      </c>
      <c r="K139" s="90">
        <f t="shared" si="15"/>
        <v>1200</v>
      </c>
      <c r="L139" s="90">
        <f t="shared" si="15"/>
        <v>1200</v>
      </c>
      <c r="M139" s="90">
        <f t="shared" si="15"/>
        <v>1200</v>
      </c>
      <c r="N139" s="90">
        <f t="shared" si="15"/>
        <v>1800</v>
      </c>
      <c r="O139" s="91">
        <f t="shared" si="15"/>
        <v>2000</v>
      </c>
      <c r="P139" s="2"/>
      <c r="Q139" s="53"/>
    </row>
    <row r="140" spans="1:17" ht="16" thickBot="1" x14ac:dyDescent="0.25">
      <c r="A140" s="53"/>
      <c r="B140" s="76">
        <v>130</v>
      </c>
      <c r="C140" s="82" t="str">
        <f>IF('Paddock Names'!C140&gt;0,'Paddock Names'!C140,"")</f>
        <v>END RECORD</v>
      </c>
      <c r="D140" s="92">
        <f t="shared" si="14"/>
        <v>2200</v>
      </c>
      <c r="E140" s="92">
        <f t="shared" si="15"/>
        <v>2500</v>
      </c>
      <c r="F140" s="92">
        <f t="shared" si="15"/>
        <v>2400</v>
      </c>
      <c r="G140" s="92">
        <f t="shared" si="15"/>
        <v>2000</v>
      </c>
      <c r="H140" s="92">
        <f t="shared" si="15"/>
        <v>1500</v>
      </c>
      <c r="I140" s="92">
        <f t="shared" si="15"/>
        <v>1500</v>
      </c>
      <c r="J140" s="92">
        <f t="shared" si="15"/>
        <v>1500</v>
      </c>
      <c r="K140" s="92">
        <f t="shared" si="15"/>
        <v>1200</v>
      </c>
      <c r="L140" s="92">
        <f t="shared" si="15"/>
        <v>1200</v>
      </c>
      <c r="M140" s="92">
        <f t="shared" si="15"/>
        <v>1200</v>
      </c>
      <c r="N140" s="92">
        <f t="shared" si="15"/>
        <v>1800</v>
      </c>
      <c r="O140" s="93">
        <f t="shared" si="15"/>
        <v>2000</v>
      </c>
      <c r="P140" s="2"/>
      <c r="Q140" s="53"/>
    </row>
    <row r="141" spans="1:17" x14ac:dyDescent="0.2">
      <c r="A141" s="53"/>
      <c r="B141" s="2"/>
      <c r="C141" s="2"/>
      <c r="D141" s="31"/>
      <c r="E141" s="31"/>
      <c r="F141" s="31"/>
      <c r="G141" s="31"/>
      <c r="H141" s="31"/>
      <c r="I141" s="31"/>
      <c r="J141" s="31"/>
      <c r="K141" s="31"/>
      <c r="L141" s="31"/>
      <c r="M141" s="31"/>
      <c r="N141" s="31"/>
      <c r="O141" s="31"/>
      <c r="P141" s="2"/>
      <c r="Q141" s="53"/>
    </row>
    <row r="142" spans="1:17" x14ac:dyDescent="0.2">
      <c r="A142" s="53"/>
      <c r="B142" s="2"/>
      <c r="C142" s="2"/>
      <c r="D142" s="31"/>
      <c r="E142" s="31"/>
      <c r="F142" s="31"/>
      <c r="G142" s="31"/>
      <c r="H142" s="31"/>
      <c r="I142" s="31"/>
      <c r="J142" s="31"/>
      <c r="K142" s="31"/>
      <c r="L142" s="31"/>
      <c r="M142" s="31"/>
      <c r="N142" s="31"/>
      <c r="O142" s="31"/>
      <c r="P142" s="2"/>
      <c r="Q142" s="53"/>
    </row>
    <row r="143" spans="1:17" x14ac:dyDescent="0.2">
      <c r="A143" s="53"/>
      <c r="B143" s="53"/>
      <c r="C143" s="53"/>
      <c r="D143" s="77"/>
      <c r="E143" s="77"/>
      <c r="F143" s="77"/>
      <c r="G143" s="77"/>
      <c r="H143" s="77"/>
      <c r="I143" s="77"/>
      <c r="J143" s="77"/>
      <c r="K143" s="77"/>
      <c r="L143" s="77"/>
      <c r="M143" s="77"/>
      <c r="N143" s="77"/>
      <c r="O143" s="77"/>
      <c r="P143" s="53"/>
      <c r="Q143" s="53"/>
    </row>
    <row r="144" spans="1:17" x14ac:dyDescent="0.2">
      <c r="A144" s="53"/>
      <c r="B144" s="53"/>
      <c r="C144" s="53"/>
      <c r="D144" s="77"/>
      <c r="E144" s="77"/>
      <c r="F144" s="77"/>
      <c r="G144" s="77"/>
      <c r="H144" s="77"/>
      <c r="I144" s="77"/>
      <c r="J144" s="77"/>
      <c r="K144" s="77"/>
      <c r="L144" s="77"/>
      <c r="M144" s="77"/>
      <c r="N144" s="77"/>
      <c r="O144" s="77"/>
      <c r="P144" s="53"/>
      <c r="Q144" s="53"/>
    </row>
    <row r="145" spans="1:17" x14ac:dyDescent="0.2">
      <c r="A145" s="53"/>
      <c r="B145" s="53"/>
      <c r="C145" s="53"/>
      <c r="D145" s="77"/>
      <c r="E145" s="77"/>
      <c r="F145" s="77"/>
      <c r="G145" s="77"/>
      <c r="H145" s="77"/>
      <c r="I145" s="77"/>
      <c r="J145" s="77"/>
      <c r="K145" s="77"/>
      <c r="L145" s="77"/>
      <c r="M145" s="77"/>
      <c r="N145" s="77"/>
      <c r="O145" s="77"/>
      <c r="P145" s="53"/>
      <c r="Q145" s="53"/>
    </row>
    <row r="146" spans="1:17" x14ac:dyDescent="0.2">
      <c r="A146" s="53"/>
      <c r="B146" s="53"/>
      <c r="C146" s="53"/>
      <c r="D146" s="77"/>
      <c r="E146" s="77"/>
      <c r="F146" s="77"/>
      <c r="G146" s="77"/>
      <c r="H146" s="77"/>
      <c r="I146" s="77"/>
      <c r="J146" s="77"/>
      <c r="K146" s="77"/>
      <c r="L146" s="77"/>
      <c r="M146" s="77"/>
      <c r="N146" s="77"/>
      <c r="O146" s="77"/>
      <c r="P146" s="53"/>
      <c r="Q146" s="53"/>
    </row>
    <row r="147" spans="1:17" x14ac:dyDescent="0.2">
      <c r="A147" s="53"/>
      <c r="B147" s="53"/>
      <c r="C147" s="53"/>
      <c r="D147" s="77"/>
      <c r="E147" s="77"/>
      <c r="F147" s="77"/>
      <c r="G147" s="77"/>
      <c r="H147" s="77"/>
      <c r="I147" s="77"/>
      <c r="J147" s="77"/>
      <c r="K147" s="77"/>
      <c r="L147" s="77"/>
      <c r="M147" s="77"/>
      <c r="N147" s="77"/>
      <c r="O147" s="77"/>
      <c r="P147" s="53"/>
      <c r="Q147" s="53"/>
    </row>
    <row r="148" spans="1:17" x14ac:dyDescent="0.2">
      <c r="A148" s="53"/>
      <c r="B148" s="53"/>
      <c r="C148" s="53"/>
      <c r="D148" s="77"/>
      <c r="E148" s="77"/>
      <c r="F148" s="77"/>
      <c r="G148" s="77"/>
      <c r="H148" s="77"/>
      <c r="I148" s="77"/>
      <c r="J148" s="77"/>
      <c r="K148" s="77"/>
      <c r="L148" s="77"/>
      <c r="M148" s="77"/>
      <c r="N148" s="77"/>
      <c r="O148" s="77"/>
      <c r="P148" s="53"/>
      <c r="Q148" s="53"/>
    </row>
    <row r="149" spans="1:17" x14ac:dyDescent="0.2">
      <c r="A149" s="53"/>
      <c r="B149" s="53"/>
      <c r="C149" s="53"/>
      <c r="D149" s="77"/>
      <c r="E149" s="77"/>
      <c r="F149" s="77"/>
      <c r="G149" s="77"/>
      <c r="H149" s="77"/>
      <c r="I149" s="77"/>
      <c r="J149" s="77"/>
      <c r="K149" s="77"/>
      <c r="L149" s="77"/>
      <c r="M149" s="77"/>
      <c r="N149" s="77"/>
      <c r="O149" s="77"/>
      <c r="P149" s="53"/>
      <c r="Q149" s="53"/>
    </row>
    <row r="150" spans="1:17" x14ac:dyDescent="0.2">
      <c r="A150" s="53"/>
      <c r="B150" s="53"/>
      <c r="C150" s="53"/>
      <c r="D150" s="77"/>
      <c r="E150" s="77"/>
      <c r="F150" s="77"/>
      <c r="G150" s="77"/>
      <c r="H150" s="77"/>
      <c r="I150" s="77"/>
      <c r="J150" s="77"/>
      <c r="K150" s="77"/>
      <c r="L150" s="77"/>
      <c r="M150" s="77"/>
      <c r="N150" s="77"/>
      <c r="O150" s="77"/>
      <c r="P150" s="53"/>
      <c r="Q150" s="53"/>
    </row>
    <row r="151" spans="1:17" x14ac:dyDescent="0.2">
      <c r="A151" s="53"/>
      <c r="B151" s="53"/>
      <c r="C151" s="53"/>
      <c r="D151" s="77"/>
      <c r="E151" s="77"/>
      <c r="F151" s="77"/>
      <c r="G151" s="77"/>
      <c r="H151" s="77"/>
      <c r="I151" s="77"/>
      <c r="J151" s="77"/>
      <c r="K151" s="77"/>
      <c r="L151" s="77"/>
      <c r="M151" s="77"/>
      <c r="N151" s="77"/>
      <c r="O151" s="77"/>
      <c r="P151" s="53"/>
      <c r="Q151" s="53"/>
    </row>
    <row r="152" spans="1:17" x14ac:dyDescent="0.2">
      <c r="A152" s="53"/>
      <c r="B152" s="53"/>
      <c r="C152" s="53"/>
      <c r="D152" s="77"/>
      <c r="E152" s="77"/>
      <c r="F152" s="77"/>
      <c r="G152" s="77"/>
      <c r="H152" s="77"/>
      <c r="I152" s="77"/>
      <c r="J152" s="77"/>
      <c r="K152" s="77"/>
      <c r="L152" s="77"/>
      <c r="M152" s="77"/>
      <c r="N152" s="77"/>
      <c r="O152" s="77"/>
      <c r="P152" s="53"/>
      <c r="Q152" s="53"/>
    </row>
    <row r="153" spans="1:17" x14ac:dyDescent="0.2">
      <c r="A153" s="53"/>
      <c r="B153" s="53"/>
      <c r="C153" s="53"/>
      <c r="D153" s="77"/>
      <c r="E153" s="77"/>
      <c r="F153" s="77"/>
      <c r="G153" s="77"/>
      <c r="H153" s="77"/>
      <c r="I153" s="77"/>
      <c r="J153" s="77"/>
      <c r="K153" s="77"/>
      <c r="L153" s="77"/>
      <c r="M153" s="77"/>
      <c r="N153" s="77"/>
      <c r="O153" s="77"/>
      <c r="P153" s="53"/>
      <c r="Q153" s="53"/>
    </row>
    <row r="154" spans="1:17" x14ac:dyDescent="0.2">
      <c r="A154" s="53"/>
      <c r="B154" s="53"/>
      <c r="C154" s="53"/>
      <c r="D154" s="77"/>
      <c r="E154" s="77"/>
      <c r="F154" s="77"/>
      <c r="G154" s="77"/>
      <c r="H154" s="77"/>
      <c r="I154" s="77"/>
      <c r="J154" s="77"/>
      <c r="K154" s="77"/>
      <c r="L154" s="77"/>
      <c r="M154" s="77"/>
      <c r="N154" s="77"/>
      <c r="O154" s="77"/>
      <c r="P154" s="53"/>
      <c r="Q154" s="53"/>
    </row>
    <row r="155" spans="1:17" x14ac:dyDescent="0.2">
      <c r="A155" s="53"/>
      <c r="B155" s="53"/>
      <c r="C155" s="53"/>
      <c r="D155" s="77"/>
      <c r="E155" s="77"/>
      <c r="F155" s="77"/>
      <c r="G155" s="77"/>
      <c r="H155" s="77"/>
      <c r="I155" s="77"/>
      <c r="J155" s="77"/>
      <c r="K155" s="77"/>
      <c r="L155" s="77"/>
      <c r="M155" s="77"/>
      <c r="N155" s="77"/>
      <c r="O155" s="77"/>
      <c r="P155" s="53"/>
      <c r="Q155" s="53"/>
    </row>
  </sheetData>
  <phoneticPr fontId="0" type="noConversion"/>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294" r:id="rId3" name="Drop Down 102">
              <controlPr defaultSize="0" autoLine="0" autoPict="0">
                <anchor moveWithCells="1">
                  <from>
                    <xdr:col>2</xdr:col>
                    <xdr:colOff>12700</xdr:colOff>
                    <xdr:row>8</xdr:row>
                    <xdr:rowOff>177800</xdr:rowOff>
                  </from>
                  <to>
                    <xdr:col>2</xdr:col>
                    <xdr:colOff>1612900</xdr:colOff>
                    <xdr:row>10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sheetView>
  </sheetViews>
  <sheetFormatPr baseColWidth="10" defaultRowHeight="15" x14ac:dyDescent="0.2"/>
  <cols>
    <col min="1" max="1" width="1" style="53" customWidth="1"/>
    <col min="2" max="2" width="1" style="58" customWidth="1"/>
    <col min="3" max="3" width="24.5" style="10" customWidth="1"/>
    <col min="4" max="5" width="7.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1</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135"/>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ref="K6:AM6" si="0">SUM(K11,K13,K15,K17,K19,K21,K23,K25,K27,K29,K31,K33,K35,K37,K39,K41,K43,K45,K47,K49,K51,K53,K55,K57,K59)+SUM(K61,K63,K65,K67,K69,K71,K73,K75,K77,K79,K81,K83,K85,K87,K89,K91,K93,K95,K97,K99,K101,K103,K105,K107,K109)+SUM(K111,K113,K115,K117,K119,K121,K123,K125,K127,K129,K131,K133,K135,K137,K139,K141,K143,K145,K147,K149,K151,K153,K155,K157,K159)+SUM(K161,K163,K165,K167,K169,K171,K173,K175,K177,K179,K181,K183,K185,K187,K189,K191,K193,K195,K197,K199,K201,K203,K205,K207,K209)+SUM(K211,K213,K215,K217,K219,K221,K223,K225,K227,K229,K231,K233,K235,K237,K239,K241,K243,K245,K247,K249,K251,K253,K255,K257,K259)+SUM(K261,K263,K265,K267,K269)</f>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c r="G7" s="153"/>
      <c r="H7" s="145" t="s">
        <v>47</v>
      </c>
      <c r="I7" s="127">
        <f>F7</f>
        <v>0</v>
      </c>
      <c r="J7" s="128">
        <f>I7</f>
        <v>0</v>
      </c>
      <c r="K7" s="128">
        <f>J7</f>
        <v>0</v>
      </c>
      <c r="L7" s="128">
        <f>K7</f>
        <v>0</v>
      </c>
      <c r="M7" s="128">
        <f t="shared" ref="M7:AM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8">
        <f t="shared" si="1"/>
        <v>0</v>
      </c>
    </row>
    <row r="8" spans="1:40" ht="16" thickBot="1" x14ac:dyDescent="0.25">
      <c r="C8" s="33" t="s">
        <v>37</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44562</v>
      </c>
      <c r="J9" s="15">
        <f>I10+1</f>
        <v>44563</v>
      </c>
      <c r="K9" s="15">
        <f t="shared" ref="K9:AM9" si="2">J10+1</f>
        <v>44564</v>
      </c>
      <c r="L9" s="15">
        <f t="shared" si="2"/>
        <v>44565</v>
      </c>
      <c r="M9" s="15">
        <f t="shared" si="2"/>
        <v>44566</v>
      </c>
      <c r="N9" s="15">
        <f t="shared" si="2"/>
        <v>44567</v>
      </c>
      <c r="O9" s="15">
        <f t="shared" si="2"/>
        <v>44568</v>
      </c>
      <c r="P9" s="15">
        <f t="shared" si="2"/>
        <v>44569</v>
      </c>
      <c r="Q9" s="15">
        <f t="shared" si="2"/>
        <v>44570</v>
      </c>
      <c r="R9" s="15">
        <f t="shared" si="2"/>
        <v>44571</v>
      </c>
      <c r="S9" s="15">
        <f t="shared" si="2"/>
        <v>44572</v>
      </c>
      <c r="T9" s="15">
        <f t="shared" si="2"/>
        <v>44573</v>
      </c>
      <c r="U9" s="15">
        <f t="shared" si="2"/>
        <v>44574</v>
      </c>
      <c r="V9" s="15">
        <f t="shared" si="2"/>
        <v>44575</v>
      </c>
      <c r="W9" s="15">
        <f t="shared" si="2"/>
        <v>44576</v>
      </c>
      <c r="X9" s="15">
        <f t="shared" si="2"/>
        <v>44577</v>
      </c>
      <c r="Y9" s="15">
        <f t="shared" si="2"/>
        <v>44578</v>
      </c>
      <c r="Z9" s="15">
        <f t="shared" si="2"/>
        <v>44579</v>
      </c>
      <c r="AA9" s="15">
        <f t="shared" si="2"/>
        <v>44580</v>
      </c>
      <c r="AB9" s="15">
        <f t="shared" si="2"/>
        <v>44581</v>
      </c>
      <c r="AC9" s="15">
        <f t="shared" si="2"/>
        <v>44582</v>
      </c>
      <c r="AD9" s="15">
        <f t="shared" si="2"/>
        <v>44583</v>
      </c>
      <c r="AE9" s="15">
        <f t="shared" si="2"/>
        <v>44584</v>
      </c>
      <c r="AF9" s="15">
        <f t="shared" si="2"/>
        <v>44585</v>
      </c>
      <c r="AG9" s="15">
        <f t="shared" si="2"/>
        <v>44586</v>
      </c>
      <c r="AH9" s="15">
        <f t="shared" si="2"/>
        <v>44587</v>
      </c>
      <c r="AI9" s="15">
        <f>AH10+1</f>
        <v>44588</v>
      </c>
      <c r="AJ9" s="15">
        <f t="shared" si="2"/>
        <v>44589</v>
      </c>
      <c r="AK9" s="15">
        <f t="shared" si="2"/>
        <v>44590</v>
      </c>
      <c r="AL9" s="15">
        <f t="shared" si="2"/>
        <v>44591</v>
      </c>
      <c r="AM9" s="73">
        <f t="shared" si="2"/>
        <v>44592</v>
      </c>
    </row>
    <row r="10" spans="1:40" ht="16" thickBot="1" x14ac:dyDescent="0.25">
      <c r="A10" s="59"/>
      <c r="B10" s="60" t="s">
        <v>26</v>
      </c>
      <c r="C10" s="25" t="s">
        <v>35</v>
      </c>
      <c r="D10" s="20" t="s">
        <v>27</v>
      </c>
      <c r="E10" s="19" t="s">
        <v>29</v>
      </c>
      <c r="F10" s="18" t="s">
        <v>30</v>
      </c>
      <c r="G10" s="19" t="s">
        <v>25</v>
      </c>
      <c r="H10" s="147"/>
      <c r="I10" s="130">
        <f>VALUE(CONCATENATE("01/",B1,"/",'Group Name and Year'!E14))</f>
        <v>44562</v>
      </c>
      <c r="J10" s="16">
        <f>I10+1</f>
        <v>44563</v>
      </c>
      <c r="K10" s="16">
        <f t="shared" ref="K10:T10" si="3">J10+1</f>
        <v>44564</v>
      </c>
      <c r="L10" s="16">
        <f t="shared" si="3"/>
        <v>44565</v>
      </c>
      <c r="M10" s="16">
        <f t="shared" si="3"/>
        <v>44566</v>
      </c>
      <c r="N10" s="16">
        <f t="shared" si="3"/>
        <v>44567</v>
      </c>
      <c r="O10" s="16">
        <f t="shared" si="3"/>
        <v>44568</v>
      </c>
      <c r="P10" s="16">
        <f t="shared" si="3"/>
        <v>44569</v>
      </c>
      <c r="Q10" s="16">
        <f t="shared" si="3"/>
        <v>44570</v>
      </c>
      <c r="R10" s="16">
        <f t="shared" si="3"/>
        <v>44571</v>
      </c>
      <c r="S10" s="16">
        <f t="shared" si="3"/>
        <v>44572</v>
      </c>
      <c r="T10" s="16">
        <f t="shared" si="3"/>
        <v>44573</v>
      </c>
      <c r="U10" s="16">
        <f t="shared" ref="U10:AH10" si="4">T10+1</f>
        <v>44574</v>
      </c>
      <c r="V10" s="16">
        <f t="shared" si="4"/>
        <v>44575</v>
      </c>
      <c r="W10" s="16">
        <f t="shared" si="4"/>
        <v>44576</v>
      </c>
      <c r="X10" s="16">
        <f t="shared" si="4"/>
        <v>44577</v>
      </c>
      <c r="Y10" s="16">
        <f t="shared" si="4"/>
        <v>44578</v>
      </c>
      <c r="Z10" s="16">
        <f t="shared" si="4"/>
        <v>44579</v>
      </c>
      <c r="AA10" s="16">
        <f t="shared" si="4"/>
        <v>44580</v>
      </c>
      <c r="AB10" s="16">
        <f t="shared" si="4"/>
        <v>44581</v>
      </c>
      <c r="AC10" s="16">
        <f t="shared" si="4"/>
        <v>44582</v>
      </c>
      <c r="AD10" s="16">
        <f t="shared" si="4"/>
        <v>44583</v>
      </c>
      <c r="AE10" s="16">
        <f t="shared" si="4"/>
        <v>44584</v>
      </c>
      <c r="AF10" s="16">
        <f t="shared" si="4"/>
        <v>44585</v>
      </c>
      <c r="AG10" s="16">
        <f t="shared" si="4"/>
        <v>44586</v>
      </c>
      <c r="AH10" s="16">
        <f t="shared" si="4"/>
        <v>44587</v>
      </c>
      <c r="AI10" s="16">
        <f>AH10+1</f>
        <v>44588</v>
      </c>
      <c r="AJ10" s="16">
        <f>AI10+1</f>
        <v>44589</v>
      </c>
      <c r="AK10" s="16">
        <f>AJ10+1</f>
        <v>44590</v>
      </c>
      <c r="AL10" s="16">
        <f>AK10+1</f>
        <v>44591</v>
      </c>
      <c r="AM10" s="74">
        <f>AL10+1</f>
        <v>44592</v>
      </c>
    </row>
    <row r="11" spans="1:40"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IF(SUM(I11:AM11)&gt;0,SUM(I11:AM11)," ")</f>
        <v xml:space="preserve"> </v>
      </c>
      <c r="F11" s="107"/>
      <c r="G11" s="17">
        <f>VLOOKUP(B11,'Herbage Mass Residual'!$B$11:$O$140,($B$1+2),FALSE)</f>
        <v>2200</v>
      </c>
      <c r="H11" s="103" t="e">
        <f>($F$7/VLOOKUP(B11,'Paddock Names'!$B$11:$D$140,3))*(SUM(I11:AM11)/31)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2"/>
    </row>
    <row r="12" spans="1:40"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4" t="e">
        <f>AK12+(VLOOKUP($B11,'Growth Rates'!$B$11:$O$140,($B$1+2),FALSE))-(AL11*(AL$7/VLOOKUP($B11,'Paddock Names'!$B$11:$D$140,3)))</f>
        <v>#DIV/0!</v>
      </c>
      <c r="AM12" s="115" t="e">
        <f>AL12+(VLOOKUP($B11,'Growth Rates'!$B$11:$O$140,($B$1+2),FALSE))-(AM11*(AM$7/VLOOKUP($B11,'Paddock Names'!$B$11:$D$140,3)))</f>
        <v>#DIV/0!</v>
      </c>
    </row>
    <row r="13" spans="1:40" x14ac:dyDescent="0.2">
      <c r="B13" s="58">
        <f t="shared" ref="B13:B25" si="5">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IF(SUM(I13:AM13)&gt;0,SUM(I13:AM13)," ")</f>
        <v xml:space="preserve"> </v>
      </c>
      <c r="F13" s="107"/>
      <c r="G13" s="17">
        <f>VLOOKUP(B13,'Herbage Mass Residual'!$B$11:$O$140,($B$1+2),FALSE)</f>
        <v>2200</v>
      </c>
      <c r="H13" s="103" t="e">
        <f>($F$7/VLOOKUP(B13,'Paddock Names'!$B$11:$D$140,3))*(SUM(I13:AM13)/31)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2"/>
    </row>
    <row r="14" spans="1:40" ht="16" thickBot="1" x14ac:dyDescent="0.25">
      <c r="B14" s="58">
        <f t="shared" si="5"/>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4" t="e">
        <f>AK14+(VLOOKUP($B13,'Growth Rates'!$B$11:$O$140,($B$1+2),FALSE))-(AL13*(AL$7/VLOOKUP($B13,'Paddock Names'!$B$11:$D$140,3)))</f>
        <v>#DIV/0!</v>
      </c>
      <c r="AM14" s="115" t="e">
        <f>AL14+(VLOOKUP($B13,'Growth Rates'!$B$11:$O$140,($B$1+2),FALSE))-(AM13*(AM$7/VLOOKUP($B13,'Paddock Names'!$B$11:$D$140,3)))</f>
        <v>#DIV/0!</v>
      </c>
      <c r="AN14" s="61"/>
    </row>
    <row r="15" spans="1:40" x14ac:dyDescent="0.2">
      <c r="B15" s="58">
        <f t="shared" si="5"/>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IF(SUM(I15:AM15)&gt;0,SUM(I15:AM15)," ")</f>
        <v xml:space="preserve"> </v>
      </c>
      <c r="F15" s="107"/>
      <c r="G15" s="17">
        <f>VLOOKUP(B15,'Herbage Mass Residual'!$B$11:$O$140,($B$1+2),FALSE)</f>
        <v>2200</v>
      </c>
      <c r="H15" s="103" t="e">
        <f>($F$7/VLOOKUP(B15,'Paddock Names'!$B$11:$D$140,3))*(SUM(I15:AM15)/31)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2"/>
    </row>
    <row r="16" spans="1:40" ht="16" thickBot="1" x14ac:dyDescent="0.25">
      <c r="B16" s="58">
        <f t="shared" si="5"/>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4" t="e">
        <f>AK16+(VLOOKUP($B15,'Growth Rates'!$B$11:$O$140,($B$1+2),FALSE))-(AL15*(AL$7/VLOOKUP($B15,'Paddock Names'!$B$11:$D$140,3)))</f>
        <v>#DIV/0!</v>
      </c>
      <c r="AM16" s="115" t="e">
        <f>AL16+(VLOOKUP($B15,'Growth Rates'!$B$11:$O$140,($B$1+2),FALSE))-(AM15*(AM$7/VLOOKUP($B15,'Paddock Names'!$B$11:$D$140,3)))</f>
        <v>#DIV/0!</v>
      </c>
    </row>
    <row r="17" spans="2:39" x14ac:dyDescent="0.2">
      <c r="B17" s="58">
        <f t="shared" si="5"/>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IF(SUM(I17:AM17)&gt;0,SUM(I17:AM17)," ")</f>
        <v xml:space="preserve"> </v>
      </c>
      <c r="F17" s="107"/>
      <c r="G17" s="17">
        <f>VLOOKUP(B17,'Herbage Mass Residual'!$B$11:$O$140,($B$1+2),FALSE)</f>
        <v>2200</v>
      </c>
      <c r="H17" s="103" t="e">
        <f>($F$7/VLOOKUP(B17,'Paddock Names'!$B$11:$D$140,3))*(SUM(I17:AM17)/31)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2"/>
    </row>
    <row r="18" spans="2:39" ht="16" thickBot="1" x14ac:dyDescent="0.25">
      <c r="B18" s="58">
        <f t="shared" si="5"/>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4" t="e">
        <f>AK18+(VLOOKUP($B17,'Growth Rates'!$B$11:$O$140,($B$1+2),FALSE))-(AL17*(AL$7/VLOOKUP($B17,'Paddock Names'!$B$11:$D$140,3)))</f>
        <v>#DIV/0!</v>
      </c>
      <c r="AM18" s="115" t="e">
        <f>AL18+(VLOOKUP($B17,'Growth Rates'!$B$11:$O$140,($B$1+2),FALSE))-(AM17*(AM$7/VLOOKUP($B17,'Paddock Names'!$B$11:$D$140,3)))</f>
        <v>#DIV/0!</v>
      </c>
    </row>
    <row r="19" spans="2:39" x14ac:dyDescent="0.2">
      <c r="B19" s="58">
        <f t="shared" si="5"/>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IF(SUM(I19:AM19)&gt;0,SUM(I19:AM19)," ")</f>
        <v xml:space="preserve"> </v>
      </c>
      <c r="F19" s="107"/>
      <c r="G19" s="17">
        <f>VLOOKUP(B19,'Herbage Mass Residual'!$B$11:$O$140,($B$1+2),FALSE)</f>
        <v>2200</v>
      </c>
      <c r="H19" s="103" t="e">
        <f>($F$7/VLOOKUP(B19,'Paddock Names'!$B$11:$D$140,3))*(SUM(I19:AM19)/31)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2"/>
    </row>
    <row r="20" spans="2:39" ht="16" thickBot="1" x14ac:dyDescent="0.25">
      <c r="B20" s="58">
        <f t="shared" si="5"/>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4" t="e">
        <f>AK20+(VLOOKUP($B19,'Growth Rates'!$B$11:$O$140,($B$1+2),FALSE))-(AL19*(AL$7/VLOOKUP($B19,'Paddock Names'!$B$11:$D$140,3)))</f>
        <v>#DIV/0!</v>
      </c>
      <c r="AM20" s="115" t="e">
        <f>AL20+(VLOOKUP($B19,'Growth Rates'!$B$11:$O$140,($B$1+2),FALSE))-(AM19*(AM$7/VLOOKUP($B19,'Paddock Names'!$B$11:$D$140,3)))</f>
        <v>#DIV/0!</v>
      </c>
    </row>
    <row r="21" spans="2:39" x14ac:dyDescent="0.2">
      <c r="B21" s="58">
        <f t="shared" si="5"/>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IF(SUM(I21:AM21)&gt;0,SUM(I21:AM21)," ")</f>
        <v xml:space="preserve"> </v>
      </c>
      <c r="F21" s="107"/>
      <c r="G21" s="17">
        <f>VLOOKUP(B21,'Herbage Mass Residual'!$B$11:$O$140,($B$1+2),FALSE)</f>
        <v>2200</v>
      </c>
      <c r="H21" s="103" t="e">
        <f>($F$7/VLOOKUP(B21,'Paddock Names'!$B$11:$D$140,3))*(SUM(I21:AM21)/31)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2"/>
    </row>
    <row r="22" spans="2:39" ht="16" thickBot="1" x14ac:dyDescent="0.25">
      <c r="B22" s="58">
        <f t="shared" si="5"/>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4" t="e">
        <f>AK22+(VLOOKUP($B21,'Growth Rates'!$B$11:$O$140,($B$1+2),FALSE))-(AL21*(AL$7/VLOOKUP($B21,'Paddock Names'!$B$11:$D$140,3)))</f>
        <v>#DIV/0!</v>
      </c>
      <c r="AM22" s="115" t="e">
        <f>AL22+(VLOOKUP($B21,'Growth Rates'!$B$11:$O$140,($B$1+2),FALSE))-(AM21*(AM$7/VLOOKUP($B21,'Paddock Names'!$B$11:$D$140,3)))</f>
        <v>#DIV/0!</v>
      </c>
    </row>
    <row r="23" spans="2:39" x14ac:dyDescent="0.2">
      <c r="B23" s="58">
        <f t="shared" si="5"/>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IF(SUM(I23:AM23)&gt;0,SUM(I23:AM23)," ")</f>
        <v xml:space="preserve"> </v>
      </c>
      <c r="F23" s="107"/>
      <c r="G23" s="17">
        <f>VLOOKUP(B23,'Herbage Mass Residual'!$B$11:$O$140,($B$1+2),FALSE)</f>
        <v>2200</v>
      </c>
      <c r="H23" s="103" t="e">
        <f>($F$7/VLOOKUP(B23,'Paddock Names'!$B$11:$D$140,3))*(SUM(I23:AM23)/31)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2"/>
    </row>
    <row r="24" spans="2:39" ht="16" thickBot="1" x14ac:dyDescent="0.25">
      <c r="B24" s="58">
        <f t="shared" si="5"/>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4" t="e">
        <f>AK24+(VLOOKUP($B23,'Growth Rates'!$B$11:$O$140,($B$1+2),FALSE))-(AL23*(AL$7/VLOOKUP($B23,'Paddock Names'!$B$11:$D$140,3)))</f>
        <v>#DIV/0!</v>
      </c>
      <c r="AM24" s="115" t="e">
        <f>AL24+(VLOOKUP($B23,'Growth Rates'!$B$11:$O$140,($B$1+2),FALSE))-(AM23*(AM$7/VLOOKUP($B23,'Paddock Names'!$B$11:$D$140,3)))</f>
        <v>#DIV/0!</v>
      </c>
    </row>
    <row r="25" spans="2:39" x14ac:dyDescent="0.2">
      <c r="B25" s="58">
        <f t="shared" si="5"/>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IF(SUM(I25:AM25)&gt;0,SUM(I25:AM25)," ")</f>
        <v xml:space="preserve"> </v>
      </c>
      <c r="F25" s="107"/>
      <c r="G25" s="17">
        <f>VLOOKUP(B25,'Herbage Mass Residual'!$B$11:$O$140,($B$1+2),FALSE)</f>
        <v>2200</v>
      </c>
      <c r="H25" s="103" t="e">
        <f>($F$7/VLOOKUP(B25,'Paddock Names'!$B$11:$D$140,3))*(SUM(I25:AM25)/31)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2"/>
    </row>
    <row r="26" spans="2:39" ht="16" thickBot="1" x14ac:dyDescent="0.25">
      <c r="B26" s="58">
        <f t="shared" ref="B26:B76" si="6">B25+0.5</f>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4" t="e">
        <f>AK26+(VLOOKUP($B25,'Growth Rates'!$B$11:$O$140,($B$1+2),FALSE))-(AL25*(AL$7/VLOOKUP($B25,'Paddock Names'!$B$11:$D$140,3)))</f>
        <v>#DIV/0!</v>
      </c>
      <c r="AM26" s="115" t="e">
        <f>AL26+(VLOOKUP($B25,'Growth Rates'!$B$11:$O$140,($B$1+2),FALSE))-(AM25*(AM$7/VLOOKUP($B25,'Paddock Names'!$B$11:$D$140,3)))</f>
        <v>#DIV/0!</v>
      </c>
    </row>
    <row r="27" spans="2:39" x14ac:dyDescent="0.2">
      <c r="B27" s="58">
        <f t="shared" si="6"/>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IF(SUM(I27:AM27)&gt;0,SUM(I27:AM27)," ")</f>
        <v xml:space="preserve"> </v>
      </c>
      <c r="F27" s="107"/>
      <c r="G27" s="17">
        <f>VLOOKUP(B27,'Herbage Mass Residual'!$B$11:$O$140,($B$1+2),FALSE)</f>
        <v>2200</v>
      </c>
      <c r="H27" s="103" t="e">
        <f>($F$7/VLOOKUP(B27,'Paddock Names'!$B$11:$D$140,3))*(SUM(I27:AM27)/31)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2"/>
    </row>
    <row r="28" spans="2:39" ht="16" thickBot="1" x14ac:dyDescent="0.25">
      <c r="B28" s="58">
        <f t="shared" si="6"/>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4" t="e">
        <f>AK28+(VLOOKUP($B27,'Growth Rates'!$B$11:$O$140,($B$1+2),FALSE))-(AL27*(AL$7/VLOOKUP($B27,'Paddock Names'!$B$11:$D$140,3)))</f>
        <v>#DIV/0!</v>
      </c>
      <c r="AM28" s="115" t="e">
        <f>AL28+(VLOOKUP($B27,'Growth Rates'!$B$11:$O$140,($B$1+2),FALSE))-(AM27*(AM$7/VLOOKUP($B27,'Paddock Names'!$B$11:$D$140,3)))</f>
        <v>#DIV/0!</v>
      </c>
    </row>
    <row r="29" spans="2:39" x14ac:dyDescent="0.2">
      <c r="B29" s="58">
        <f t="shared" si="6"/>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IF(SUM(I29:AM29)&gt;0,SUM(I29:AM29)," ")</f>
        <v xml:space="preserve"> </v>
      </c>
      <c r="F29" s="107"/>
      <c r="G29" s="17">
        <f>VLOOKUP(B29,'Herbage Mass Residual'!$B$11:$O$140,($B$1+2),FALSE)</f>
        <v>2200</v>
      </c>
      <c r="H29" s="103" t="e">
        <f>($F$7/VLOOKUP(B29,'Paddock Names'!$B$11:$D$140,3))*(SUM(I29:AM29)/31)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2"/>
    </row>
    <row r="30" spans="2:39" ht="16" thickBot="1" x14ac:dyDescent="0.25">
      <c r="B30" s="58">
        <f t="shared" si="6"/>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4" t="e">
        <f>AK30+(VLOOKUP($B29,'Growth Rates'!$B$11:$O$140,($B$1+2),FALSE))-(AL29*(AL$7/VLOOKUP($B29,'Paddock Names'!$B$11:$D$140,3)))</f>
        <v>#DIV/0!</v>
      </c>
      <c r="AM30" s="115" t="e">
        <f>AL30+(VLOOKUP($B29,'Growth Rates'!$B$11:$O$140,($B$1+2),FALSE))-(AM29*(AM$7/VLOOKUP($B29,'Paddock Names'!$B$11:$D$140,3)))</f>
        <v>#DIV/0!</v>
      </c>
    </row>
    <row r="31" spans="2:39" x14ac:dyDescent="0.2">
      <c r="B31" s="58">
        <f t="shared" si="6"/>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IF(SUM(I31:AM31)&gt;0,SUM(I31:AM31)," ")</f>
        <v xml:space="preserve"> </v>
      </c>
      <c r="F31" s="107"/>
      <c r="G31" s="17">
        <f>VLOOKUP(B31,'Herbage Mass Residual'!$B$11:$O$140,($B$1+2),FALSE)</f>
        <v>2200</v>
      </c>
      <c r="H31" s="103" t="e">
        <f>($F$7/VLOOKUP(B31,'Paddock Names'!$B$11:$D$140,3))*(SUM(I31:AM31)/31)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2"/>
    </row>
    <row r="32" spans="2:39" ht="16" thickBot="1" x14ac:dyDescent="0.25">
      <c r="B32" s="58">
        <f t="shared" si="6"/>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4" t="e">
        <f>AK32+(VLOOKUP($B31,'Growth Rates'!$B$11:$O$140,($B$1+2),FALSE))-(AL31*(AL$7/VLOOKUP($B31,'Paddock Names'!$B$11:$D$140,3)))</f>
        <v>#DIV/0!</v>
      </c>
      <c r="AM32" s="115" t="e">
        <f>AL32+(VLOOKUP($B31,'Growth Rates'!$B$11:$O$140,($B$1+2),FALSE))-(AM31*(AM$7/VLOOKUP($B31,'Paddock Names'!$B$11:$D$140,3)))</f>
        <v>#DIV/0!</v>
      </c>
    </row>
    <row r="33" spans="2:39" x14ac:dyDescent="0.2">
      <c r="B33" s="58">
        <f t="shared" si="6"/>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IF(SUM(I33:AM33)&gt;0,SUM(I33:AM33)," ")</f>
        <v xml:space="preserve"> </v>
      </c>
      <c r="F33" s="107"/>
      <c r="G33" s="17">
        <f>VLOOKUP(B33,'Herbage Mass Residual'!$B$11:$O$140,($B$1+2),FALSE)</f>
        <v>2200</v>
      </c>
      <c r="H33" s="103" t="e">
        <f>($F$7/VLOOKUP(B33,'Paddock Names'!$B$11:$D$140,3))*(SUM(I33:AM33)/31)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2"/>
    </row>
    <row r="34" spans="2:39" ht="16" thickBot="1" x14ac:dyDescent="0.25">
      <c r="B34" s="58">
        <f t="shared" si="6"/>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4" t="e">
        <f>AK34+(VLOOKUP($B33,'Growth Rates'!$B$11:$O$140,($B$1+2),FALSE))-(AL33*(AL$7/VLOOKUP($B33,'Paddock Names'!$B$11:$D$140,3)))</f>
        <v>#DIV/0!</v>
      </c>
      <c r="AM34" s="115" t="e">
        <f>AL34+(VLOOKUP($B33,'Growth Rates'!$B$11:$O$140,($B$1+2),FALSE))-(AM33*(AM$7/VLOOKUP($B33,'Paddock Names'!$B$11:$D$140,3)))</f>
        <v>#DIV/0!</v>
      </c>
    </row>
    <row r="35" spans="2:39" x14ac:dyDescent="0.2">
      <c r="B35" s="58">
        <f t="shared" si="6"/>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IF(SUM(I35:AM35)&gt;0,SUM(I35:AM35)," ")</f>
        <v xml:space="preserve"> </v>
      </c>
      <c r="F35" s="107"/>
      <c r="G35" s="17">
        <f>VLOOKUP(B35,'Herbage Mass Residual'!$B$11:$O$140,($B$1+2),FALSE)</f>
        <v>2200</v>
      </c>
      <c r="H35" s="103" t="e">
        <f>($F$7/VLOOKUP(B35,'Paddock Names'!$B$11:$D$140,3))*(SUM(I35:AM35)/31)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2"/>
    </row>
    <row r="36" spans="2:39" ht="16" thickBot="1" x14ac:dyDescent="0.25">
      <c r="B36" s="58">
        <f t="shared" si="6"/>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4" t="e">
        <f>AK36+(VLOOKUP($B35,'Growth Rates'!$B$11:$O$140,($B$1+2),FALSE))-(AL35*(AL$7/VLOOKUP($B35,'Paddock Names'!$B$11:$D$140,3)))</f>
        <v>#DIV/0!</v>
      </c>
      <c r="AM36" s="115" t="e">
        <f>AL36+(VLOOKUP($B35,'Growth Rates'!$B$11:$O$140,($B$1+2),FALSE))-(AM35*(AM$7/VLOOKUP($B35,'Paddock Names'!$B$11:$D$140,3)))</f>
        <v>#DIV/0!</v>
      </c>
    </row>
    <row r="37" spans="2:39" x14ac:dyDescent="0.2">
      <c r="B37" s="58">
        <f t="shared" si="6"/>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IF(SUM(I37:AM37)&gt;0,SUM(I37:AM37)," ")</f>
        <v xml:space="preserve"> </v>
      </c>
      <c r="F37" s="107"/>
      <c r="G37" s="17">
        <f>VLOOKUP(B37,'Herbage Mass Residual'!$B$11:$O$140,($B$1+2),FALSE)</f>
        <v>2200</v>
      </c>
      <c r="H37" s="103" t="e">
        <f>($F$7/VLOOKUP(B37,'Paddock Names'!$B$11:$D$140,3))*(SUM(I37:AM37)/31)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2"/>
    </row>
    <row r="38" spans="2:39" ht="16" thickBot="1" x14ac:dyDescent="0.25">
      <c r="B38" s="58">
        <f t="shared" si="6"/>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4" t="e">
        <f>AK38+(VLOOKUP($B37,'Growth Rates'!$B$11:$O$140,($B$1+2),FALSE))-(AL37*(AL$7/VLOOKUP($B37,'Paddock Names'!$B$11:$D$140,3)))</f>
        <v>#DIV/0!</v>
      </c>
      <c r="AM38" s="115" t="e">
        <f>AL38+(VLOOKUP($B37,'Growth Rates'!$B$11:$O$140,($B$1+2),FALSE))-(AM37*(AM$7/VLOOKUP($B37,'Paddock Names'!$B$11:$D$140,3)))</f>
        <v>#DIV/0!</v>
      </c>
    </row>
    <row r="39" spans="2:39" x14ac:dyDescent="0.2">
      <c r="B39" s="58">
        <f t="shared" si="6"/>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IF(SUM(I39:AM39)&gt;0,SUM(I39:AM39)," ")</f>
        <v xml:space="preserve"> </v>
      </c>
      <c r="F39" s="107"/>
      <c r="G39" s="17">
        <f>VLOOKUP(B39,'Herbage Mass Residual'!$B$11:$O$140,($B$1+2),FALSE)</f>
        <v>2200</v>
      </c>
      <c r="H39" s="103" t="e">
        <f>($F$7/VLOOKUP(B39,'Paddock Names'!$B$11:$D$140,3))*(SUM(I39:AM39)/31)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2"/>
    </row>
    <row r="40" spans="2:39" ht="16" thickBot="1" x14ac:dyDescent="0.25">
      <c r="B40" s="58">
        <f t="shared" si="6"/>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4" t="e">
        <f>AK40+(VLOOKUP($B39,'Growth Rates'!$B$11:$O$140,($B$1+2),FALSE))-(AL39*(AL$7/VLOOKUP($B39,'Paddock Names'!$B$11:$D$140,3)))</f>
        <v>#DIV/0!</v>
      </c>
      <c r="AM40" s="115" t="e">
        <f>AL40+(VLOOKUP($B39,'Growth Rates'!$B$11:$O$140,($B$1+2),FALSE))-(AM39*(AM$7/VLOOKUP($B39,'Paddock Names'!$B$11:$D$140,3)))</f>
        <v>#DIV/0!</v>
      </c>
    </row>
    <row r="41" spans="2:39" x14ac:dyDescent="0.2">
      <c r="B41" s="58">
        <f t="shared" si="6"/>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IF(SUM(I41:AM41)&gt;0,SUM(I41:AM41)," ")</f>
        <v xml:space="preserve"> </v>
      </c>
      <c r="F41" s="107"/>
      <c r="G41" s="17">
        <f>VLOOKUP(B41,'Herbage Mass Residual'!$B$11:$O$140,($B$1+2),FALSE)</f>
        <v>2200</v>
      </c>
      <c r="H41" s="103" t="e">
        <f>($F$7/VLOOKUP(B41,'Paddock Names'!$B$11:$D$140,3))*(SUM(I41:AM41)/31)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2"/>
    </row>
    <row r="42" spans="2:39" ht="16" thickBot="1" x14ac:dyDescent="0.25">
      <c r="B42" s="58">
        <f t="shared" si="6"/>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4" t="e">
        <f>AK42+(VLOOKUP($B41,'Growth Rates'!$B$11:$O$140,($B$1+2),FALSE))-(AL41*(AL$7/VLOOKUP($B41,'Paddock Names'!$B$11:$D$140,3)))</f>
        <v>#DIV/0!</v>
      </c>
      <c r="AM42" s="115" t="e">
        <f>AL42+(VLOOKUP($B41,'Growth Rates'!$B$11:$O$140,($B$1+2),FALSE))-(AM41*(AM$7/VLOOKUP($B41,'Paddock Names'!$B$11:$D$140,3)))</f>
        <v>#DIV/0!</v>
      </c>
    </row>
    <row r="43" spans="2:39" x14ac:dyDescent="0.2">
      <c r="B43" s="58">
        <f t="shared" si="6"/>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IF(SUM(I43:AM43)&gt;0,SUM(I43:AM43)," ")</f>
        <v xml:space="preserve"> </v>
      </c>
      <c r="F43" s="107"/>
      <c r="G43" s="17">
        <f>VLOOKUP(B43,'Herbage Mass Residual'!$B$11:$O$140,($B$1+2),FALSE)</f>
        <v>2200</v>
      </c>
      <c r="H43" s="103" t="e">
        <f>($F$7/VLOOKUP(B43,'Paddock Names'!$B$11:$D$140,3))*(SUM(I43:AM43)/31)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2"/>
    </row>
    <row r="44" spans="2:39" ht="16" thickBot="1" x14ac:dyDescent="0.25">
      <c r="B44" s="58">
        <f t="shared" si="6"/>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4" t="e">
        <f>AK44+(VLOOKUP($B43,'Growth Rates'!$B$11:$O$140,($B$1+2),FALSE))-(AL43*(AL$7/VLOOKUP($B43,'Paddock Names'!$B$11:$D$140,3)))</f>
        <v>#DIV/0!</v>
      </c>
      <c r="AM44" s="115" t="e">
        <f>AL44+(VLOOKUP($B43,'Growth Rates'!$B$11:$O$140,($B$1+2),FALSE))-(AM43*(AM$7/VLOOKUP($B43,'Paddock Names'!$B$11:$D$140,3)))</f>
        <v>#DIV/0!</v>
      </c>
    </row>
    <row r="45" spans="2:39" x14ac:dyDescent="0.2">
      <c r="B45" s="58">
        <f t="shared" si="6"/>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IF(SUM(I45:AM45)&gt;0,SUM(I45:AM45)," ")</f>
        <v xml:space="preserve"> </v>
      </c>
      <c r="F45" s="107"/>
      <c r="G45" s="17">
        <f>VLOOKUP(B45,'Herbage Mass Residual'!$B$11:$O$140,($B$1+2),FALSE)</f>
        <v>2200</v>
      </c>
      <c r="H45" s="103" t="e">
        <f>($F$7/VLOOKUP(B45,'Paddock Names'!$B$11:$D$140,3))*(SUM(I45:AM45)/31)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2"/>
    </row>
    <row r="46" spans="2:39" ht="16" thickBot="1" x14ac:dyDescent="0.25">
      <c r="B46" s="58">
        <f t="shared" si="6"/>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4" t="e">
        <f>AK46+(VLOOKUP($B45,'Growth Rates'!$B$11:$O$140,($B$1+2),FALSE))-(AL45*(AL$7/VLOOKUP($B45,'Paddock Names'!$B$11:$D$140,3)))</f>
        <v>#DIV/0!</v>
      </c>
      <c r="AM46" s="115" t="e">
        <f>AL46+(VLOOKUP($B45,'Growth Rates'!$B$11:$O$140,($B$1+2),FALSE))-(AM45*(AM$7/VLOOKUP($B45,'Paddock Names'!$B$11:$D$140,3)))</f>
        <v>#DIV/0!</v>
      </c>
    </row>
    <row r="47" spans="2:39" x14ac:dyDescent="0.2">
      <c r="B47" s="58">
        <f t="shared" si="6"/>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IF(SUM(I47:AM47)&gt;0,SUM(I47:AM47)," ")</f>
        <v xml:space="preserve"> </v>
      </c>
      <c r="F47" s="107"/>
      <c r="G47" s="17">
        <f>VLOOKUP(B47,'Herbage Mass Residual'!$B$11:$O$140,($B$1+2),FALSE)</f>
        <v>2200</v>
      </c>
      <c r="H47" s="103" t="e">
        <f>($F$7/VLOOKUP(B47,'Paddock Names'!$B$11:$D$140,3))*(SUM(I47:AM47)/31)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2"/>
    </row>
    <row r="48" spans="2:39" ht="16" thickBot="1" x14ac:dyDescent="0.25">
      <c r="B48" s="58">
        <f t="shared" si="6"/>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4" t="e">
        <f>AK48+(VLOOKUP($B47,'Growth Rates'!$B$11:$O$140,($B$1+2),FALSE))-(AL47*(AL$7/VLOOKUP($B47,'Paddock Names'!$B$11:$D$140,3)))</f>
        <v>#DIV/0!</v>
      </c>
      <c r="AM48" s="115" t="e">
        <f>AL48+(VLOOKUP($B47,'Growth Rates'!$B$11:$O$140,($B$1+2),FALSE))-(AM47*(AM$7/VLOOKUP($B47,'Paddock Names'!$B$11:$D$140,3)))</f>
        <v>#DIV/0!</v>
      </c>
    </row>
    <row r="49" spans="2:39" x14ac:dyDescent="0.2">
      <c r="B49" s="58">
        <f t="shared" si="6"/>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IF(SUM(I49:AM49)&gt;0,SUM(I49:AM49)," ")</f>
        <v xml:space="preserve"> </v>
      </c>
      <c r="F49" s="107"/>
      <c r="G49" s="17">
        <f>VLOOKUP(B49,'Herbage Mass Residual'!$B$11:$O$140,($B$1+2),FALSE)</f>
        <v>2200</v>
      </c>
      <c r="H49" s="103" t="e">
        <f>($F$7/VLOOKUP(B49,'Paddock Names'!$B$11:$D$140,3))*(SUM(I49:AM49)/31)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2"/>
    </row>
    <row r="50" spans="2:39" ht="16" thickBot="1" x14ac:dyDescent="0.25">
      <c r="B50" s="58">
        <f t="shared" si="6"/>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4" t="e">
        <f>AK50+(VLOOKUP($B49,'Growth Rates'!$B$11:$O$140,($B$1+2),FALSE))-(AL49*(AL$7/VLOOKUP($B49,'Paddock Names'!$B$11:$D$140,3)))</f>
        <v>#DIV/0!</v>
      </c>
      <c r="AM50" s="115" t="e">
        <f>AL50+(VLOOKUP($B49,'Growth Rates'!$B$11:$O$140,($B$1+2),FALSE))-(AM49*(AM$7/VLOOKUP($B49,'Paddock Names'!$B$11:$D$140,3)))</f>
        <v>#DIV/0!</v>
      </c>
    </row>
    <row r="51" spans="2:39" x14ac:dyDescent="0.2">
      <c r="B51" s="58">
        <f t="shared" si="6"/>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IF(SUM(I51:AM51)&gt;0,SUM(I51:AM51)," ")</f>
        <v xml:space="preserve"> </v>
      </c>
      <c r="F51" s="107"/>
      <c r="G51" s="17">
        <f>VLOOKUP(B51,'Herbage Mass Residual'!$B$11:$O$140,($B$1+2),FALSE)</f>
        <v>2200</v>
      </c>
      <c r="H51" s="103" t="e">
        <f>($F$7/VLOOKUP(B51,'Paddock Names'!$B$11:$D$140,3))*(SUM(I51:AM51)/31)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2"/>
    </row>
    <row r="52" spans="2:39" ht="16" thickBot="1" x14ac:dyDescent="0.25">
      <c r="B52" s="58">
        <f t="shared" si="6"/>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4" t="e">
        <f>AK52+(VLOOKUP($B51,'Growth Rates'!$B$11:$O$140,($B$1+2),FALSE))-(AL51*(AL$7/VLOOKUP($B51,'Paddock Names'!$B$11:$D$140,3)))</f>
        <v>#DIV/0!</v>
      </c>
      <c r="AM52" s="115" t="e">
        <f>AL52+(VLOOKUP($B51,'Growth Rates'!$B$11:$O$140,($B$1+2),FALSE))-(AM51*(AM$7/VLOOKUP($B51,'Paddock Names'!$B$11:$D$140,3)))</f>
        <v>#DIV/0!</v>
      </c>
    </row>
    <row r="53" spans="2:39" x14ac:dyDescent="0.2">
      <c r="B53" s="58">
        <f t="shared" si="6"/>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IF(SUM(I53:AM53)&gt;0,SUM(I53:AM53)," ")</f>
        <v xml:space="preserve"> </v>
      </c>
      <c r="F53" s="107"/>
      <c r="G53" s="17">
        <f>VLOOKUP(B53,'Herbage Mass Residual'!$B$11:$O$140,($B$1+2),FALSE)</f>
        <v>2200</v>
      </c>
      <c r="H53" s="103" t="e">
        <f>($F$7/VLOOKUP(B53,'Paddock Names'!$B$11:$D$140,3))*(SUM(I53:AM53)/31)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2"/>
    </row>
    <row r="54" spans="2:39" ht="16" thickBot="1" x14ac:dyDescent="0.25">
      <c r="B54" s="58">
        <f t="shared" si="6"/>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4" t="e">
        <f>AK54+(VLOOKUP($B53,'Growth Rates'!$B$11:$O$140,($B$1+2),FALSE))-(AL53*(AL$7/VLOOKUP($B53,'Paddock Names'!$B$11:$D$140,3)))</f>
        <v>#DIV/0!</v>
      </c>
      <c r="AM54" s="115" t="e">
        <f>AL54+(VLOOKUP($B53,'Growth Rates'!$B$11:$O$140,($B$1+2),FALSE))-(AM53*(AM$7/VLOOKUP($B53,'Paddock Names'!$B$11:$D$140,3)))</f>
        <v>#DIV/0!</v>
      </c>
    </row>
    <row r="55" spans="2:39" x14ac:dyDescent="0.2">
      <c r="B55" s="58">
        <f t="shared" si="6"/>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IF(SUM(I55:AM55)&gt;0,SUM(I55:AM55)," ")</f>
        <v xml:space="preserve"> </v>
      </c>
      <c r="F55" s="107"/>
      <c r="G55" s="17">
        <f>VLOOKUP(B55,'Herbage Mass Residual'!$B$11:$O$140,($B$1+2),FALSE)</f>
        <v>2200</v>
      </c>
      <c r="H55" s="103" t="e">
        <f>($F$7/VLOOKUP(B55,'Paddock Names'!$B$11:$D$140,3))*(SUM(I55:AM55)/31)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2"/>
    </row>
    <row r="56" spans="2:39" ht="16" thickBot="1" x14ac:dyDescent="0.25">
      <c r="B56" s="58">
        <f t="shared" si="6"/>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4" t="e">
        <f>AK56+(VLOOKUP($B55,'Growth Rates'!$B$11:$O$140,($B$1+2),FALSE))-(AL55*(AL$7/VLOOKUP($B55,'Paddock Names'!$B$11:$D$140,3)))</f>
        <v>#DIV/0!</v>
      </c>
      <c r="AM56" s="115" t="e">
        <f>AL56+(VLOOKUP($B55,'Growth Rates'!$B$11:$O$140,($B$1+2),FALSE))-(AM55*(AM$7/VLOOKUP($B55,'Paddock Names'!$B$11:$D$140,3)))</f>
        <v>#DIV/0!</v>
      </c>
    </row>
    <row r="57" spans="2:39" x14ac:dyDescent="0.2">
      <c r="B57" s="58">
        <f t="shared" si="6"/>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IF(SUM(I57:AM57)&gt;0,SUM(I57:AM57)," ")</f>
        <v xml:space="preserve"> </v>
      </c>
      <c r="F57" s="107"/>
      <c r="G57" s="17">
        <f>VLOOKUP(B57,'Herbage Mass Residual'!$B$11:$O$140,($B$1+2),FALSE)</f>
        <v>2200</v>
      </c>
      <c r="H57" s="103" t="e">
        <f>($F$7/VLOOKUP(B57,'Paddock Names'!$B$11:$D$140,3))*(SUM(I57:AM57)/31)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2"/>
    </row>
    <row r="58" spans="2:39" ht="16" thickBot="1" x14ac:dyDescent="0.25">
      <c r="B58" s="58">
        <f t="shared" si="6"/>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4" t="e">
        <f>AK58+(VLOOKUP($B57,'Growth Rates'!$B$11:$O$140,($B$1+2),FALSE))-(AL57*(AL$7/VLOOKUP($B57,'Paddock Names'!$B$11:$D$140,3)))</f>
        <v>#DIV/0!</v>
      </c>
      <c r="AM58" s="115" t="e">
        <f>AL58+(VLOOKUP($B57,'Growth Rates'!$B$11:$O$140,($B$1+2),FALSE))-(AM57*(AM$7/VLOOKUP($B57,'Paddock Names'!$B$11:$D$140,3)))</f>
        <v>#DIV/0!</v>
      </c>
    </row>
    <row r="59" spans="2:39" x14ac:dyDescent="0.2">
      <c r="B59" s="58">
        <f t="shared" si="6"/>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IF(SUM(I59:AM59)&gt;0,SUM(I59:AM59)," ")</f>
        <v xml:space="preserve"> </v>
      </c>
      <c r="F59" s="107"/>
      <c r="G59" s="17">
        <f>VLOOKUP(B59,'Herbage Mass Residual'!$B$11:$O$140,($B$1+2),FALSE)</f>
        <v>2200</v>
      </c>
      <c r="H59" s="103" t="e">
        <f>($F$7/VLOOKUP(B59,'Paddock Names'!$B$11:$D$140,3))*(SUM(I59:AM59)/31)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2"/>
    </row>
    <row r="60" spans="2:39" ht="16" thickBot="1" x14ac:dyDescent="0.25">
      <c r="B60" s="58">
        <f t="shared" si="6"/>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4" t="e">
        <f>AK60+(VLOOKUP($B59,'Growth Rates'!$B$11:$O$140,($B$1+2),FALSE))-(AL59*(AL$7/VLOOKUP($B59,'Paddock Names'!$B$11:$D$140,3)))</f>
        <v>#DIV/0!</v>
      </c>
      <c r="AM60" s="115" t="e">
        <f>AL60+(VLOOKUP($B59,'Growth Rates'!$B$11:$O$140,($B$1+2),FALSE))-(AM59*(AM$7/VLOOKUP($B59,'Paddock Names'!$B$11:$D$140,3)))</f>
        <v>#DIV/0!</v>
      </c>
    </row>
    <row r="61" spans="2:39" x14ac:dyDescent="0.2">
      <c r="B61" s="58">
        <f t="shared" si="6"/>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IF(SUM(I61:AM61)&gt;0,SUM(I61:AM61)," ")</f>
        <v xml:space="preserve"> </v>
      </c>
      <c r="F61" s="107"/>
      <c r="G61" s="17">
        <f>VLOOKUP(B61,'Herbage Mass Residual'!$B$11:$O$140,($B$1+2),FALSE)</f>
        <v>2200</v>
      </c>
      <c r="H61" s="103" t="e">
        <f>($F$7/VLOOKUP(B61,'Paddock Names'!$B$11:$D$140,3))*(SUM(I61:AM61)/31)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2"/>
    </row>
    <row r="62" spans="2:39" ht="16" thickBot="1" x14ac:dyDescent="0.25">
      <c r="B62" s="58">
        <f t="shared" si="6"/>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4" t="e">
        <f>AK62+(VLOOKUP($B61,'Growth Rates'!$B$11:$O$140,($B$1+2),FALSE))-(AL61*(AL$7/VLOOKUP($B61,'Paddock Names'!$B$11:$D$140,3)))</f>
        <v>#DIV/0!</v>
      </c>
      <c r="AM62" s="115" t="e">
        <f>AL62+(VLOOKUP($B61,'Growth Rates'!$B$11:$O$140,($B$1+2),FALSE))-(AM61*(AM$7/VLOOKUP($B61,'Paddock Names'!$B$11:$D$140,3)))</f>
        <v>#DIV/0!</v>
      </c>
    </row>
    <row r="63" spans="2:39" x14ac:dyDescent="0.2">
      <c r="B63" s="58">
        <f t="shared" si="6"/>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IF(SUM(I63:AM63)&gt;0,SUM(I63:AM63)," ")</f>
        <v xml:space="preserve"> </v>
      </c>
      <c r="F63" s="107"/>
      <c r="G63" s="17">
        <f>VLOOKUP(B63,'Herbage Mass Residual'!$B$11:$O$140,($B$1+2),FALSE)</f>
        <v>2200</v>
      </c>
      <c r="H63" s="103" t="e">
        <f>($F$7/VLOOKUP(B63,'Paddock Names'!$B$11:$D$140,3))*(SUM(I63:AM63)/31)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2"/>
    </row>
    <row r="64" spans="2:39" ht="16" thickBot="1" x14ac:dyDescent="0.25">
      <c r="B64" s="58">
        <f t="shared" si="6"/>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4" t="e">
        <f>AK64+(VLOOKUP($B63,'Growth Rates'!$B$11:$O$140,($B$1+2),FALSE))-(AL63*(AL$7/VLOOKUP($B63,'Paddock Names'!$B$11:$D$140,3)))</f>
        <v>#DIV/0!</v>
      </c>
      <c r="AM64" s="115" t="e">
        <f>AL64+(VLOOKUP($B63,'Growth Rates'!$B$11:$O$140,($B$1+2),FALSE))-(AM63*(AM$7/VLOOKUP($B63,'Paddock Names'!$B$11:$D$140,3)))</f>
        <v>#DIV/0!</v>
      </c>
    </row>
    <row r="65" spans="2:39" x14ac:dyDescent="0.2">
      <c r="B65" s="58">
        <f t="shared" si="6"/>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IF(SUM(I65:AM65)&gt;0,SUM(I65:AM65)," ")</f>
        <v xml:space="preserve"> </v>
      </c>
      <c r="F65" s="107"/>
      <c r="G65" s="17">
        <f>VLOOKUP(B65,'Herbage Mass Residual'!$B$11:$O$140,($B$1+2),FALSE)</f>
        <v>2200</v>
      </c>
      <c r="H65" s="103" t="e">
        <f>($F$7/VLOOKUP(B65,'Paddock Names'!$B$11:$D$140,3))*(SUM(I65:AM65)/31)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2"/>
    </row>
    <row r="66" spans="2:39" ht="16" thickBot="1" x14ac:dyDescent="0.25">
      <c r="B66" s="58">
        <f t="shared" si="6"/>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4" t="e">
        <f>AK66+(VLOOKUP($B65,'Growth Rates'!$B$11:$O$140,($B$1+2),FALSE))-(AL65*(AL$7/VLOOKUP($B65,'Paddock Names'!$B$11:$D$140,3)))</f>
        <v>#DIV/0!</v>
      </c>
      <c r="AM66" s="115" t="e">
        <f>AL66+(VLOOKUP($B65,'Growth Rates'!$B$11:$O$140,($B$1+2),FALSE))-(AM65*(AM$7/VLOOKUP($B65,'Paddock Names'!$B$11:$D$140,3)))</f>
        <v>#DIV/0!</v>
      </c>
    </row>
    <row r="67" spans="2:39" x14ac:dyDescent="0.2">
      <c r="B67" s="58">
        <f t="shared" si="6"/>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IF(SUM(I67:AM67)&gt;0,SUM(I67:AM67)," ")</f>
        <v xml:space="preserve"> </v>
      </c>
      <c r="F67" s="107"/>
      <c r="G67" s="17">
        <f>VLOOKUP(B67,'Herbage Mass Residual'!$B$11:$O$140,($B$1+2),FALSE)</f>
        <v>2200</v>
      </c>
      <c r="H67" s="103" t="e">
        <f>($F$7/VLOOKUP(B67,'Paddock Names'!$B$11:$D$140,3))*(SUM(I67:AM67)/31)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2"/>
    </row>
    <row r="68" spans="2:39" ht="16" thickBot="1" x14ac:dyDescent="0.25">
      <c r="B68" s="58">
        <f t="shared" si="6"/>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4" t="e">
        <f>AK68+(VLOOKUP($B67,'Growth Rates'!$B$11:$O$140,($B$1+2),FALSE))-(AL67*(AL$7/VLOOKUP($B67,'Paddock Names'!$B$11:$D$140,3)))</f>
        <v>#DIV/0!</v>
      </c>
      <c r="AM68" s="115" t="e">
        <f>AL68+(VLOOKUP($B67,'Growth Rates'!$B$11:$O$140,($B$1+2),FALSE))-(AM67*(AM$7/VLOOKUP($B67,'Paddock Names'!$B$11:$D$140,3)))</f>
        <v>#DIV/0!</v>
      </c>
    </row>
    <row r="69" spans="2:39" x14ac:dyDescent="0.2">
      <c r="B69" s="58">
        <f t="shared" si="6"/>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IF(SUM(I69:AM69)&gt;0,SUM(I69:AM69)," ")</f>
        <v xml:space="preserve"> </v>
      </c>
      <c r="F69" s="107"/>
      <c r="G69" s="17">
        <f>VLOOKUP(B69,'Herbage Mass Residual'!$B$11:$O$140,($B$1+2),FALSE)</f>
        <v>2200</v>
      </c>
      <c r="H69" s="103" t="e">
        <f>($F$7/VLOOKUP(B69,'Paddock Names'!$B$11:$D$140,3))*(SUM(I69:AM69)/31)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2"/>
    </row>
    <row r="70" spans="2:39" ht="16" thickBot="1" x14ac:dyDescent="0.25">
      <c r="B70" s="58">
        <f t="shared" si="6"/>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4" t="e">
        <f>AK70+(VLOOKUP($B69,'Growth Rates'!$B$11:$O$140,($B$1+2),FALSE))-(AL69*(AL$7/VLOOKUP($B69,'Paddock Names'!$B$11:$D$140,3)))</f>
        <v>#DIV/0!</v>
      </c>
      <c r="AM70" s="115" t="e">
        <f>AL70+(VLOOKUP($B69,'Growth Rates'!$B$11:$O$140,($B$1+2),FALSE))-(AM69*(AM$7/VLOOKUP($B69,'Paddock Names'!$B$11:$D$140,3)))</f>
        <v>#DIV/0!</v>
      </c>
    </row>
    <row r="71" spans="2:39" x14ac:dyDescent="0.2">
      <c r="B71" s="58">
        <f t="shared" si="6"/>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IF(SUM(I71:AM71)&gt;0,SUM(I71:AM71)," ")</f>
        <v xml:space="preserve"> </v>
      </c>
      <c r="F71" s="107"/>
      <c r="G71" s="17">
        <f>VLOOKUP(B71,'Herbage Mass Residual'!$B$11:$O$140,($B$1+2),FALSE)</f>
        <v>2200</v>
      </c>
      <c r="H71" s="103" t="e">
        <f>($F$7/VLOOKUP(B71,'Paddock Names'!$B$11:$D$140,3))*(SUM(I71:AM71)/31)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2"/>
    </row>
    <row r="72" spans="2:39" ht="16" thickBot="1" x14ac:dyDescent="0.25">
      <c r="B72" s="58">
        <f t="shared" si="6"/>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4" t="e">
        <f>AK72+(VLOOKUP($B71,'Growth Rates'!$B$11:$O$140,($B$1+2),FALSE))-(AL71*(AL$7/VLOOKUP($B71,'Paddock Names'!$B$11:$D$140,3)))</f>
        <v>#DIV/0!</v>
      </c>
      <c r="AM72" s="115" t="e">
        <f>AL72+(VLOOKUP($B71,'Growth Rates'!$B$11:$O$140,($B$1+2),FALSE))-(AM71*(AM$7/VLOOKUP($B71,'Paddock Names'!$B$11:$D$140,3)))</f>
        <v>#DIV/0!</v>
      </c>
    </row>
    <row r="73" spans="2:39" x14ac:dyDescent="0.2">
      <c r="B73" s="58">
        <f t="shared" si="6"/>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IF(SUM(I73:AM73)&gt;0,SUM(I73:AM73)," ")</f>
        <v xml:space="preserve"> </v>
      </c>
      <c r="F73" s="107"/>
      <c r="G73" s="17">
        <f>VLOOKUP(B73,'Herbage Mass Residual'!$B$11:$O$140,($B$1+2),FALSE)</f>
        <v>2200</v>
      </c>
      <c r="H73" s="103" t="e">
        <f>($F$7/VLOOKUP(B73,'Paddock Names'!$B$11:$D$140,3))*(SUM(I73:AM73)/31)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2"/>
    </row>
    <row r="74" spans="2:39" ht="16" thickBot="1" x14ac:dyDescent="0.25">
      <c r="B74" s="58">
        <f t="shared" si="6"/>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4" t="e">
        <f>AK74+(VLOOKUP($B73,'Growth Rates'!$B$11:$O$140,($B$1+2),FALSE))-(AL73*(AL$7/VLOOKUP($B73,'Paddock Names'!$B$11:$D$140,3)))</f>
        <v>#DIV/0!</v>
      </c>
      <c r="AM74" s="115" t="e">
        <f>AL74+(VLOOKUP($B73,'Growth Rates'!$B$11:$O$140,($B$1+2),FALSE))-(AM73*(AM$7/VLOOKUP($B73,'Paddock Names'!$B$11:$D$140,3)))</f>
        <v>#DIV/0!</v>
      </c>
    </row>
    <row r="75" spans="2:39" x14ac:dyDescent="0.2">
      <c r="B75" s="58">
        <f t="shared" si="6"/>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IF(SUM(I75:AM75)&gt;0,SUM(I75:AM75)," ")</f>
        <v xml:space="preserve"> </v>
      </c>
      <c r="F75" s="107"/>
      <c r="G75" s="17">
        <f>VLOOKUP(B75,'Herbage Mass Residual'!$B$11:$O$140,($B$1+2),FALSE)</f>
        <v>2200</v>
      </c>
      <c r="H75" s="103" t="e">
        <f>($F$7/VLOOKUP(B75,'Paddock Names'!$B$11:$D$140,3))*(SUM(I75:AM75)/31)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2"/>
    </row>
    <row r="76" spans="2:39" ht="16" thickBot="1" x14ac:dyDescent="0.25">
      <c r="B76" s="58">
        <f t="shared" si="6"/>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4" t="e">
        <f>AK76+(VLOOKUP($B75,'Growth Rates'!$B$11:$O$140,($B$1+2),FALSE))-(AL75*(AL$7/VLOOKUP($B75,'Paddock Names'!$B$11:$D$140,3)))</f>
        <v>#DIV/0!</v>
      </c>
      <c r="AM76" s="115" t="e">
        <f>AL76+(VLOOKUP($B75,'Growth Rates'!$B$11:$O$140,($B$1+2),FALSE))-(AM75*(AM$7/VLOOKUP($B75,'Paddock Names'!$B$11:$D$140,3)))</f>
        <v>#DIV/0!</v>
      </c>
    </row>
    <row r="77" spans="2:39" x14ac:dyDescent="0.2">
      <c r="B77" s="58">
        <f t="shared" ref="B77:B140" si="7">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 t="shared" ref="E77:E139" si="8">IF(SUM(I77:AM77)&gt;0,SUM(I77:AM77)," ")</f>
        <v xml:space="preserve"> </v>
      </c>
      <c r="F77" s="107"/>
      <c r="G77" s="17">
        <f>VLOOKUP(B77,'Herbage Mass Residual'!$B$11:$O$140,($B$1+2),FALSE)</f>
        <v>2200</v>
      </c>
      <c r="H77" s="103" t="e">
        <f>($F$7/VLOOKUP(B77,'Paddock Names'!$B$11:$D$140,3))*(SUM(I77:AM77)/31)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2"/>
    </row>
    <row r="78" spans="2:39" ht="16" thickBot="1" x14ac:dyDescent="0.25">
      <c r="B78" s="58">
        <f t="shared" si="7"/>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4" t="e">
        <f>AK78+(VLOOKUP($B77,'Growth Rates'!$B$11:$O$140,($B$1+2),FALSE))-(AL77*(AL$7/VLOOKUP($B77,'Paddock Names'!$B$11:$D$140,3)))</f>
        <v>#DIV/0!</v>
      </c>
      <c r="AM78" s="115" t="e">
        <f>AL78+(VLOOKUP($B77,'Growth Rates'!$B$11:$O$140,($B$1+2),FALSE))-(AM77*(AM$7/VLOOKUP($B77,'Paddock Names'!$B$11:$D$140,3)))</f>
        <v>#DIV/0!</v>
      </c>
    </row>
    <row r="79" spans="2:39" x14ac:dyDescent="0.2">
      <c r="B79" s="58">
        <f t="shared" si="7"/>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 t="shared" si="8"/>
        <v xml:space="preserve"> </v>
      </c>
      <c r="F79" s="107"/>
      <c r="G79" s="17">
        <f>VLOOKUP(B79,'Herbage Mass Residual'!$B$11:$O$140,($B$1+2),FALSE)</f>
        <v>2200</v>
      </c>
      <c r="H79" s="103" t="e">
        <f>($F$7/VLOOKUP(B79,'Paddock Names'!$B$11:$D$140,3))*(SUM(I79:AM79)/31)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2"/>
    </row>
    <row r="80" spans="2:39" ht="16" thickBot="1" x14ac:dyDescent="0.25">
      <c r="B80" s="58">
        <f t="shared" si="7"/>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4" t="e">
        <f>AK80+(VLOOKUP($B79,'Growth Rates'!$B$11:$O$140,($B$1+2),FALSE))-(AL79*(AL$7/VLOOKUP($B79,'Paddock Names'!$B$11:$D$140,3)))</f>
        <v>#DIV/0!</v>
      </c>
      <c r="AM80" s="115" t="e">
        <f>AL80+(VLOOKUP($B79,'Growth Rates'!$B$11:$O$140,($B$1+2),FALSE))-(AM79*(AM$7/VLOOKUP($B79,'Paddock Names'!$B$11:$D$140,3)))</f>
        <v>#DIV/0!</v>
      </c>
    </row>
    <row r="81" spans="2:39" x14ac:dyDescent="0.2">
      <c r="B81" s="58">
        <f t="shared" si="7"/>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 t="shared" si="8"/>
        <v xml:space="preserve"> </v>
      </c>
      <c r="F81" s="107"/>
      <c r="G81" s="17">
        <f>VLOOKUP(B81,'Herbage Mass Residual'!$B$11:$O$140,($B$1+2),FALSE)</f>
        <v>2200</v>
      </c>
      <c r="H81" s="103" t="e">
        <f>($F$7/VLOOKUP(B81,'Paddock Names'!$B$11:$D$140,3))*(SUM(I81:AM81)/31)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2"/>
    </row>
    <row r="82" spans="2:39" ht="16" thickBot="1" x14ac:dyDescent="0.25">
      <c r="B82" s="58">
        <f t="shared" si="7"/>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4" t="e">
        <f>AK82+(VLOOKUP($B81,'Growth Rates'!$B$11:$O$140,($B$1+2),FALSE))-(AL81*(AL$7/VLOOKUP($B81,'Paddock Names'!$B$11:$D$140,3)))</f>
        <v>#DIV/0!</v>
      </c>
      <c r="AM82" s="115" t="e">
        <f>AL82+(VLOOKUP($B81,'Growth Rates'!$B$11:$O$140,($B$1+2),FALSE))-(AM81*(AM$7/VLOOKUP($B81,'Paddock Names'!$B$11:$D$140,3)))</f>
        <v>#DIV/0!</v>
      </c>
    </row>
    <row r="83" spans="2:39" x14ac:dyDescent="0.2">
      <c r="B83" s="58">
        <f t="shared" si="7"/>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 t="shared" si="8"/>
        <v xml:space="preserve"> </v>
      </c>
      <c r="F83" s="107"/>
      <c r="G83" s="17">
        <f>VLOOKUP(B83,'Herbage Mass Residual'!$B$11:$O$140,($B$1+2),FALSE)</f>
        <v>2200</v>
      </c>
      <c r="H83" s="103" t="e">
        <f>($F$7/VLOOKUP(B83,'Paddock Names'!$B$11:$D$140,3))*(SUM(I83:AM83)/31)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2"/>
    </row>
    <row r="84" spans="2:39" ht="16" thickBot="1" x14ac:dyDescent="0.25">
      <c r="B84" s="58">
        <f t="shared" si="7"/>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4" t="e">
        <f>AK84+(VLOOKUP($B83,'Growth Rates'!$B$11:$O$140,($B$1+2),FALSE))-(AL83*(AL$7/VLOOKUP($B83,'Paddock Names'!$B$11:$D$140,3)))</f>
        <v>#DIV/0!</v>
      </c>
      <c r="AM84" s="115" t="e">
        <f>AL84+(VLOOKUP($B83,'Growth Rates'!$B$11:$O$140,($B$1+2),FALSE))-(AM83*(AM$7/VLOOKUP($B83,'Paddock Names'!$B$11:$D$140,3)))</f>
        <v>#DIV/0!</v>
      </c>
    </row>
    <row r="85" spans="2:39" x14ac:dyDescent="0.2">
      <c r="B85" s="58">
        <f t="shared" si="7"/>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 t="shared" si="8"/>
        <v xml:space="preserve"> </v>
      </c>
      <c r="F85" s="107"/>
      <c r="G85" s="17">
        <f>VLOOKUP(B85,'Herbage Mass Residual'!$B$11:$O$140,($B$1+2),FALSE)</f>
        <v>2200</v>
      </c>
      <c r="H85" s="103" t="e">
        <f>($F$7/VLOOKUP(B85,'Paddock Names'!$B$11:$D$140,3))*(SUM(I85:AM85)/31)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2"/>
    </row>
    <row r="86" spans="2:39" ht="16" thickBot="1" x14ac:dyDescent="0.25">
      <c r="B86" s="58">
        <f t="shared" si="7"/>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4" t="e">
        <f>AK86+(VLOOKUP($B85,'Growth Rates'!$B$11:$O$140,($B$1+2),FALSE))-(AL85*(AL$7/VLOOKUP($B85,'Paddock Names'!$B$11:$D$140,3)))</f>
        <v>#DIV/0!</v>
      </c>
      <c r="AM86" s="115" t="e">
        <f>AL86+(VLOOKUP($B85,'Growth Rates'!$B$11:$O$140,($B$1+2),FALSE))-(AM85*(AM$7/VLOOKUP($B85,'Paddock Names'!$B$11:$D$140,3)))</f>
        <v>#DIV/0!</v>
      </c>
    </row>
    <row r="87" spans="2:39" x14ac:dyDescent="0.2">
      <c r="B87" s="58">
        <f t="shared" si="7"/>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 t="shared" si="8"/>
        <v xml:space="preserve"> </v>
      </c>
      <c r="F87" s="107"/>
      <c r="G87" s="17">
        <f>VLOOKUP(B87,'Herbage Mass Residual'!$B$11:$O$140,($B$1+2),FALSE)</f>
        <v>2200</v>
      </c>
      <c r="H87" s="103" t="e">
        <f>($F$7/VLOOKUP(B87,'Paddock Names'!$B$11:$D$140,3))*(SUM(I87:AM87)/31)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2"/>
    </row>
    <row r="88" spans="2:39" ht="16" thickBot="1" x14ac:dyDescent="0.25">
      <c r="B88" s="58">
        <f t="shared" si="7"/>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4" t="e">
        <f>AK88+(VLOOKUP($B87,'Growth Rates'!$B$11:$O$140,($B$1+2),FALSE))-(AL87*(AL$7/VLOOKUP($B87,'Paddock Names'!$B$11:$D$140,3)))</f>
        <v>#DIV/0!</v>
      </c>
      <c r="AM88" s="115" t="e">
        <f>AL88+(VLOOKUP($B87,'Growth Rates'!$B$11:$O$140,($B$1+2),FALSE))-(AM87*(AM$7/VLOOKUP($B87,'Paddock Names'!$B$11:$D$140,3)))</f>
        <v>#DIV/0!</v>
      </c>
    </row>
    <row r="89" spans="2:39" x14ac:dyDescent="0.2">
      <c r="B89" s="58">
        <f t="shared" si="7"/>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 t="shared" si="8"/>
        <v xml:space="preserve"> </v>
      </c>
      <c r="F89" s="107"/>
      <c r="G89" s="17">
        <f>VLOOKUP(B89,'Herbage Mass Residual'!$B$11:$O$140,($B$1+2),FALSE)</f>
        <v>2200</v>
      </c>
      <c r="H89" s="103" t="e">
        <f>($F$7/VLOOKUP(B89,'Paddock Names'!$B$11:$D$140,3))*(SUM(I89:AM89)/31)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2"/>
    </row>
    <row r="90" spans="2:39" ht="16" thickBot="1" x14ac:dyDescent="0.25">
      <c r="B90" s="58">
        <f t="shared" si="7"/>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4" t="e">
        <f>AK90+(VLOOKUP($B89,'Growth Rates'!$B$11:$O$140,($B$1+2),FALSE))-(AL89*(AL$7/VLOOKUP($B89,'Paddock Names'!$B$11:$D$140,3)))</f>
        <v>#DIV/0!</v>
      </c>
      <c r="AM90" s="115" t="e">
        <f>AL90+(VLOOKUP($B89,'Growth Rates'!$B$11:$O$140,($B$1+2),FALSE))-(AM89*(AM$7/VLOOKUP($B89,'Paddock Names'!$B$11:$D$140,3)))</f>
        <v>#DIV/0!</v>
      </c>
    </row>
    <row r="91" spans="2:39" x14ac:dyDescent="0.2">
      <c r="B91" s="58">
        <f t="shared" si="7"/>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 t="shared" si="8"/>
        <v xml:space="preserve"> </v>
      </c>
      <c r="F91" s="107"/>
      <c r="G91" s="17">
        <f>VLOOKUP(B91,'Herbage Mass Residual'!$B$11:$O$140,($B$1+2),FALSE)</f>
        <v>2200</v>
      </c>
      <c r="H91" s="103" t="e">
        <f>($F$7/VLOOKUP(B91,'Paddock Names'!$B$11:$D$140,3))*(SUM(I91:AM91)/31)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2"/>
    </row>
    <row r="92" spans="2:39" ht="16" thickBot="1" x14ac:dyDescent="0.25">
      <c r="B92" s="58">
        <f t="shared" si="7"/>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4" t="e">
        <f>AK92+(VLOOKUP($B91,'Growth Rates'!$B$11:$O$140,($B$1+2),FALSE))-(AL91*(AL$7/VLOOKUP($B91,'Paddock Names'!$B$11:$D$140,3)))</f>
        <v>#DIV/0!</v>
      </c>
      <c r="AM92" s="115" t="e">
        <f>AL92+(VLOOKUP($B91,'Growth Rates'!$B$11:$O$140,($B$1+2),FALSE))-(AM91*(AM$7/VLOOKUP($B91,'Paddock Names'!$B$11:$D$140,3)))</f>
        <v>#DIV/0!</v>
      </c>
    </row>
    <row r="93" spans="2:39" x14ac:dyDescent="0.2">
      <c r="B93" s="58">
        <f t="shared" si="7"/>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 t="shared" si="8"/>
        <v xml:space="preserve"> </v>
      </c>
      <c r="F93" s="107"/>
      <c r="G93" s="17">
        <f>VLOOKUP(B93,'Herbage Mass Residual'!$B$11:$O$140,($B$1+2),FALSE)</f>
        <v>2200</v>
      </c>
      <c r="H93" s="103" t="e">
        <f>($F$7/VLOOKUP(B93,'Paddock Names'!$B$11:$D$140,3))*(SUM(I93:AM93)/31)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2"/>
    </row>
    <row r="94" spans="2:39" ht="16" thickBot="1" x14ac:dyDescent="0.25">
      <c r="B94" s="58">
        <f t="shared" si="7"/>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4" t="e">
        <f>AK94+(VLOOKUP($B93,'Growth Rates'!$B$11:$O$140,($B$1+2),FALSE))-(AL93*(AL$7/VLOOKUP($B93,'Paddock Names'!$B$11:$D$140,3)))</f>
        <v>#DIV/0!</v>
      </c>
      <c r="AM94" s="115" t="e">
        <f>AL94+(VLOOKUP($B93,'Growth Rates'!$B$11:$O$140,($B$1+2),FALSE))-(AM93*(AM$7/VLOOKUP($B93,'Paddock Names'!$B$11:$D$140,3)))</f>
        <v>#DIV/0!</v>
      </c>
    </row>
    <row r="95" spans="2:39" x14ac:dyDescent="0.2">
      <c r="B95" s="58">
        <f t="shared" si="7"/>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 t="shared" si="8"/>
        <v xml:space="preserve"> </v>
      </c>
      <c r="F95" s="107"/>
      <c r="G95" s="17">
        <f>VLOOKUP(B95,'Herbage Mass Residual'!$B$11:$O$140,($B$1+2),FALSE)</f>
        <v>2200</v>
      </c>
      <c r="H95" s="103" t="e">
        <f>($F$7/VLOOKUP(B95,'Paddock Names'!$B$11:$D$140,3))*(SUM(I95:AM95)/31)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2"/>
    </row>
    <row r="96" spans="2:39" ht="16" thickBot="1" x14ac:dyDescent="0.25">
      <c r="B96" s="58">
        <f t="shared" si="7"/>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4" t="e">
        <f>AK96+(VLOOKUP($B95,'Growth Rates'!$B$11:$O$140,($B$1+2),FALSE))-(AL95*(AL$7/VLOOKUP($B95,'Paddock Names'!$B$11:$D$140,3)))</f>
        <v>#DIV/0!</v>
      </c>
      <c r="AM96" s="115" t="e">
        <f>AL96+(VLOOKUP($B95,'Growth Rates'!$B$11:$O$140,($B$1+2),FALSE))-(AM95*(AM$7/VLOOKUP($B95,'Paddock Names'!$B$11:$D$140,3)))</f>
        <v>#DIV/0!</v>
      </c>
    </row>
    <row r="97" spans="2:39" x14ac:dyDescent="0.2">
      <c r="B97" s="58">
        <f t="shared" si="7"/>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 t="shared" si="8"/>
        <v xml:space="preserve"> </v>
      </c>
      <c r="F97" s="107"/>
      <c r="G97" s="17">
        <f>VLOOKUP(B97,'Herbage Mass Residual'!$B$11:$O$140,($B$1+2),FALSE)</f>
        <v>2200</v>
      </c>
      <c r="H97" s="103" t="e">
        <f>($F$7/VLOOKUP(B97,'Paddock Names'!$B$11:$D$140,3))*(SUM(I97:AM97)/31)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2"/>
    </row>
    <row r="98" spans="2:39" ht="16" thickBot="1" x14ac:dyDescent="0.25">
      <c r="B98" s="58">
        <f t="shared" si="7"/>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4" t="e">
        <f>AK98+(VLOOKUP($B97,'Growth Rates'!$B$11:$O$140,($B$1+2),FALSE))-(AL97*(AL$7/VLOOKUP($B97,'Paddock Names'!$B$11:$D$140,3)))</f>
        <v>#DIV/0!</v>
      </c>
      <c r="AM98" s="115" t="e">
        <f>AL98+(VLOOKUP($B97,'Growth Rates'!$B$11:$O$140,($B$1+2),FALSE))-(AM97*(AM$7/VLOOKUP($B97,'Paddock Names'!$B$11:$D$140,3)))</f>
        <v>#DIV/0!</v>
      </c>
    </row>
    <row r="99" spans="2:39" x14ac:dyDescent="0.2">
      <c r="B99" s="58">
        <f t="shared" si="7"/>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 t="shared" si="8"/>
        <v xml:space="preserve"> </v>
      </c>
      <c r="F99" s="107"/>
      <c r="G99" s="17">
        <f>VLOOKUP(B99,'Herbage Mass Residual'!$B$11:$O$140,($B$1+2),FALSE)</f>
        <v>2200</v>
      </c>
      <c r="H99" s="103" t="e">
        <f>($F$7/VLOOKUP(B99,'Paddock Names'!$B$11:$D$140,3))*(SUM(I99:AM99)/31)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2"/>
    </row>
    <row r="100" spans="2:39" ht="16" thickBot="1" x14ac:dyDescent="0.25">
      <c r="B100" s="58">
        <f t="shared" si="7"/>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4" t="e">
        <f>AK100+(VLOOKUP($B99,'Growth Rates'!$B$11:$O$140,($B$1+2),FALSE))-(AL99*(AL$7/VLOOKUP($B99,'Paddock Names'!$B$11:$D$140,3)))</f>
        <v>#DIV/0!</v>
      </c>
      <c r="AM100" s="115" t="e">
        <f>AL100+(VLOOKUP($B99,'Growth Rates'!$B$11:$O$140,($B$1+2),FALSE))-(AM99*(AM$7/VLOOKUP($B99,'Paddock Names'!$B$11:$D$140,3)))</f>
        <v>#DIV/0!</v>
      </c>
    </row>
    <row r="101" spans="2:39" x14ac:dyDescent="0.2">
      <c r="B101" s="58">
        <f t="shared" si="7"/>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 t="shared" si="8"/>
        <v xml:space="preserve"> </v>
      </c>
      <c r="F101" s="107"/>
      <c r="G101" s="17">
        <f>VLOOKUP(B101,'Herbage Mass Residual'!$B$11:$O$140,($B$1+2),FALSE)</f>
        <v>2200</v>
      </c>
      <c r="H101" s="103" t="e">
        <f>($F$7/VLOOKUP(B101,'Paddock Names'!$B$11:$D$140,3))*(SUM(I101:AM101)/31)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2"/>
    </row>
    <row r="102" spans="2:39" ht="16" thickBot="1" x14ac:dyDescent="0.25">
      <c r="B102" s="58">
        <f t="shared" si="7"/>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4" t="e">
        <f>AK102+(VLOOKUP($B101,'Growth Rates'!$B$11:$O$140,($B$1+2),FALSE))-(AL101*(AL$7/VLOOKUP($B101,'Paddock Names'!$B$11:$D$140,3)))</f>
        <v>#DIV/0!</v>
      </c>
      <c r="AM102" s="115" t="e">
        <f>AL102+(VLOOKUP($B101,'Growth Rates'!$B$11:$O$140,($B$1+2),FALSE))-(AM101*(AM$7/VLOOKUP($B101,'Paddock Names'!$B$11:$D$140,3)))</f>
        <v>#DIV/0!</v>
      </c>
    </row>
    <row r="103" spans="2:39" x14ac:dyDescent="0.2">
      <c r="B103" s="58">
        <f t="shared" si="7"/>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 t="shared" si="8"/>
        <v xml:space="preserve"> </v>
      </c>
      <c r="F103" s="107"/>
      <c r="G103" s="17">
        <f>VLOOKUP(B103,'Herbage Mass Residual'!$B$11:$O$140,($B$1+2),FALSE)</f>
        <v>2200</v>
      </c>
      <c r="H103" s="103" t="e">
        <f>($F$7/VLOOKUP(B103,'Paddock Names'!$B$11:$D$140,3))*(SUM(I103:AM103)/31)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2"/>
    </row>
    <row r="104" spans="2:39" ht="16" thickBot="1" x14ac:dyDescent="0.25">
      <c r="B104" s="58">
        <f t="shared" si="7"/>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4" t="e">
        <f>AK104+(VLOOKUP($B103,'Growth Rates'!$B$11:$O$140,($B$1+2),FALSE))-(AL103*(AL$7/VLOOKUP($B103,'Paddock Names'!$B$11:$D$140,3)))</f>
        <v>#DIV/0!</v>
      </c>
      <c r="AM104" s="115" t="e">
        <f>AL104+(VLOOKUP($B103,'Growth Rates'!$B$11:$O$140,($B$1+2),FALSE))-(AM103*(AM$7/VLOOKUP($B103,'Paddock Names'!$B$11:$D$140,3)))</f>
        <v>#DIV/0!</v>
      </c>
    </row>
    <row r="105" spans="2:39" x14ac:dyDescent="0.2">
      <c r="B105" s="58">
        <f t="shared" si="7"/>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 t="shared" si="8"/>
        <v xml:space="preserve"> </v>
      </c>
      <c r="F105" s="107"/>
      <c r="G105" s="17">
        <f>VLOOKUP(B105,'Herbage Mass Residual'!$B$11:$O$140,($B$1+2),FALSE)</f>
        <v>2200</v>
      </c>
      <c r="H105" s="103" t="e">
        <f>($F$7/VLOOKUP(B105,'Paddock Names'!$B$11:$D$140,3))*(SUM(I105:AM105)/31)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2"/>
    </row>
    <row r="106" spans="2:39" ht="16" thickBot="1" x14ac:dyDescent="0.25">
      <c r="B106" s="58">
        <f t="shared" si="7"/>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4" t="e">
        <f>AK106+(VLOOKUP($B105,'Growth Rates'!$B$11:$O$140,($B$1+2),FALSE))-(AL105*(AL$7/VLOOKUP($B105,'Paddock Names'!$B$11:$D$140,3)))</f>
        <v>#DIV/0!</v>
      </c>
      <c r="AM106" s="115" t="e">
        <f>AL106+(VLOOKUP($B105,'Growth Rates'!$B$11:$O$140,($B$1+2),FALSE))-(AM105*(AM$7/VLOOKUP($B105,'Paddock Names'!$B$11:$D$140,3)))</f>
        <v>#DIV/0!</v>
      </c>
    </row>
    <row r="107" spans="2:39" x14ac:dyDescent="0.2">
      <c r="B107" s="58">
        <f t="shared" si="7"/>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 t="shared" si="8"/>
        <v xml:space="preserve"> </v>
      </c>
      <c r="F107" s="107"/>
      <c r="G107" s="17">
        <f>VLOOKUP(B107,'Herbage Mass Residual'!$B$11:$O$140,($B$1+2),FALSE)</f>
        <v>2200</v>
      </c>
      <c r="H107" s="103" t="e">
        <f>($F$7/VLOOKUP(B107,'Paddock Names'!$B$11:$D$140,3))*(SUM(I107:AM107)/31)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2"/>
    </row>
    <row r="108" spans="2:39" ht="16" thickBot="1" x14ac:dyDescent="0.25">
      <c r="B108" s="58">
        <f t="shared" si="7"/>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4" t="e">
        <f>AK108+(VLOOKUP($B107,'Growth Rates'!$B$11:$O$140,($B$1+2),FALSE))-(AL107*(AL$7/VLOOKUP($B107,'Paddock Names'!$B$11:$D$140,3)))</f>
        <v>#DIV/0!</v>
      </c>
      <c r="AM108" s="115" t="e">
        <f>AL108+(VLOOKUP($B107,'Growth Rates'!$B$11:$O$140,($B$1+2),FALSE))-(AM107*(AM$7/VLOOKUP($B107,'Paddock Names'!$B$11:$D$140,3)))</f>
        <v>#DIV/0!</v>
      </c>
    </row>
    <row r="109" spans="2:39" x14ac:dyDescent="0.2">
      <c r="B109" s="58">
        <f t="shared" si="7"/>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 t="shared" si="8"/>
        <v xml:space="preserve"> </v>
      </c>
      <c r="F109" s="107"/>
      <c r="G109" s="17">
        <f>VLOOKUP(B109,'Herbage Mass Residual'!$B$11:$O$140,($B$1+2),FALSE)</f>
        <v>2200</v>
      </c>
      <c r="H109" s="103" t="e">
        <f>($F$7/VLOOKUP(B109,'Paddock Names'!$B$11:$D$140,3))*(SUM(I109:AM109)/31)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2"/>
    </row>
    <row r="110" spans="2:39" ht="16" thickBot="1" x14ac:dyDescent="0.25">
      <c r="B110" s="58">
        <f t="shared" si="7"/>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4" t="e">
        <f>AK110+(VLOOKUP($B109,'Growth Rates'!$B$11:$O$140,($B$1+2),FALSE))-(AL109*(AL$7/VLOOKUP($B109,'Paddock Names'!$B$11:$D$140,3)))</f>
        <v>#DIV/0!</v>
      </c>
      <c r="AM110" s="115" t="e">
        <f>AL110+(VLOOKUP($B109,'Growth Rates'!$B$11:$O$140,($B$1+2),FALSE))-(AM109*(AM$7/VLOOKUP($B109,'Paddock Names'!$B$11:$D$140,3)))</f>
        <v>#DIV/0!</v>
      </c>
    </row>
    <row r="111" spans="2:39" x14ac:dyDescent="0.2">
      <c r="B111" s="58">
        <f t="shared" si="7"/>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 t="shared" si="8"/>
        <v xml:space="preserve"> </v>
      </c>
      <c r="F111" s="107"/>
      <c r="G111" s="17">
        <f>VLOOKUP(B111,'Herbage Mass Residual'!$B$11:$O$140,($B$1+2),FALSE)</f>
        <v>2200</v>
      </c>
      <c r="H111" s="103" t="e">
        <f>($F$7/VLOOKUP(B111,'Paddock Names'!$B$11:$D$140,3))*(SUM(I111:AM111)/31)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2"/>
    </row>
    <row r="112" spans="2:39" ht="16" thickBot="1" x14ac:dyDescent="0.25">
      <c r="B112" s="58">
        <f t="shared" si="7"/>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4" t="e">
        <f>AK112+(VLOOKUP($B111,'Growth Rates'!$B$11:$O$140,($B$1+2),FALSE))-(AL111*(AL$7/VLOOKUP($B111,'Paddock Names'!$B$11:$D$140,3)))</f>
        <v>#DIV/0!</v>
      </c>
      <c r="AM112" s="115" t="e">
        <f>AL112+(VLOOKUP($B111,'Growth Rates'!$B$11:$O$140,($B$1+2),FALSE))-(AM111*(AM$7/VLOOKUP($B111,'Paddock Names'!$B$11:$D$140,3)))</f>
        <v>#DIV/0!</v>
      </c>
    </row>
    <row r="113" spans="2:39" x14ac:dyDescent="0.2">
      <c r="B113" s="58">
        <f t="shared" si="7"/>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 t="shared" si="8"/>
        <v xml:space="preserve"> </v>
      </c>
      <c r="F113" s="107"/>
      <c r="G113" s="17">
        <f>VLOOKUP(B113,'Herbage Mass Residual'!$B$11:$O$140,($B$1+2),FALSE)</f>
        <v>2200</v>
      </c>
      <c r="H113" s="103" t="e">
        <f>($F$7/VLOOKUP(B113,'Paddock Names'!$B$11:$D$140,3))*(SUM(I113:AM113)/31)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2"/>
    </row>
    <row r="114" spans="2:39" ht="16" thickBot="1" x14ac:dyDescent="0.25">
      <c r="B114" s="58">
        <f t="shared" si="7"/>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4" t="e">
        <f>AK114+(VLOOKUP($B113,'Growth Rates'!$B$11:$O$140,($B$1+2),FALSE))-(AL113*(AL$7/VLOOKUP($B113,'Paddock Names'!$B$11:$D$140,3)))</f>
        <v>#DIV/0!</v>
      </c>
      <c r="AM114" s="115" t="e">
        <f>AL114+(VLOOKUP($B113,'Growth Rates'!$B$11:$O$140,($B$1+2),FALSE))-(AM113*(AM$7/VLOOKUP($B113,'Paddock Names'!$B$11:$D$140,3)))</f>
        <v>#DIV/0!</v>
      </c>
    </row>
    <row r="115" spans="2:39" x14ac:dyDescent="0.2">
      <c r="B115" s="58">
        <f t="shared" si="7"/>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 t="shared" si="8"/>
        <v xml:space="preserve"> </v>
      </c>
      <c r="F115" s="107"/>
      <c r="G115" s="17">
        <f>VLOOKUP(B115,'Herbage Mass Residual'!$B$11:$O$140,($B$1+2),FALSE)</f>
        <v>2200</v>
      </c>
      <c r="H115" s="103" t="e">
        <f>($F$7/VLOOKUP(B115,'Paddock Names'!$B$11:$D$140,3))*(SUM(I115:AM115)/31)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2"/>
    </row>
    <row r="116" spans="2:39" ht="16" thickBot="1" x14ac:dyDescent="0.25">
      <c r="B116" s="58">
        <f t="shared" si="7"/>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4" t="e">
        <f>AK116+(VLOOKUP($B115,'Growth Rates'!$B$11:$O$140,($B$1+2),FALSE))-(AL115*(AL$7/VLOOKUP($B115,'Paddock Names'!$B$11:$D$140,3)))</f>
        <v>#DIV/0!</v>
      </c>
      <c r="AM116" s="115" t="e">
        <f>AL116+(VLOOKUP($B115,'Growth Rates'!$B$11:$O$140,($B$1+2),FALSE))-(AM115*(AM$7/VLOOKUP($B115,'Paddock Names'!$B$11:$D$140,3)))</f>
        <v>#DIV/0!</v>
      </c>
    </row>
    <row r="117" spans="2:39" x14ac:dyDescent="0.2">
      <c r="B117" s="58">
        <f t="shared" si="7"/>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 t="shared" si="8"/>
        <v xml:space="preserve"> </v>
      </c>
      <c r="F117" s="107"/>
      <c r="G117" s="17">
        <f>VLOOKUP(B117,'Herbage Mass Residual'!$B$11:$O$140,($B$1+2),FALSE)</f>
        <v>2200</v>
      </c>
      <c r="H117" s="103" t="e">
        <f>($F$7/VLOOKUP(B117,'Paddock Names'!$B$11:$D$140,3))*(SUM(I117:AM117)/31)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2"/>
    </row>
    <row r="118" spans="2:39" ht="16" thickBot="1" x14ac:dyDescent="0.25">
      <c r="B118" s="58">
        <f t="shared" si="7"/>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4" t="e">
        <f>AK118+(VLOOKUP($B117,'Growth Rates'!$B$11:$O$140,($B$1+2),FALSE))-(AL117*(AL$7/VLOOKUP($B117,'Paddock Names'!$B$11:$D$140,3)))</f>
        <v>#DIV/0!</v>
      </c>
      <c r="AM118" s="115" t="e">
        <f>AL118+(VLOOKUP($B117,'Growth Rates'!$B$11:$O$140,($B$1+2),FALSE))-(AM117*(AM$7/VLOOKUP($B117,'Paddock Names'!$B$11:$D$140,3)))</f>
        <v>#DIV/0!</v>
      </c>
    </row>
    <row r="119" spans="2:39" x14ac:dyDescent="0.2">
      <c r="B119" s="58">
        <f t="shared" si="7"/>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 t="shared" si="8"/>
        <v xml:space="preserve"> </v>
      </c>
      <c r="F119" s="107"/>
      <c r="G119" s="17">
        <f>VLOOKUP(B119,'Herbage Mass Residual'!$B$11:$O$140,($B$1+2),FALSE)</f>
        <v>2200</v>
      </c>
      <c r="H119" s="103" t="e">
        <f>($F$7/VLOOKUP(B119,'Paddock Names'!$B$11:$D$140,3))*(SUM(I119:AM119)/31)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2"/>
    </row>
    <row r="120" spans="2:39" ht="16" thickBot="1" x14ac:dyDescent="0.25">
      <c r="B120" s="58">
        <f t="shared" si="7"/>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4" t="e">
        <f>AK120+(VLOOKUP($B119,'Growth Rates'!$B$11:$O$140,($B$1+2),FALSE))-(AL119*(AL$7/VLOOKUP($B119,'Paddock Names'!$B$11:$D$140,3)))</f>
        <v>#DIV/0!</v>
      </c>
      <c r="AM120" s="115" t="e">
        <f>AL120+(VLOOKUP($B119,'Growth Rates'!$B$11:$O$140,($B$1+2),FALSE))-(AM119*(AM$7/VLOOKUP($B119,'Paddock Names'!$B$11:$D$140,3)))</f>
        <v>#DIV/0!</v>
      </c>
    </row>
    <row r="121" spans="2:39" x14ac:dyDescent="0.2">
      <c r="B121" s="58">
        <f t="shared" si="7"/>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 t="shared" si="8"/>
        <v xml:space="preserve"> </v>
      </c>
      <c r="F121" s="107"/>
      <c r="G121" s="17">
        <f>VLOOKUP(B121,'Herbage Mass Residual'!$B$11:$O$140,($B$1+2),FALSE)</f>
        <v>2200</v>
      </c>
      <c r="H121" s="103" t="e">
        <f>($F$7/VLOOKUP(B121,'Paddock Names'!$B$11:$D$140,3))*(SUM(I121:AM121)/31)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2"/>
    </row>
    <row r="122" spans="2:39" ht="16" thickBot="1" x14ac:dyDescent="0.25">
      <c r="B122" s="58">
        <f t="shared" si="7"/>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4" t="e">
        <f>AK122+(VLOOKUP($B121,'Growth Rates'!$B$11:$O$140,($B$1+2),FALSE))-(AL121*(AL$7/VLOOKUP($B121,'Paddock Names'!$B$11:$D$140,3)))</f>
        <v>#DIV/0!</v>
      </c>
      <c r="AM122" s="115" t="e">
        <f>AL122+(VLOOKUP($B121,'Growth Rates'!$B$11:$O$140,($B$1+2),FALSE))-(AM121*(AM$7/VLOOKUP($B121,'Paddock Names'!$B$11:$D$140,3)))</f>
        <v>#DIV/0!</v>
      </c>
    </row>
    <row r="123" spans="2:39" x14ac:dyDescent="0.2">
      <c r="B123" s="58">
        <f t="shared" si="7"/>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 t="shared" si="8"/>
        <v xml:space="preserve"> </v>
      </c>
      <c r="F123" s="107"/>
      <c r="G123" s="17">
        <f>VLOOKUP(B123,'Herbage Mass Residual'!$B$11:$O$140,($B$1+2),FALSE)</f>
        <v>2200</v>
      </c>
      <c r="H123" s="103" t="e">
        <f>($F$7/VLOOKUP(B123,'Paddock Names'!$B$11:$D$140,3))*(SUM(I123:AM123)/31)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2"/>
    </row>
    <row r="124" spans="2:39" ht="16" thickBot="1" x14ac:dyDescent="0.25">
      <c r="B124" s="58">
        <f t="shared" si="7"/>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4" t="e">
        <f>AK124+(VLOOKUP($B123,'Growth Rates'!$B$11:$O$140,($B$1+2),FALSE))-(AL123*(AL$7/VLOOKUP($B123,'Paddock Names'!$B$11:$D$140,3)))</f>
        <v>#DIV/0!</v>
      </c>
      <c r="AM124" s="115" t="e">
        <f>AL124+(VLOOKUP($B123,'Growth Rates'!$B$11:$O$140,($B$1+2),FALSE))-(AM123*(AM$7/VLOOKUP($B123,'Paddock Names'!$B$11:$D$140,3)))</f>
        <v>#DIV/0!</v>
      </c>
    </row>
    <row r="125" spans="2:39" x14ac:dyDescent="0.2">
      <c r="B125" s="58">
        <f t="shared" si="7"/>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 t="shared" si="8"/>
        <v xml:space="preserve"> </v>
      </c>
      <c r="F125" s="107"/>
      <c r="G125" s="17">
        <f>VLOOKUP(B125,'Herbage Mass Residual'!$B$11:$O$140,($B$1+2),FALSE)</f>
        <v>2200</v>
      </c>
      <c r="H125" s="103" t="e">
        <f>($F$7/VLOOKUP(B125,'Paddock Names'!$B$11:$D$140,3))*(SUM(I125:AM125)/31)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2"/>
    </row>
    <row r="126" spans="2:39" ht="16" thickBot="1" x14ac:dyDescent="0.25">
      <c r="B126" s="58">
        <f t="shared" si="7"/>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4" t="e">
        <f>AK126+(VLOOKUP($B125,'Growth Rates'!$B$11:$O$140,($B$1+2),FALSE))-(AL125*(AL$7/VLOOKUP($B125,'Paddock Names'!$B$11:$D$140,3)))</f>
        <v>#DIV/0!</v>
      </c>
      <c r="AM126" s="115" t="e">
        <f>AL126+(VLOOKUP($B125,'Growth Rates'!$B$11:$O$140,($B$1+2),FALSE))-(AM125*(AM$7/VLOOKUP($B125,'Paddock Names'!$B$11:$D$140,3)))</f>
        <v>#DIV/0!</v>
      </c>
    </row>
    <row r="127" spans="2:39" x14ac:dyDescent="0.2">
      <c r="B127" s="58">
        <f t="shared" si="7"/>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 t="shared" si="8"/>
        <v xml:space="preserve"> </v>
      </c>
      <c r="F127" s="107"/>
      <c r="G127" s="17">
        <f>VLOOKUP(B127,'Herbage Mass Residual'!$B$11:$O$140,($B$1+2),FALSE)</f>
        <v>2200</v>
      </c>
      <c r="H127" s="103" t="e">
        <f>($F$7/VLOOKUP(B127,'Paddock Names'!$B$11:$D$140,3))*(SUM(I127:AM127)/31)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2"/>
    </row>
    <row r="128" spans="2:39" ht="16" thickBot="1" x14ac:dyDescent="0.25">
      <c r="B128" s="58">
        <f t="shared" si="7"/>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4" t="e">
        <f>AK128+(VLOOKUP($B127,'Growth Rates'!$B$11:$O$140,($B$1+2),FALSE))-(AL127*(AL$7/VLOOKUP($B127,'Paddock Names'!$B$11:$D$140,3)))</f>
        <v>#DIV/0!</v>
      </c>
      <c r="AM128" s="115" t="e">
        <f>AL128+(VLOOKUP($B127,'Growth Rates'!$B$11:$O$140,($B$1+2),FALSE))-(AM127*(AM$7/VLOOKUP($B127,'Paddock Names'!$B$11:$D$140,3)))</f>
        <v>#DIV/0!</v>
      </c>
    </row>
    <row r="129" spans="2:39" x14ac:dyDescent="0.2">
      <c r="B129" s="58">
        <f t="shared" si="7"/>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 t="shared" si="8"/>
        <v xml:space="preserve"> </v>
      </c>
      <c r="F129" s="107"/>
      <c r="G129" s="17">
        <f>VLOOKUP(B129,'Herbage Mass Residual'!$B$11:$O$140,($B$1+2),FALSE)</f>
        <v>2200</v>
      </c>
      <c r="H129" s="103" t="e">
        <f>($F$7/VLOOKUP(B129,'Paddock Names'!$B$11:$D$140,3))*(SUM(I129:AM129)/31)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2"/>
    </row>
    <row r="130" spans="2:39" ht="16" thickBot="1" x14ac:dyDescent="0.25">
      <c r="B130" s="58">
        <f t="shared" si="7"/>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4" t="e">
        <f>AK130+(VLOOKUP($B129,'Growth Rates'!$B$11:$O$140,($B$1+2),FALSE))-(AL129*(AL$7/VLOOKUP($B129,'Paddock Names'!$B$11:$D$140,3)))</f>
        <v>#DIV/0!</v>
      </c>
      <c r="AM130" s="115" t="e">
        <f>AL130+(VLOOKUP($B129,'Growth Rates'!$B$11:$O$140,($B$1+2),FALSE))-(AM129*(AM$7/VLOOKUP($B129,'Paddock Names'!$B$11:$D$140,3)))</f>
        <v>#DIV/0!</v>
      </c>
    </row>
    <row r="131" spans="2:39" x14ac:dyDescent="0.2">
      <c r="B131" s="58">
        <f t="shared" si="7"/>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 t="shared" si="8"/>
        <v xml:space="preserve"> </v>
      </c>
      <c r="F131" s="107"/>
      <c r="G131" s="17">
        <f>VLOOKUP(B131,'Herbage Mass Residual'!$B$11:$O$140,($B$1+2),FALSE)</f>
        <v>2200</v>
      </c>
      <c r="H131" s="103" t="e">
        <f>($F$7/VLOOKUP(B131,'Paddock Names'!$B$11:$D$140,3))*(SUM(I131:AM131)/31)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2"/>
    </row>
    <row r="132" spans="2:39" ht="16" thickBot="1" x14ac:dyDescent="0.25">
      <c r="B132" s="58">
        <f t="shared" si="7"/>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4" t="e">
        <f>AK132+(VLOOKUP($B131,'Growth Rates'!$B$11:$O$140,($B$1+2),FALSE))-(AL131*(AL$7/VLOOKUP($B131,'Paddock Names'!$B$11:$D$140,3)))</f>
        <v>#DIV/0!</v>
      </c>
      <c r="AM132" s="115" t="e">
        <f>AL132+(VLOOKUP($B131,'Growth Rates'!$B$11:$O$140,($B$1+2),FALSE))-(AM131*(AM$7/VLOOKUP($B131,'Paddock Names'!$B$11:$D$140,3)))</f>
        <v>#DIV/0!</v>
      </c>
    </row>
    <row r="133" spans="2:39" x14ac:dyDescent="0.2">
      <c r="B133" s="58">
        <f t="shared" si="7"/>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 t="shared" si="8"/>
        <v xml:space="preserve"> </v>
      </c>
      <c r="F133" s="107"/>
      <c r="G133" s="17">
        <f>VLOOKUP(B133,'Herbage Mass Residual'!$B$11:$O$140,($B$1+2),FALSE)</f>
        <v>2200</v>
      </c>
      <c r="H133" s="103" t="e">
        <f>($F$7/VLOOKUP(B133,'Paddock Names'!$B$11:$D$140,3))*(SUM(I133:AM133)/31)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2"/>
    </row>
    <row r="134" spans="2:39" ht="16" thickBot="1" x14ac:dyDescent="0.25">
      <c r="B134" s="58">
        <f t="shared" si="7"/>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4" t="e">
        <f>AK134+(VLOOKUP($B133,'Growth Rates'!$B$11:$O$140,($B$1+2),FALSE))-(AL133*(AL$7/VLOOKUP($B133,'Paddock Names'!$B$11:$D$140,3)))</f>
        <v>#DIV/0!</v>
      </c>
      <c r="AM134" s="115" t="e">
        <f>AL134+(VLOOKUP($B133,'Growth Rates'!$B$11:$O$140,($B$1+2),FALSE))-(AM133*(AM$7/VLOOKUP($B133,'Paddock Names'!$B$11:$D$140,3)))</f>
        <v>#DIV/0!</v>
      </c>
    </row>
    <row r="135" spans="2:39" x14ac:dyDescent="0.2">
      <c r="B135" s="58">
        <f t="shared" si="7"/>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 t="shared" si="8"/>
        <v xml:space="preserve"> </v>
      </c>
      <c r="F135" s="107"/>
      <c r="G135" s="17">
        <f>VLOOKUP(B135,'Herbage Mass Residual'!$B$11:$O$140,($B$1+2),FALSE)</f>
        <v>2200</v>
      </c>
      <c r="H135" s="103" t="e">
        <f>($F$7/VLOOKUP(B135,'Paddock Names'!$B$11:$D$140,3))*(SUM(I135:AM135)/31)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2"/>
    </row>
    <row r="136" spans="2:39" ht="16" thickBot="1" x14ac:dyDescent="0.25">
      <c r="B136" s="58">
        <f t="shared" si="7"/>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4" t="e">
        <f>AK136+(VLOOKUP($B135,'Growth Rates'!$B$11:$O$140,($B$1+2),FALSE))-(AL135*(AL$7/VLOOKUP($B135,'Paddock Names'!$B$11:$D$140,3)))</f>
        <v>#DIV/0!</v>
      </c>
      <c r="AM136" s="115" t="e">
        <f>AL136+(VLOOKUP($B135,'Growth Rates'!$B$11:$O$140,($B$1+2),FALSE))-(AM135*(AM$7/VLOOKUP($B135,'Paddock Names'!$B$11:$D$140,3)))</f>
        <v>#DIV/0!</v>
      </c>
    </row>
    <row r="137" spans="2:39" x14ac:dyDescent="0.2">
      <c r="B137" s="58">
        <f t="shared" si="7"/>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 t="shared" si="8"/>
        <v xml:space="preserve"> </v>
      </c>
      <c r="F137" s="107"/>
      <c r="G137" s="17">
        <f>VLOOKUP(B137,'Herbage Mass Residual'!$B$11:$O$140,($B$1+2),FALSE)</f>
        <v>2200</v>
      </c>
      <c r="H137" s="103" t="e">
        <f>($F$7/VLOOKUP(B137,'Paddock Names'!$B$11:$D$140,3))*(SUM(I137:AM137)/31)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2"/>
    </row>
    <row r="138" spans="2:39" ht="16" thickBot="1" x14ac:dyDescent="0.25">
      <c r="B138" s="58">
        <f t="shared" si="7"/>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4" t="e">
        <f>AK138+(VLOOKUP($B137,'Growth Rates'!$B$11:$O$140,($B$1+2),FALSE))-(AL137*(AL$7/VLOOKUP($B137,'Paddock Names'!$B$11:$D$140,3)))</f>
        <v>#DIV/0!</v>
      </c>
      <c r="AM138" s="115" t="e">
        <f>AL138+(VLOOKUP($B137,'Growth Rates'!$B$11:$O$140,($B$1+2),FALSE))-(AM137*(AM$7/VLOOKUP($B137,'Paddock Names'!$B$11:$D$140,3)))</f>
        <v>#DIV/0!</v>
      </c>
    </row>
    <row r="139" spans="2:39" x14ac:dyDescent="0.2">
      <c r="B139" s="58">
        <f t="shared" si="7"/>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 t="shared" si="8"/>
        <v xml:space="preserve"> </v>
      </c>
      <c r="F139" s="107"/>
      <c r="G139" s="17">
        <f>VLOOKUP(B139,'Herbage Mass Residual'!$B$11:$O$140,($B$1+2),FALSE)</f>
        <v>2200</v>
      </c>
      <c r="H139" s="103" t="e">
        <f>($F$7/VLOOKUP(B139,'Paddock Names'!$B$11:$D$140,3))*(SUM(I139:AM139)/31)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2"/>
    </row>
    <row r="140" spans="2:39" ht="16" thickBot="1" x14ac:dyDescent="0.25">
      <c r="B140" s="58">
        <f t="shared" si="7"/>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4" t="e">
        <f>AK140+(VLOOKUP($B139,'Growth Rates'!$B$11:$O$140,($B$1+2),FALSE))-(AL139*(AL$7/VLOOKUP($B139,'Paddock Names'!$B$11:$D$140,3)))</f>
        <v>#DIV/0!</v>
      </c>
      <c r="AM140" s="115" t="e">
        <f>AL140+(VLOOKUP($B139,'Growth Rates'!$B$11:$O$140,($B$1+2),FALSE))-(AM139*(AM$7/VLOOKUP($B139,'Paddock Names'!$B$11:$D$140,3)))</f>
        <v>#DIV/0!</v>
      </c>
    </row>
    <row r="141" spans="2:39" x14ac:dyDescent="0.2">
      <c r="B141" s="58">
        <f t="shared" ref="B141:B204" si="9">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 t="shared" ref="E141:E203" si="10">IF(SUM(I141:AM141)&gt;0,SUM(I141:AM141)," ")</f>
        <v xml:space="preserve"> </v>
      </c>
      <c r="F141" s="107"/>
      <c r="G141" s="17">
        <f>VLOOKUP(B141,'Herbage Mass Residual'!$B$11:$O$140,($B$1+2),FALSE)</f>
        <v>2200</v>
      </c>
      <c r="H141" s="103" t="e">
        <f>($F$7/VLOOKUP(B141,'Paddock Names'!$B$11:$D$140,3))*(SUM(I141:AM141)/31)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2"/>
    </row>
    <row r="142" spans="2:39" ht="16" thickBot="1" x14ac:dyDescent="0.25">
      <c r="B142" s="58">
        <f t="shared" si="9"/>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4" t="e">
        <f>AK142+(VLOOKUP($B141,'Growth Rates'!$B$11:$O$140,($B$1+2),FALSE))-(AL141*(AL$7/VLOOKUP($B141,'Paddock Names'!$B$11:$D$140,3)))</f>
        <v>#DIV/0!</v>
      </c>
      <c r="AM142" s="115" t="e">
        <f>AL142+(VLOOKUP($B141,'Growth Rates'!$B$11:$O$140,($B$1+2),FALSE))-(AM141*(AM$7/VLOOKUP($B141,'Paddock Names'!$B$11:$D$140,3)))</f>
        <v>#DIV/0!</v>
      </c>
    </row>
    <row r="143" spans="2:39" x14ac:dyDescent="0.2">
      <c r="B143" s="58">
        <f t="shared" si="9"/>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 t="shared" si="10"/>
        <v xml:space="preserve"> </v>
      </c>
      <c r="F143" s="107"/>
      <c r="G143" s="17">
        <f>VLOOKUP(B143,'Herbage Mass Residual'!$B$11:$O$140,($B$1+2),FALSE)</f>
        <v>2200</v>
      </c>
      <c r="H143" s="103" t="e">
        <f>($F$7/VLOOKUP(B143,'Paddock Names'!$B$11:$D$140,3))*(SUM(I143:AM143)/31)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2"/>
    </row>
    <row r="144" spans="2:39" ht="16" thickBot="1" x14ac:dyDescent="0.25">
      <c r="B144" s="58">
        <f t="shared" si="9"/>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4" t="e">
        <f>AK144+(VLOOKUP($B143,'Growth Rates'!$B$11:$O$140,($B$1+2),FALSE))-(AL143*(AL$7/VLOOKUP($B143,'Paddock Names'!$B$11:$D$140,3)))</f>
        <v>#DIV/0!</v>
      </c>
      <c r="AM144" s="115" t="e">
        <f>AL144+(VLOOKUP($B143,'Growth Rates'!$B$11:$O$140,($B$1+2),FALSE))-(AM143*(AM$7/VLOOKUP($B143,'Paddock Names'!$B$11:$D$140,3)))</f>
        <v>#DIV/0!</v>
      </c>
    </row>
    <row r="145" spans="2:39" x14ac:dyDescent="0.2">
      <c r="B145" s="58">
        <f t="shared" si="9"/>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 t="shared" si="10"/>
        <v xml:space="preserve"> </v>
      </c>
      <c r="F145" s="107"/>
      <c r="G145" s="17">
        <f>VLOOKUP(B145,'Herbage Mass Residual'!$B$11:$O$140,($B$1+2),FALSE)</f>
        <v>2200</v>
      </c>
      <c r="H145" s="103" t="e">
        <f>($F$7/VLOOKUP(B145,'Paddock Names'!$B$11:$D$140,3))*(SUM(I145:AM145)/31)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2"/>
    </row>
    <row r="146" spans="2:39" ht="16" thickBot="1" x14ac:dyDescent="0.25">
      <c r="B146" s="58">
        <f t="shared" si="9"/>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4" t="e">
        <f>AK146+(VLOOKUP($B145,'Growth Rates'!$B$11:$O$140,($B$1+2),FALSE))-(AL145*(AL$7/VLOOKUP($B145,'Paddock Names'!$B$11:$D$140,3)))</f>
        <v>#DIV/0!</v>
      </c>
      <c r="AM146" s="115" t="e">
        <f>AL146+(VLOOKUP($B145,'Growth Rates'!$B$11:$O$140,($B$1+2),FALSE))-(AM145*(AM$7/VLOOKUP($B145,'Paddock Names'!$B$11:$D$140,3)))</f>
        <v>#DIV/0!</v>
      </c>
    </row>
    <row r="147" spans="2:39" x14ac:dyDescent="0.2">
      <c r="B147" s="58">
        <f t="shared" si="9"/>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 t="shared" si="10"/>
        <v xml:space="preserve"> </v>
      </c>
      <c r="F147" s="107"/>
      <c r="G147" s="17">
        <f>VLOOKUP(B147,'Herbage Mass Residual'!$B$11:$O$140,($B$1+2),FALSE)</f>
        <v>2200</v>
      </c>
      <c r="H147" s="103" t="e">
        <f>($F$7/VLOOKUP(B147,'Paddock Names'!$B$11:$D$140,3))*(SUM(I147:AM147)/31)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2"/>
    </row>
    <row r="148" spans="2:39" ht="16" thickBot="1" x14ac:dyDescent="0.25">
      <c r="B148" s="58">
        <f t="shared" si="9"/>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4" t="e">
        <f>AK148+(VLOOKUP($B147,'Growth Rates'!$B$11:$O$140,($B$1+2),FALSE))-(AL147*(AL$7/VLOOKUP($B147,'Paddock Names'!$B$11:$D$140,3)))</f>
        <v>#DIV/0!</v>
      </c>
      <c r="AM148" s="115" t="e">
        <f>AL148+(VLOOKUP($B147,'Growth Rates'!$B$11:$O$140,($B$1+2),FALSE))-(AM147*(AM$7/VLOOKUP($B147,'Paddock Names'!$B$11:$D$140,3)))</f>
        <v>#DIV/0!</v>
      </c>
    </row>
    <row r="149" spans="2:39" x14ac:dyDescent="0.2">
      <c r="B149" s="58">
        <f t="shared" si="9"/>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 t="shared" si="10"/>
        <v xml:space="preserve"> </v>
      </c>
      <c r="F149" s="107"/>
      <c r="G149" s="17">
        <f>VLOOKUP(B149,'Herbage Mass Residual'!$B$11:$O$140,($B$1+2),FALSE)</f>
        <v>2200</v>
      </c>
      <c r="H149" s="103" t="e">
        <f>($F$7/VLOOKUP(B149,'Paddock Names'!$B$11:$D$140,3))*(SUM(I149:AM149)/31)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2"/>
    </row>
    <row r="150" spans="2:39" ht="16" thickBot="1" x14ac:dyDescent="0.25">
      <c r="B150" s="58">
        <f t="shared" si="9"/>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4" t="e">
        <f>AK150+(VLOOKUP($B149,'Growth Rates'!$B$11:$O$140,($B$1+2),FALSE))-(AL149*(AL$7/VLOOKUP($B149,'Paddock Names'!$B$11:$D$140,3)))</f>
        <v>#DIV/0!</v>
      </c>
      <c r="AM150" s="115" t="e">
        <f>AL150+(VLOOKUP($B149,'Growth Rates'!$B$11:$O$140,($B$1+2),FALSE))-(AM149*(AM$7/VLOOKUP($B149,'Paddock Names'!$B$11:$D$140,3)))</f>
        <v>#DIV/0!</v>
      </c>
    </row>
    <row r="151" spans="2:39" x14ac:dyDescent="0.2">
      <c r="B151" s="58">
        <f t="shared" si="9"/>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 t="shared" si="10"/>
        <v xml:space="preserve"> </v>
      </c>
      <c r="F151" s="107"/>
      <c r="G151" s="17">
        <f>VLOOKUP(B151,'Herbage Mass Residual'!$B$11:$O$140,($B$1+2),FALSE)</f>
        <v>2200</v>
      </c>
      <c r="H151" s="103" t="e">
        <f>($F$7/VLOOKUP(B151,'Paddock Names'!$B$11:$D$140,3))*(SUM(I151:AM151)/31)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2"/>
    </row>
    <row r="152" spans="2:39" ht="16" thickBot="1" x14ac:dyDescent="0.25">
      <c r="B152" s="58">
        <f t="shared" si="9"/>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4" t="e">
        <f>AK152+(VLOOKUP($B151,'Growth Rates'!$B$11:$O$140,($B$1+2),FALSE))-(AL151*(AL$7/VLOOKUP($B151,'Paddock Names'!$B$11:$D$140,3)))</f>
        <v>#DIV/0!</v>
      </c>
      <c r="AM152" s="115" t="e">
        <f>AL152+(VLOOKUP($B151,'Growth Rates'!$B$11:$O$140,($B$1+2),FALSE))-(AM151*(AM$7/VLOOKUP($B151,'Paddock Names'!$B$11:$D$140,3)))</f>
        <v>#DIV/0!</v>
      </c>
    </row>
    <row r="153" spans="2:39" x14ac:dyDescent="0.2">
      <c r="B153" s="58">
        <f t="shared" si="9"/>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 t="shared" si="10"/>
        <v xml:space="preserve"> </v>
      </c>
      <c r="F153" s="107"/>
      <c r="G153" s="17">
        <f>VLOOKUP(B153,'Herbage Mass Residual'!$B$11:$O$140,($B$1+2),FALSE)</f>
        <v>2200</v>
      </c>
      <c r="H153" s="103" t="e">
        <f>($F$7/VLOOKUP(B153,'Paddock Names'!$B$11:$D$140,3))*(SUM(I153:AM153)/31)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2"/>
    </row>
    <row r="154" spans="2:39" ht="16" thickBot="1" x14ac:dyDescent="0.25">
      <c r="B154" s="58">
        <f t="shared" si="9"/>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4" t="e">
        <f>AK154+(VLOOKUP($B153,'Growth Rates'!$B$11:$O$140,($B$1+2),FALSE))-(AL153*(AL$7/VLOOKUP($B153,'Paddock Names'!$B$11:$D$140,3)))</f>
        <v>#DIV/0!</v>
      </c>
      <c r="AM154" s="115" t="e">
        <f>AL154+(VLOOKUP($B153,'Growth Rates'!$B$11:$O$140,($B$1+2),FALSE))-(AM153*(AM$7/VLOOKUP($B153,'Paddock Names'!$B$11:$D$140,3)))</f>
        <v>#DIV/0!</v>
      </c>
    </row>
    <row r="155" spans="2:39" x14ac:dyDescent="0.2">
      <c r="B155" s="58">
        <f t="shared" si="9"/>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 t="shared" si="10"/>
        <v xml:space="preserve"> </v>
      </c>
      <c r="F155" s="107"/>
      <c r="G155" s="17">
        <f>VLOOKUP(B155,'Herbage Mass Residual'!$B$11:$O$140,($B$1+2),FALSE)</f>
        <v>2200</v>
      </c>
      <c r="H155" s="103" t="e">
        <f>($F$7/VLOOKUP(B155,'Paddock Names'!$B$11:$D$140,3))*(SUM(I155:AM155)/31)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2"/>
    </row>
    <row r="156" spans="2:39" ht="16" thickBot="1" x14ac:dyDescent="0.25">
      <c r="B156" s="58">
        <f t="shared" si="9"/>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4" t="e">
        <f>AK156+(VLOOKUP($B155,'Growth Rates'!$B$11:$O$140,($B$1+2),FALSE))-(AL155*(AL$7/VLOOKUP($B155,'Paddock Names'!$B$11:$D$140,3)))</f>
        <v>#DIV/0!</v>
      </c>
      <c r="AM156" s="115" t="e">
        <f>AL156+(VLOOKUP($B155,'Growth Rates'!$B$11:$O$140,($B$1+2),FALSE))-(AM155*(AM$7/VLOOKUP($B155,'Paddock Names'!$B$11:$D$140,3)))</f>
        <v>#DIV/0!</v>
      </c>
    </row>
    <row r="157" spans="2:39" x14ac:dyDescent="0.2">
      <c r="B157" s="58">
        <f t="shared" si="9"/>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 t="shared" si="10"/>
        <v xml:space="preserve"> </v>
      </c>
      <c r="F157" s="107"/>
      <c r="G157" s="17">
        <f>VLOOKUP(B157,'Herbage Mass Residual'!$B$11:$O$140,($B$1+2),FALSE)</f>
        <v>2200</v>
      </c>
      <c r="H157" s="103" t="e">
        <f>($F$7/VLOOKUP(B157,'Paddock Names'!$B$11:$D$140,3))*(SUM(I157:AM157)/31)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2"/>
    </row>
    <row r="158" spans="2:39" ht="16" thickBot="1" x14ac:dyDescent="0.25">
      <c r="B158" s="58">
        <f t="shared" si="9"/>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4" t="e">
        <f>AK158+(VLOOKUP($B157,'Growth Rates'!$B$11:$O$140,($B$1+2),FALSE))-(AL157*(AL$7/VLOOKUP($B157,'Paddock Names'!$B$11:$D$140,3)))</f>
        <v>#DIV/0!</v>
      </c>
      <c r="AM158" s="115" t="e">
        <f>AL158+(VLOOKUP($B157,'Growth Rates'!$B$11:$O$140,($B$1+2),FALSE))-(AM157*(AM$7/VLOOKUP($B157,'Paddock Names'!$B$11:$D$140,3)))</f>
        <v>#DIV/0!</v>
      </c>
    </row>
    <row r="159" spans="2:39" x14ac:dyDescent="0.2">
      <c r="B159" s="58">
        <f t="shared" si="9"/>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 t="shared" si="10"/>
        <v xml:space="preserve"> </v>
      </c>
      <c r="F159" s="107"/>
      <c r="G159" s="17">
        <f>VLOOKUP(B159,'Herbage Mass Residual'!$B$11:$O$140,($B$1+2),FALSE)</f>
        <v>2200</v>
      </c>
      <c r="H159" s="103" t="e">
        <f>($F$7/VLOOKUP(B159,'Paddock Names'!$B$11:$D$140,3))*(SUM(I159:AM159)/31)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2"/>
    </row>
    <row r="160" spans="2:39" ht="16" thickBot="1" x14ac:dyDescent="0.25">
      <c r="B160" s="58">
        <f t="shared" si="9"/>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4" t="e">
        <f>AK160+(VLOOKUP($B159,'Growth Rates'!$B$11:$O$140,($B$1+2),FALSE))-(AL159*(AL$7/VLOOKUP($B159,'Paddock Names'!$B$11:$D$140,3)))</f>
        <v>#DIV/0!</v>
      </c>
      <c r="AM160" s="115" t="e">
        <f>AL160+(VLOOKUP($B159,'Growth Rates'!$B$11:$O$140,($B$1+2),FALSE))-(AM159*(AM$7/VLOOKUP($B159,'Paddock Names'!$B$11:$D$140,3)))</f>
        <v>#DIV/0!</v>
      </c>
    </row>
    <row r="161" spans="2:39" x14ac:dyDescent="0.2">
      <c r="B161" s="58">
        <f t="shared" si="9"/>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 t="shared" si="10"/>
        <v xml:space="preserve"> </v>
      </c>
      <c r="F161" s="107"/>
      <c r="G161" s="17">
        <f>VLOOKUP(B161,'Herbage Mass Residual'!$B$11:$O$140,($B$1+2),FALSE)</f>
        <v>2200</v>
      </c>
      <c r="H161" s="103" t="e">
        <f>($F$7/VLOOKUP(B161,'Paddock Names'!$B$11:$D$140,3))*(SUM(I161:AM161)/31)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2"/>
    </row>
    <row r="162" spans="2:39" ht="16" thickBot="1" x14ac:dyDescent="0.25">
      <c r="B162" s="58">
        <f t="shared" si="9"/>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4" t="e">
        <f>AK162+(VLOOKUP($B161,'Growth Rates'!$B$11:$O$140,($B$1+2),FALSE))-(AL161*(AL$7/VLOOKUP($B161,'Paddock Names'!$B$11:$D$140,3)))</f>
        <v>#DIV/0!</v>
      </c>
      <c r="AM162" s="115" t="e">
        <f>AL162+(VLOOKUP($B161,'Growth Rates'!$B$11:$O$140,($B$1+2),FALSE))-(AM161*(AM$7/VLOOKUP($B161,'Paddock Names'!$B$11:$D$140,3)))</f>
        <v>#DIV/0!</v>
      </c>
    </row>
    <row r="163" spans="2:39" x14ac:dyDescent="0.2">
      <c r="B163" s="58">
        <f t="shared" si="9"/>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 t="shared" si="10"/>
        <v xml:space="preserve"> </v>
      </c>
      <c r="F163" s="107"/>
      <c r="G163" s="17">
        <f>VLOOKUP(B163,'Herbage Mass Residual'!$B$11:$O$140,($B$1+2),FALSE)</f>
        <v>2200</v>
      </c>
      <c r="H163" s="103" t="e">
        <f>($F$7/VLOOKUP(B163,'Paddock Names'!$B$11:$D$140,3))*(SUM(I163:AM163)/31)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2"/>
    </row>
    <row r="164" spans="2:39" ht="16" thickBot="1" x14ac:dyDescent="0.25">
      <c r="B164" s="58">
        <f t="shared" si="9"/>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4" t="e">
        <f>AK164+(VLOOKUP($B163,'Growth Rates'!$B$11:$O$140,($B$1+2),FALSE))-(AL163*(AL$7/VLOOKUP($B163,'Paddock Names'!$B$11:$D$140,3)))</f>
        <v>#DIV/0!</v>
      </c>
      <c r="AM164" s="115" t="e">
        <f>AL164+(VLOOKUP($B163,'Growth Rates'!$B$11:$O$140,($B$1+2),FALSE))-(AM163*(AM$7/VLOOKUP($B163,'Paddock Names'!$B$11:$D$140,3)))</f>
        <v>#DIV/0!</v>
      </c>
    </row>
    <row r="165" spans="2:39" x14ac:dyDescent="0.2">
      <c r="B165" s="58">
        <f t="shared" si="9"/>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 t="shared" si="10"/>
        <v xml:space="preserve"> </v>
      </c>
      <c r="F165" s="107"/>
      <c r="G165" s="17">
        <f>VLOOKUP(B165,'Herbage Mass Residual'!$B$11:$O$140,($B$1+2),FALSE)</f>
        <v>2200</v>
      </c>
      <c r="H165" s="103" t="e">
        <f>($F$7/VLOOKUP(B165,'Paddock Names'!$B$11:$D$140,3))*(SUM(I165:AM165)/31)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2"/>
    </row>
    <row r="166" spans="2:39" ht="16" thickBot="1" x14ac:dyDescent="0.25">
      <c r="B166" s="58">
        <f t="shared" si="9"/>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4" t="e">
        <f>AK166+(VLOOKUP($B165,'Growth Rates'!$B$11:$O$140,($B$1+2),FALSE))-(AL165*(AL$7/VLOOKUP($B165,'Paddock Names'!$B$11:$D$140,3)))</f>
        <v>#DIV/0!</v>
      </c>
      <c r="AM166" s="115" t="e">
        <f>AL166+(VLOOKUP($B165,'Growth Rates'!$B$11:$O$140,($B$1+2),FALSE))-(AM165*(AM$7/VLOOKUP($B165,'Paddock Names'!$B$11:$D$140,3)))</f>
        <v>#DIV/0!</v>
      </c>
    </row>
    <row r="167" spans="2:39" x14ac:dyDescent="0.2">
      <c r="B167" s="58">
        <f t="shared" si="9"/>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 t="shared" si="10"/>
        <v xml:space="preserve"> </v>
      </c>
      <c r="F167" s="107"/>
      <c r="G167" s="17">
        <f>VLOOKUP(B167,'Herbage Mass Residual'!$B$11:$O$140,($B$1+2),FALSE)</f>
        <v>2200</v>
      </c>
      <c r="H167" s="103" t="e">
        <f>($F$7/VLOOKUP(B167,'Paddock Names'!$B$11:$D$140,3))*(SUM(I167:AM167)/31)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00"/>
      <c r="AM167" s="102"/>
    </row>
    <row r="168" spans="2:39" ht="16" thickBot="1" x14ac:dyDescent="0.25">
      <c r="B168" s="58">
        <f t="shared" si="9"/>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4" t="e">
        <f>AK168+(VLOOKUP($B167,'Growth Rates'!$B$11:$O$140,($B$1+2),FALSE))-(AL167*(AL$7/VLOOKUP($B167,'Paddock Names'!$B$11:$D$140,3)))</f>
        <v>#DIV/0!</v>
      </c>
      <c r="AM168" s="115" t="e">
        <f>AL168+(VLOOKUP($B167,'Growth Rates'!$B$11:$O$140,($B$1+2),FALSE))-(AM167*(AM$7/VLOOKUP($B167,'Paddock Names'!$B$11:$D$140,3)))</f>
        <v>#DIV/0!</v>
      </c>
    </row>
    <row r="169" spans="2:39" x14ac:dyDescent="0.2">
      <c r="B169" s="58">
        <f t="shared" si="9"/>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 t="shared" si="10"/>
        <v xml:space="preserve"> </v>
      </c>
      <c r="F169" s="107"/>
      <c r="G169" s="17">
        <f>VLOOKUP(B169,'Herbage Mass Residual'!$B$11:$O$140,($B$1+2),FALSE)</f>
        <v>2200</v>
      </c>
      <c r="H169" s="103" t="e">
        <f>($F$7/VLOOKUP(B169,'Paddock Names'!$B$11:$D$140,3))*(SUM(I169:AM169)/31)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2"/>
    </row>
    <row r="170" spans="2:39" ht="16" thickBot="1" x14ac:dyDescent="0.25">
      <c r="B170" s="58">
        <f t="shared" si="9"/>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4" t="e">
        <f>AK170+(VLOOKUP($B169,'Growth Rates'!$B$11:$O$140,($B$1+2),FALSE))-(AL169*(AL$7/VLOOKUP($B169,'Paddock Names'!$B$11:$D$140,3)))</f>
        <v>#DIV/0!</v>
      </c>
      <c r="AM170" s="115" t="e">
        <f>AL170+(VLOOKUP($B169,'Growth Rates'!$B$11:$O$140,($B$1+2),FALSE))-(AM169*(AM$7/VLOOKUP($B169,'Paddock Names'!$B$11:$D$140,3)))</f>
        <v>#DIV/0!</v>
      </c>
    </row>
    <row r="171" spans="2:39" x14ac:dyDescent="0.2">
      <c r="B171" s="58">
        <f t="shared" si="9"/>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 t="shared" si="10"/>
        <v xml:space="preserve"> </v>
      </c>
      <c r="F171" s="107"/>
      <c r="G171" s="17">
        <f>VLOOKUP(B171,'Herbage Mass Residual'!$B$11:$O$140,($B$1+2),FALSE)</f>
        <v>2200</v>
      </c>
      <c r="H171" s="103" t="e">
        <f>($F$7/VLOOKUP(B171,'Paddock Names'!$B$11:$D$140,3))*(SUM(I171:AM171)/31)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00"/>
      <c r="AM171" s="102"/>
    </row>
    <row r="172" spans="2:39" ht="16" thickBot="1" x14ac:dyDescent="0.25">
      <c r="B172" s="58">
        <f t="shared" si="9"/>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4" t="e">
        <f>AK172+(VLOOKUP($B171,'Growth Rates'!$B$11:$O$140,($B$1+2),FALSE))-(AL171*(AL$7/VLOOKUP($B171,'Paddock Names'!$B$11:$D$140,3)))</f>
        <v>#DIV/0!</v>
      </c>
      <c r="AM172" s="115" t="e">
        <f>AL172+(VLOOKUP($B171,'Growth Rates'!$B$11:$O$140,($B$1+2),FALSE))-(AM171*(AM$7/VLOOKUP($B171,'Paddock Names'!$B$11:$D$140,3)))</f>
        <v>#DIV/0!</v>
      </c>
    </row>
    <row r="173" spans="2:39" x14ac:dyDescent="0.2">
      <c r="B173" s="58">
        <f t="shared" si="9"/>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 t="shared" si="10"/>
        <v xml:space="preserve"> </v>
      </c>
      <c r="F173" s="107"/>
      <c r="G173" s="17">
        <f>VLOOKUP(B173,'Herbage Mass Residual'!$B$11:$O$140,($B$1+2),FALSE)</f>
        <v>2200</v>
      </c>
      <c r="H173" s="103" t="e">
        <f>($F$7/VLOOKUP(B173,'Paddock Names'!$B$11:$D$140,3))*(SUM(I173:AM173)/31)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00"/>
      <c r="AM173" s="102"/>
    </row>
    <row r="174" spans="2:39" ht="16" thickBot="1" x14ac:dyDescent="0.25">
      <c r="B174" s="58">
        <f t="shared" si="9"/>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4" t="e">
        <f>AK174+(VLOOKUP($B173,'Growth Rates'!$B$11:$O$140,($B$1+2),FALSE))-(AL173*(AL$7/VLOOKUP($B173,'Paddock Names'!$B$11:$D$140,3)))</f>
        <v>#DIV/0!</v>
      </c>
      <c r="AM174" s="115" t="e">
        <f>AL174+(VLOOKUP($B173,'Growth Rates'!$B$11:$O$140,($B$1+2),FALSE))-(AM173*(AM$7/VLOOKUP($B173,'Paddock Names'!$B$11:$D$140,3)))</f>
        <v>#DIV/0!</v>
      </c>
    </row>
    <row r="175" spans="2:39" x14ac:dyDescent="0.2">
      <c r="B175" s="58">
        <f t="shared" si="9"/>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 t="shared" si="10"/>
        <v xml:space="preserve"> </v>
      </c>
      <c r="F175" s="107"/>
      <c r="G175" s="17">
        <f>VLOOKUP(B175,'Herbage Mass Residual'!$B$11:$O$140,($B$1+2),FALSE)</f>
        <v>2200</v>
      </c>
      <c r="H175" s="103" t="e">
        <f>($F$7/VLOOKUP(B175,'Paddock Names'!$B$11:$D$140,3))*(SUM(I175:AM175)/31)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0"/>
      <c r="AM175" s="102"/>
    </row>
    <row r="176" spans="2:39" ht="16" thickBot="1" x14ac:dyDescent="0.25">
      <c r="B176" s="58">
        <f t="shared" si="9"/>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4" t="e">
        <f>AK176+(VLOOKUP($B175,'Growth Rates'!$B$11:$O$140,($B$1+2),FALSE))-(AL175*(AL$7/VLOOKUP($B175,'Paddock Names'!$B$11:$D$140,3)))</f>
        <v>#DIV/0!</v>
      </c>
      <c r="AM176" s="115" t="e">
        <f>AL176+(VLOOKUP($B175,'Growth Rates'!$B$11:$O$140,($B$1+2),FALSE))-(AM175*(AM$7/VLOOKUP($B175,'Paddock Names'!$B$11:$D$140,3)))</f>
        <v>#DIV/0!</v>
      </c>
    </row>
    <row r="177" spans="2:39" x14ac:dyDescent="0.2">
      <c r="B177" s="58">
        <f t="shared" si="9"/>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 t="shared" si="10"/>
        <v xml:space="preserve"> </v>
      </c>
      <c r="F177" s="107"/>
      <c r="G177" s="17">
        <f>VLOOKUP(B177,'Herbage Mass Residual'!$B$11:$O$140,($B$1+2),FALSE)</f>
        <v>2200</v>
      </c>
      <c r="H177" s="103" t="e">
        <f>($F$7/VLOOKUP(B177,'Paddock Names'!$B$11:$D$140,3))*(SUM(I177:AM177)/31)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00"/>
      <c r="AM177" s="102"/>
    </row>
    <row r="178" spans="2:39" ht="16" thickBot="1" x14ac:dyDescent="0.25">
      <c r="B178" s="58">
        <f t="shared" si="9"/>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4" t="e">
        <f>AK178+(VLOOKUP($B177,'Growth Rates'!$B$11:$O$140,($B$1+2),FALSE))-(AL177*(AL$7/VLOOKUP($B177,'Paddock Names'!$B$11:$D$140,3)))</f>
        <v>#DIV/0!</v>
      </c>
      <c r="AM178" s="115" t="e">
        <f>AL178+(VLOOKUP($B177,'Growth Rates'!$B$11:$O$140,($B$1+2),FALSE))-(AM177*(AM$7/VLOOKUP($B177,'Paddock Names'!$B$11:$D$140,3)))</f>
        <v>#DIV/0!</v>
      </c>
    </row>
    <row r="179" spans="2:39" x14ac:dyDescent="0.2">
      <c r="B179" s="58">
        <f t="shared" si="9"/>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 t="shared" si="10"/>
        <v xml:space="preserve"> </v>
      </c>
      <c r="F179" s="107"/>
      <c r="G179" s="17">
        <f>VLOOKUP(B179,'Herbage Mass Residual'!$B$11:$O$140,($B$1+2),FALSE)</f>
        <v>2200</v>
      </c>
      <c r="H179" s="103" t="e">
        <f>($F$7/VLOOKUP(B179,'Paddock Names'!$B$11:$D$140,3))*(SUM(I179:AM179)/31)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00"/>
      <c r="AM179" s="102"/>
    </row>
    <row r="180" spans="2:39" ht="16" thickBot="1" x14ac:dyDescent="0.25">
      <c r="B180" s="58">
        <f t="shared" si="9"/>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4" t="e">
        <f>AK180+(VLOOKUP($B179,'Growth Rates'!$B$11:$O$140,($B$1+2),FALSE))-(AL179*(AL$7/VLOOKUP($B179,'Paddock Names'!$B$11:$D$140,3)))</f>
        <v>#DIV/0!</v>
      </c>
      <c r="AM180" s="115" t="e">
        <f>AL180+(VLOOKUP($B179,'Growth Rates'!$B$11:$O$140,($B$1+2),FALSE))-(AM179*(AM$7/VLOOKUP($B179,'Paddock Names'!$B$11:$D$140,3)))</f>
        <v>#DIV/0!</v>
      </c>
    </row>
    <row r="181" spans="2:39" x14ac:dyDescent="0.2">
      <c r="B181" s="58">
        <f t="shared" si="9"/>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 t="shared" si="10"/>
        <v xml:space="preserve"> </v>
      </c>
      <c r="F181" s="107"/>
      <c r="G181" s="17">
        <f>VLOOKUP(B181,'Herbage Mass Residual'!$B$11:$O$140,($B$1+2),FALSE)</f>
        <v>2200</v>
      </c>
      <c r="H181" s="103" t="e">
        <f>($F$7/VLOOKUP(B181,'Paddock Names'!$B$11:$D$140,3))*(SUM(I181:AM181)/31)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00"/>
      <c r="AM181" s="102"/>
    </row>
    <row r="182" spans="2:39" ht="16" thickBot="1" x14ac:dyDescent="0.25">
      <c r="B182" s="58">
        <f t="shared" si="9"/>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4" t="e">
        <f>AK182+(VLOOKUP($B181,'Growth Rates'!$B$11:$O$140,($B$1+2),FALSE))-(AL181*(AL$7/VLOOKUP($B181,'Paddock Names'!$B$11:$D$140,3)))</f>
        <v>#DIV/0!</v>
      </c>
      <c r="AM182" s="115" t="e">
        <f>AL182+(VLOOKUP($B181,'Growth Rates'!$B$11:$O$140,($B$1+2),FALSE))-(AM181*(AM$7/VLOOKUP($B181,'Paddock Names'!$B$11:$D$140,3)))</f>
        <v>#DIV/0!</v>
      </c>
    </row>
    <row r="183" spans="2:39" x14ac:dyDescent="0.2">
      <c r="B183" s="58">
        <f t="shared" si="9"/>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 t="shared" si="10"/>
        <v xml:space="preserve"> </v>
      </c>
      <c r="F183" s="107"/>
      <c r="G183" s="17">
        <f>VLOOKUP(B183,'Herbage Mass Residual'!$B$11:$O$140,($B$1+2),FALSE)</f>
        <v>2200</v>
      </c>
      <c r="H183" s="103" t="e">
        <f>($F$7/VLOOKUP(B183,'Paddock Names'!$B$11:$D$140,3))*(SUM(I183:AM183)/31)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00"/>
      <c r="AM183" s="102"/>
    </row>
    <row r="184" spans="2:39" ht="16" thickBot="1" x14ac:dyDescent="0.25">
      <c r="B184" s="58">
        <f t="shared" si="9"/>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4" t="e">
        <f>AK184+(VLOOKUP($B183,'Growth Rates'!$B$11:$O$140,($B$1+2),FALSE))-(AL183*(AL$7/VLOOKUP($B183,'Paddock Names'!$B$11:$D$140,3)))</f>
        <v>#DIV/0!</v>
      </c>
      <c r="AM184" s="115" t="e">
        <f>AL184+(VLOOKUP($B183,'Growth Rates'!$B$11:$O$140,($B$1+2),FALSE))-(AM183*(AM$7/VLOOKUP($B183,'Paddock Names'!$B$11:$D$140,3)))</f>
        <v>#DIV/0!</v>
      </c>
    </row>
    <row r="185" spans="2:39" x14ac:dyDescent="0.2">
      <c r="B185" s="58">
        <f t="shared" si="9"/>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 t="shared" si="10"/>
        <v xml:space="preserve"> </v>
      </c>
      <c r="F185" s="107"/>
      <c r="G185" s="17">
        <f>VLOOKUP(B185,'Herbage Mass Residual'!$B$11:$O$140,($B$1+2),FALSE)</f>
        <v>2200</v>
      </c>
      <c r="H185" s="103" t="e">
        <f>($F$7/VLOOKUP(B185,'Paddock Names'!$B$11:$D$140,3))*(SUM(I185:AM185)/31)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2"/>
    </row>
    <row r="186" spans="2:39" ht="16" thickBot="1" x14ac:dyDescent="0.25">
      <c r="B186" s="58">
        <f t="shared" si="9"/>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4" t="e">
        <f>AK186+(VLOOKUP($B185,'Growth Rates'!$B$11:$O$140,($B$1+2),FALSE))-(AL185*(AL$7/VLOOKUP($B185,'Paddock Names'!$B$11:$D$140,3)))</f>
        <v>#DIV/0!</v>
      </c>
      <c r="AM186" s="115" t="e">
        <f>AL186+(VLOOKUP($B185,'Growth Rates'!$B$11:$O$140,($B$1+2),FALSE))-(AM185*(AM$7/VLOOKUP($B185,'Paddock Names'!$B$11:$D$140,3)))</f>
        <v>#DIV/0!</v>
      </c>
    </row>
    <row r="187" spans="2:39" x14ac:dyDescent="0.2">
      <c r="B187" s="58">
        <f t="shared" si="9"/>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 t="shared" si="10"/>
        <v xml:space="preserve"> </v>
      </c>
      <c r="F187" s="107"/>
      <c r="G187" s="17">
        <f>VLOOKUP(B187,'Herbage Mass Residual'!$B$11:$O$140,($B$1+2),FALSE)</f>
        <v>2200</v>
      </c>
      <c r="H187" s="103" t="e">
        <f>($F$7/VLOOKUP(B187,'Paddock Names'!$B$11:$D$140,3))*(SUM(I187:AM187)/31)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00"/>
      <c r="AM187" s="102"/>
    </row>
    <row r="188" spans="2:39" ht="16" thickBot="1" x14ac:dyDescent="0.25">
      <c r="B188" s="58">
        <f t="shared" si="9"/>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4" t="e">
        <f>AK188+(VLOOKUP($B187,'Growth Rates'!$B$11:$O$140,($B$1+2),FALSE))-(AL187*(AL$7/VLOOKUP($B187,'Paddock Names'!$B$11:$D$140,3)))</f>
        <v>#DIV/0!</v>
      </c>
      <c r="AM188" s="115" t="e">
        <f>AL188+(VLOOKUP($B187,'Growth Rates'!$B$11:$O$140,($B$1+2),FALSE))-(AM187*(AM$7/VLOOKUP($B187,'Paddock Names'!$B$11:$D$140,3)))</f>
        <v>#DIV/0!</v>
      </c>
    </row>
    <row r="189" spans="2:39" x14ac:dyDescent="0.2">
      <c r="B189" s="58">
        <f t="shared" si="9"/>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 t="shared" si="10"/>
        <v xml:space="preserve"> </v>
      </c>
      <c r="F189" s="107"/>
      <c r="G189" s="17">
        <f>VLOOKUP(B189,'Herbage Mass Residual'!$B$11:$O$140,($B$1+2),FALSE)</f>
        <v>2200</v>
      </c>
      <c r="H189" s="103" t="e">
        <f>($F$7/VLOOKUP(B189,'Paddock Names'!$B$11:$D$140,3))*(SUM(I189:AM189)/31)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2"/>
    </row>
    <row r="190" spans="2:39" ht="16" thickBot="1" x14ac:dyDescent="0.25">
      <c r="B190" s="58">
        <f t="shared" si="9"/>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4" t="e">
        <f>AK190+(VLOOKUP($B189,'Growth Rates'!$B$11:$O$140,($B$1+2),FALSE))-(AL189*(AL$7/VLOOKUP($B189,'Paddock Names'!$B$11:$D$140,3)))</f>
        <v>#DIV/0!</v>
      </c>
      <c r="AM190" s="115" t="e">
        <f>AL190+(VLOOKUP($B189,'Growth Rates'!$B$11:$O$140,($B$1+2),FALSE))-(AM189*(AM$7/VLOOKUP($B189,'Paddock Names'!$B$11:$D$140,3)))</f>
        <v>#DIV/0!</v>
      </c>
    </row>
    <row r="191" spans="2:39" x14ac:dyDescent="0.2">
      <c r="B191" s="58">
        <f t="shared" si="9"/>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 t="shared" si="10"/>
        <v xml:space="preserve"> </v>
      </c>
      <c r="F191" s="107"/>
      <c r="G191" s="17">
        <f>VLOOKUP(B191,'Herbage Mass Residual'!$B$11:$O$140,($B$1+2),FALSE)</f>
        <v>2200</v>
      </c>
      <c r="H191" s="103" t="e">
        <f>($F$7/VLOOKUP(B191,'Paddock Names'!$B$11:$D$140,3))*(SUM(I191:AM191)/31)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00"/>
      <c r="AM191" s="102"/>
    </row>
    <row r="192" spans="2:39" ht="16" thickBot="1" x14ac:dyDescent="0.25">
      <c r="B192" s="58">
        <f t="shared" si="9"/>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4" t="e">
        <f>AK192+(VLOOKUP($B191,'Growth Rates'!$B$11:$O$140,($B$1+2),FALSE))-(AL191*(AL$7/VLOOKUP($B191,'Paddock Names'!$B$11:$D$140,3)))</f>
        <v>#DIV/0!</v>
      </c>
      <c r="AM192" s="115" t="e">
        <f>AL192+(VLOOKUP($B191,'Growth Rates'!$B$11:$O$140,($B$1+2),FALSE))-(AM191*(AM$7/VLOOKUP($B191,'Paddock Names'!$B$11:$D$140,3)))</f>
        <v>#DIV/0!</v>
      </c>
    </row>
    <row r="193" spans="2:39" x14ac:dyDescent="0.2">
      <c r="B193" s="58">
        <f t="shared" si="9"/>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 t="shared" si="10"/>
        <v xml:space="preserve"> </v>
      </c>
      <c r="F193" s="107"/>
      <c r="G193" s="17">
        <f>VLOOKUP(B193,'Herbage Mass Residual'!$B$11:$O$140,($B$1+2),FALSE)</f>
        <v>2200</v>
      </c>
      <c r="H193" s="103" t="e">
        <f>($F$7/VLOOKUP(B193,'Paddock Names'!$B$11:$D$140,3))*(SUM(I193:AM193)/31)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00"/>
      <c r="AM193" s="102"/>
    </row>
    <row r="194" spans="2:39" ht="16" thickBot="1" x14ac:dyDescent="0.25">
      <c r="B194" s="58">
        <f t="shared" si="9"/>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4" t="e">
        <f>AK194+(VLOOKUP($B193,'Growth Rates'!$B$11:$O$140,($B$1+2),FALSE))-(AL193*(AL$7/VLOOKUP($B193,'Paddock Names'!$B$11:$D$140,3)))</f>
        <v>#DIV/0!</v>
      </c>
      <c r="AM194" s="115" t="e">
        <f>AL194+(VLOOKUP($B193,'Growth Rates'!$B$11:$O$140,($B$1+2),FALSE))-(AM193*(AM$7/VLOOKUP($B193,'Paddock Names'!$B$11:$D$140,3)))</f>
        <v>#DIV/0!</v>
      </c>
    </row>
    <row r="195" spans="2:39" x14ac:dyDescent="0.2">
      <c r="B195" s="58">
        <f t="shared" si="9"/>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 t="shared" si="10"/>
        <v xml:space="preserve"> </v>
      </c>
      <c r="F195" s="107"/>
      <c r="G195" s="17">
        <f>VLOOKUP(B195,'Herbage Mass Residual'!$B$11:$O$140,($B$1+2),FALSE)</f>
        <v>2200</v>
      </c>
      <c r="H195" s="103" t="e">
        <f>($F$7/VLOOKUP(B195,'Paddock Names'!$B$11:$D$140,3))*(SUM(I195:AM195)/31)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2"/>
    </row>
    <row r="196" spans="2:39" ht="16" thickBot="1" x14ac:dyDescent="0.25">
      <c r="B196" s="58">
        <f t="shared" si="9"/>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4" t="e">
        <f>AK196+(VLOOKUP($B195,'Growth Rates'!$B$11:$O$140,($B$1+2),FALSE))-(AL195*(AL$7/VLOOKUP($B195,'Paddock Names'!$B$11:$D$140,3)))</f>
        <v>#DIV/0!</v>
      </c>
      <c r="AM196" s="115" t="e">
        <f>AL196+(VLOOKUP($B195,'Growth Rates'!$B$11:$O$140,($B$1+2),FALSE))-(AM195*(AM$7/VLOOKUP($B195,'Paddock Names'!$B$11:$D$140,3)))</f>
        <v>#DIV/0!</v>
      </c>
    </row>
    <row r="197" spans="2:39" x14ac:dyDescent="0.2">
      <c r="B197" s="58">
        <f t="shared" si="9"/>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 t="shared" si="10"/>
        <v xml:space="preserve"> </v>
      </c>
      <c r="F197" s="107"/>
      <c r="G197" s="17">
        <f>VLOOKUP(B197,'Herbage Mass Residual'!$B$11:$O$140,($B$1+2),FALSE)</f>
        <v>2200</v>
      </c>
      <c r="H197" s="103" t="e">
        <f>($F$7/VLOOKUP(B197,'Paddock Names'!$B$11:$D$140,3))*(SUM(I197:AM197)/31)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2"/>
    </row>
    <row r="198" spans="2:39" ht="16" thickBot="1" x14ac:dyDescent="0.25">
      <c r="B198" s="58">
        <f t="shared" si="9"/>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4" t="e">
        <f>AK198+(VLOOKUP($B197,'Growth Rates'!$B$11:$O$140,($B$1+2),FALSE))-(AL197*(AL$7/VLOOKUP($B197,'Paddock Names'!$B$11:$D$140,3)))</f>
        <v>#DIV/0!</v>
      </c>
      <c r="AM198" s="115" t="e">
        <f>AL198+(VLOOKUP($B197,'Growth Rates'!$B$11:$O$140,($B$1+2),FALSE))-(AM197*(AM$7/VLOOKUP($B197,'Paddock Names'!$B$11:$D$140,3)))</f>
        <v>#DIV/0!</v>
      </c>
    </row>
    <row r="199" spans="2:39" x14ac:dyDescent="0.2">
      <c r="B199" s="58">
        <f t="shared" si="9"/>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 t="shared" si="10"/>
        <v xml:space="preserve"> </v>
      </c>
      <c r="F199" s="107"/>
      <c r="G199" s="17">
        <f>VLOOKUP(B199,'Herbage Mass Residual'!$B$11:$O$140,($B$1+2),FALSE)</f>
        <v>2200</v>
      </c>
      <c r="H199" s="103" t="e">
        <f>($F$7/VLOOKUP(B199,'Paddock Names'!$B$11:$D$140,3))*(SUM(I199:AM199)/31)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00"/>
      <c r="AM199" s="102"/>
    </row>
    <row r="200" spans="2:39" ht="16" thickBot="1" x14ac:dyDescent="0.25">
      <c r="B200" s="58">
        <f t="shared" si="9"/>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4" t="e">
        <f>AK200+(VLOOKUP($B199,'Growth Rates'!$B$11:$O$140,($B$1+2),FALSE))-(AL199*(AL$7/VLOOKUP($B199,'Paddock Names'!$B$11:$D$140,3)))</f>
        <v>#DIV/0!</v>
      </c>
      <c r="AM200" s="115" t="e">
        <f>AL200+(VLOOKUP($B199,'Growth Rates'!$B$11:$O$140,($B$1+2),FALSE))-(AM199*(AM$7/VLOOKUP($B199,'Paddock Names'!$B$11:$D$140,3)))</f>
        <v>#DIV/0!</v>
      </c>
    </row>
    <row r="201" spans="2:39" x14ac:dyDescent="0.2">
      <c r="B201" s="58">
        <f t="shared" si="9"/>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 t="shared" si="10"/>
        <v xml:space="preserve"> </v>
      </c>
      <c r="F201" s="107"/>
      <c r="G201" s="17">
        <f>VLOOKUP(B201,'Herbage Mass Residual'!$B$11:$O$140,($B$1+2),FALSE)</f>
        <v>2200</v>
      </c>
      <c r="H201" s="103" t="e">
        <f>($F$7/VLOOKUP(B201,'Paddock Names'!$B$11:$D$140,3))*(SUM(I201:AM201)/31)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00"/>
      <c r="AM201" s="102"/>
    </row>
    <row r="202" spans="2:39" ht="16" thickBot="1" x14ac:dyDescent="0.25">
      <c r="B202" s="58">
        <f t="shared" si="9"/>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4" t="e">
        <f>AK202+(VLOOKUP($B201,'Growth Rates'!$B$11:$O$140,($B$1+2),FALSE))-(AL201*(AL$7/VLOOKUP($B201,'Paddock Names'!$B$11:$D$140,3)))</f>
        <v>#DIV/0!</v>
      </c>
      <c r="AM202" s="115" t="e">
        <f>AL202+(VLOOKUP($B201,'Growth Rates'!$B$11:$O$140,($B$1+2),FALSE))-(AM201*(AM$7/VLOOKUP($B201,'Paddock Names'!$B$11:$D$140,3)))</f>
        <v>#DIV/0!</v>
      </c>
    </row>
    <row r="203" spans="2:39" x14ac:dyDescent="0.2">
      <c r="B203" s="58">
        <f t="shared" si="9"/>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 t="shared" si="10"/>
        <v xml:space="preserve"> </v>
      </c>
      <c r="F203" s="107"/>
      <c r="G203" s="17">
        <f>VLOOKUP(B203,'Herbage Mass Residual'!$B$11:$O$140,($B$1+2),FALSE)</f>
        <v>2200</v>
      </c>
      <c r="H203" s="103" t="e">
        <f>($F$7/VLOOKUP(B203,'Paddock Names'!$B$11:$D$140,3))*(SUM(I203:AM203)/31)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00"/>
      <c r="AM203" s="102"/>
    </row>
    <row r="204" spans="2:39" ht="16" thickBot="1" x14ac:dyDescent="0.25">
      <c r="B204" s="58">
        <f t="shared" si="9"/>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4" t="e">
        <f>AK204+(VLOOKUP($B203,'Growth Rates'!$B$11:$O$140,($B$1+2),FALSE))-(AL203*(AL$7/VLOOKUP($B203,'Paddock Names'!$B$11:$D$140,3)))</f>
        <v>#DIV/0!</v>
      </c>
      <c r="AM204" s="115" t="e">
        <f>AL204+(VLOOKUP($B203,'Growth Rates'!$B$11:$O$140,($B$1+2),FALSE))-(AM203*(AM$7/VLOOKUP($B203,'Paddock Names'!$B$11:$D$140,3)))</f>
        <v>#DIV/0!</v>
      </c>
    </row>
    <row r="205" spans="2:39" x14ac:dyDescent="0.2">
      <c r="B205" s="58">
        <f t="shared" ref="B205:B268" si="11">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 t="shared" ref="E205:E267" si="12">IF(SUM(I205:AM205)&gt;0,SUM(I205:AM205)," ")</f>
        <v xml:space="preserve"> </v>
      </c>
      <c r="F205" s="107"/>
      <c r="G205" s="17">
        <f>VLOOKUP(B205,'Herbage Mass Residual'!$B$11:$O$140,($B$1+2),FALSE)</f>
        <v>2200</v>
      </c>
      <c r="H205" s="103" t="e">
        <f>($F$7/VLOOKUP(B205,'Paddock Names'!$B$11:$D$140,3))*(SUM(I205:AM205)/31)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00"/>
      <c r="AM205" s="102"/>
    </row>
    <row r="206" spans="2:39" ht="16" thickBot="1" x14ac:dyDescent="0.25">
      <c r="B206" s="58">
        <f t="shared" si="11"/>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4" t="e">
        <f>AK206+(VLOOKUP($B205,'Growth Rates'!$B$11:$O$140,($B$1+2),FALSE))-(AL205*(AL$7/VLOOKUP($B205,'Paddock Names'!$B$11:$D$140,3)))</f>
        <v>#DIV/0!</v>
      </c>
      <c r="AM206" s="115" t="e">
        <f>AL206+(VLOOKUP($B205,'Growth Rates'!$B$11:$O$140,($B$1+2),FALSE))-(AM205*(AM$7/VLOOKUP($B205,'Paddock Names'!$B$11:$D$140,3)))</f>
        <v>#DIV/0!</v>
      </c>
    </row>
    <row r="207" spans="2:39" x14ac:dyDescent="0.2">
      <c r="B207" s="58">
        <f t="shared" si="11"/>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 t="shared" si="12"/>
        <v xml:space="preserve"> </v>
      </c>
      <c r="F207" s="107"/>
      <c r="G207" s="17">
        <f>VLOOKUP(B207,'Herbage Mass Residual'!$B$11:$O$140,($B$1+2),FALSE)</f>
        <v>2200</v>
      </c>
      <c r="H207" s="103" t="e">
        <f>($F$7/VLOOKUP(B207,'Paddock Names'!$B$11:$D$140,3))*(SUM(I207:AM207)/31)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00"/>
      <c r="AM207" s="102"/>
    </row>
    <row r="208" spans="2:39" ht="16" thickBot="1" x14ac:dyDescent="0.25">
      <c r="B208" s="58">
        <f t="shared" si="11"/>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4" t="e">
        <f>AK208+(VLOOKUP($B207,'Growth Rates'!$B$11:$O$140,($B$1+2),FALSE))-(AL207*(AL$7/VLOOKUP($B207,'Paddock Names'!$B$11:$D$140,3)))</f>
        <v>#DIV/0!</v>
      </c>
      <c r="AM208" s="115" t="e">
        <f>AL208+(VLOOKUP($B207,'Growth Rates'!$B$11:$O$140,($B$1+2),FALSE))-(AM207*(AM$7/VLOOKUP($B207,'Paddock Names'!$B$11:$D$140,3)))</f>
        <v>#DIV/0!</v>
      </c>
    </row>
    <row r="209" spans="2:39" x14ac:dyDescent="0.2">
      <c r="B209" s="58">
        <f t="shared" si="11"/>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 t="shared" si="12"/>
        <v xml:space="preserve"> </v>
      </c>
      <c r="F209" s="107"/>
      <c r="G209" s="17">
        <f>VLOOKUP(B209,'Herbage Mass Residual'!$B$11:$O$140,($B$1+2),FALSE)</f>
        <v>2200</v>
      </c>
      <c r="H209" s="103" t="e">
        <f>($F$7/VLOOKUP(B209,'Paddock Names'!$B$11:$D$140,3))*(SUM(I209:AM209)/31)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00"/>
      <c r="AM209" s="102"/>
    </row>
    <row r="210" spans="2:39" ht="16" thickBot="1" x14ac:dyDescent="0.25">
      <c r="B210" s="58">
        <f t="shared" si="11"/>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4" t="e">
        <f>AK210+(VLOOKUP($B209,'Growth Rates'!$B$11:$O$140,($B$1+2),FALSE))-(AL209*(AL$7/VLOOKUP($B209,'Paddock Names'!$B$11:$D$140,3)))</f>
        <v>#DIV/0!</v>
      </c>
      <c r="AM210" s="115" t="e">
        <f>AL210+(VLOOKUP($B209,'Growth Rates'!$B$11:$O$140,($B$1+2),FALSE))-(AM209*(AM$7/VLOOKUP($B209,'Paddock Names'!$B$11:$D$140,3)))</f>
        <v>#DIV/0!</v>
      </c>
    </row>
    <row r="211" spans="2:39" x14ac:dyDescent="0.2">
      <c r="B211" s="58">
        <f t="shared" si="11"/>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 t="shared" si="12"/>
        <v xml:space="preserve"> </v>
      </c>
      <c r="F211" s="107"/>
      <c r="G211" s="17">
        <f>VLOOKUP(B211,'Herbage Mass Residual'!$B$11:$O$140,($B$1+2),FALSE)</f>
        <v>2200</v>
      </c>
      <c r="H211" s="103" t="e">
        <f>($F$7/VLOOKUP(B211,'Paddock Names'!$B$11:$D$140,3))*(SUM(I211:AM211)/31)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00"/>
      <c r="AM211" s="102"/>
    </row>
    <row r="212" spans="2:39" ht="16" thickBot="1" x14ac:dyDescent="0.25">
      <c r="B212" s="58">
        <f t="shared" si="11"/>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4" t="e">
        <f>AK212+(VLOOKUP($B211,'Growth Rates'!$B$11:$O$140,($B$1+2),FALSE))-(AL211*(AL$7/VLOOKUP($B211,'Paddock Names'!$B$11:$D$140,3)))</f>
        <v>#DIV/0!</v>
      </c>
      <c r="AM212" s="115" t="e">
        <f>AL212+(VLOOKUP($B211,'Growth Rates'!$B$11:$O$140,($B$1+2),FALSE))-(AM211*(AM$7/VLOOKUP($B211,'Paddock Names'!$B$11:$D$140,3)))</f>
        <v>#DIV/0!</v>
      </c>
    </row>
    <row r="213" spans="2:39" x14ac:dyDescent="0.2">
      <c r="B213" s="58">
        <f t="shared" si="11"/>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 t="shared" si="12"/>
        <v xml:space="preserve"> </v>
      </c>
      <c r="F213" s="107"/>
      <c r="G213" s="17">
        <f>VLOOKUP(B213,'Herbage Mass Residual'!$B$11:$O$140,($B$1+2),FALSE)</f>
        <v>2200</v>
      </c>
      <c r="H213" s="103" t="e">
        <f>($F$7/VLOOKUP(B213,'Paddock Names'!$B$11:$D$140,3))*(SUM(I213:AM213)/31)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2"/>
    </row>
    <row r="214" spans="2:39" ht="16" thickBot="1" x14ac:dyDescent="0.25">
      <c r="B214" s="58">
        <f t="shared" si="11"/>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4" t="e">
        <f>AK214+(VLOOKUP($B213,'Growth Rates'!$B$11:$O$140,($B$1+2),FALSE))-(AL213*(AL$7/VLOOKUP($B213,'Paddock Names'!$B$11:$D$140,3)))</f>
        <v>#DIV/0!</v>
      </c>
      <c r="AM214" s="115" t="e">
        <f>AL214+(VLOOKUP($B213,'Growth Rates'!$B$11:$O$140,($B$1+2),FALSE))-(AM213*(AM$7/VLOOKUP($B213,'Paddock Names'!$B$11:$D$140,3)))</f>
        <v>#DIV/0!</v>
      </c>
    </row>
    <row r="215" spans="2:39" x14ac:dyDescent="0.2">
      <c r="B215" s="58">
        <f t="shared" si="11"/>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 t="shared" si="12"/>
        <v xml:space="preserve"> </v>
      </c>
      <c r="F215" s="107"/>
      <c r="G215" s="17">
        <f>VLOOKUP(B215,'Herbage Mass Residual'!$B$11:$O$140,($B$1+2),FALSE)</f>
        <v>2200</v>
      </c>
      <c r="H215" s="103" t="e">
        <f>($F$7/VLOOKUP(B215,'Paddock Names'!$B$11:$D$140,3))*(SUM(I215:AM215)/31)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00"/>
      <c r="AM215" s="102"/>
    </row>
    <row r="216" spans="2:39" ht="16" thickBot="1" x14ac:dyDescent="0.25">
      <c r="B216" s="58">
        <f t="shared" si="11"/>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4" t="e">
        <f>AK216+(VLOOKUP($B215,'Growth Rates'!$B$11:$O$140,($B$1+2),FALSE))-(AL215*(AL$7/VLOOKUP($B215,'Paddock Names'!$B$11:$D$140,3)))</f>
        <v>#DIV/0!</v>
      </c>
      <c r="AM216" s="115" t="e">
        <f>AL216+(VLOOKUP($B215,'Growth Rates'!$B$11:$O$140,($B$1+2),FALSE))-(AM215*(AM$7/VLOOKUP($B215,'Paddock Names'!$B$11:$D$140,3)))</f>
        <v>#DIV/0!</v>
      </c>
    </row>
    <row r="217" spans="2:39" x14ac:dyDescent="0.2">
      <c r="B217" s="58">
        <f t="shared" si="11"/>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 t="shared" si="12"/>
        <v xml:space="preserve"> </v>
      </c>
      <c r="F217" s="107"/>
      <c r="G217" s="17">
        <f>VLOOKUP(B217,'Herbage Mass Residual'!$B$11:$O$140,($B$1+2),FALSE)</f>
        <v>2200</v>
      </c>
      <c r="H217" s="103" t="e">
        <f>($F$7/VLOOKUP(B217,'Paddock Names'!$B$11:$D$140,3))*(SUM(I217:AM217)/31)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00"/>
      <c r="AM217" s="102"/>
    </row>
    <row r="218" spans="2:39" ht="16" thickBot="1" x14ac:dyDescent="0.25">
      <c r="B218" s="58">
        <f t="shared" si="11"/>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4" t="e">
        <f>AK218+(VLOOKUP($B217,'Growth Rates'!$B$11:$O$140,($B$1+2),FALSE))-(AL217*(AL$7/VLOOKUP($B217,'Paddock Names'!$B$11:$D$140,3)))</f>
        <v>#DIV/0!</v>
      </c>
      <c r="AM218" s="115" t="e">
        <f>AL218+(VLOOKUP($B217,'Growth Rates'!$B$11:$O$140,($B$1+2),FALSE))-(AM217*(AM$7/VLOOKUP($B217,'Paddock Names'!$B$11:$D$140,3)))</f>
        <v>#DIV/0!</v>
      </c>
    </row>
    <row r="219" spans="2:39" x14ac:dyDescent="0.2">
      <c r="B219" s="58">
        <f t="shared" si="11"/>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 t="shared" si="12"/>
        <v xml:space="preserve"> </v>
      </c>
      <c r="F219" s="107"/>
      <c r="G219" s="17">
        <f>VLOOKUP(B219,'Herbage Mass Residual'!$B$11:$O$140,($B$1+2),FALSE)</f>
        <v>2200</v>
      </c>
      <c r="H219" s="103" t="e">
        <f>($F$7/VLOOKUP(B219,'Paddock Names'!$B$11:$D$140,3))*(SUM(I219:AM219)/31)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2"/>
    </row>
    <row r="220" spans="2:39" ht="16" thickBot="1" x14ac:dyDescent="0.25">
      <c r="B220" s="58">
        <f t="shared" si="11"/>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4" t="e">
        <f>AK220+(VLOOKUP($B219,'Growth Rates'!$B$11:$O$140,($B$1+2),FALSE))-(AL219*(AL$7/VLOOKUP($B219,'Paddock Names'!$B$11:$D$140,3)))</f>
        <v>#DIV/0!</v>
      </c>
      <c r="AM220" s="115" t="e">
        <f>AL220+(VLOOKUP($B219,'Growth Rates'!$B$11:$O$140,($B$1+2),FALSE))-(AM219*(AM$7/VLOOKUP($B219,'Paddock Names'!$B$11:$D$140,3)))</f>
        <v>#DIV/0!</v>
      </c>
    </row>
    <row r="221" spans="2:39" x14ac:dyDescent="0.2">
      <c r="B221" s="58">
        <f t="shared" si="11"/>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 t="shared" si="12"/>
        <v xml:space="preserve"> </v>
      </c>
      <c r="F221" s="107"/>
      <c r="G221" s="17">
        <f>VLOOKUP(B221,'Herbage Mass Residual'!$B$11:$O$140,($B$1+2),FALSE)</f>
        <v>2200</v>
      </c>
      <c r="H221" s="103" t="e">
        <f>($F$7/VLOOKUP(B221,'Paddock Names'!$B$11:$D$140,3))*(SUM(I221:AM221)/31)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00"/>
      <c r="AM221" s="102"/>
    </row>
    <row r="222" spans="2:39" ht="16" thickBot="1" x14ac:dyDescent="0.25">
      <c r="B222" s="58">
        <f t="shared" si="11"/>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4" t="e">
        <f>AK222+(VLOOKUP($B221,'Growth Rates'!$B$11:$O$140,($B$1+2),FALSE))-(AL221*(AL$7/VLOOKUP($B221,'Paddock Names'!$B$11:$D$140,3)))</f>
        <v>#DIV/0!</v>
      </c>
      <c r="AM222" s="115" t="e">
        <f>AL222+(VLOOKUP($B221,'Growth Rates'!$B$11:$O$140,($B$1+2),FALSE))-(AM221*(AM$7/VLOOKUP($B221,'Paddock Names'!$B$11:$D$140,3)))</f>
        <v>#DIV/0!</v>
      </c>
    </row>
    <row r="223" spans="2:39" x14ac:dyDescent="0.2">
      <c r="B223" s="58">
        <f t="shared" si="11"/>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 t="shared" si="12"/>
        <v xml:space="preserve"> </v>
      </c>
      <c r="F223" s="107"/>
      <c r="G223" s="17">
        <f>VLOOKUP(B223,'Herbage Mass Residual'!$B$11:$O$140,($B$1+2),FALSE)</f>
        <v>2200</v>
      </c>
      <c r="H223" s="103" t="e">
        <f>($F$7/VLOOKUP(B223,'Paddock Names'!$B$11:$D$140,3))*(SUM(I223:AM223)/31)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00"/>
      <c r="AM223" s="102"/>
    </row>
    <row r="224" spans="2:39" ht="16" thickBot="1" x14ac:dyDescent="0.25">
      <c r="B224" s="58">
        <f t="shared" si="11"/>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4" t="e">
        <f>AK224+(VLOOKUP($B223,'Growth Rates'!$B$11:$O$140,($B$1+2),FALSE))-(AL223*(AL$7/VLOOKUP($B223,'Paddock Names'!$B$11:$D$140,3)))</f>
        <v>#DIV/0!</v>
      </c>
      <c r="AM224" s="115" t="e">
        <f>AL224+(VLOOKUP($B223,'Growth Rates'!$B$11:$O$140,($B$1+2),FALSE))-(AM223*(AM$7/VLOOKUP($B223,'Paddock Names'!$B$11:$D$140,3)))</f>
        <v>#DIV/0!</v>
      </c>
    </row>
    <row r="225" spans="2:39" x14ac:dyDescent="0.2">
      <c r="B225" s="58">
        <f t="shared" si="11"/>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 t="shared" si="12"/>
        <v xml:space="preserve"> </v>
      </c>
      <c r="F225" s="107"/>
      <c r="G225" s="17">
        <f>VLOOKUP(B225,'Herbage Mass Residual'!$B$11:$O$140,($B$1+2),FALSE)</f>
        <v>2200</v>
      </c>
      <c r="H225" s="103" t="e">
        <f>($F$7/VLOOKUP(B225,'Paddock Names'!$B$11:$D$140,3))*(SUM(I225:AM225)/31)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00"/>
      <c r="AM225" s="102"/>
    </row>
    <row r="226" spans="2:39" ht="16" thickBot="1" x14ac:dyDescent="0.25">
      <c r="B226" s="58">
        <f t="shared" si="11"/>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4" t="e">
        <f>AK226+(VLOOKUP($B225,'Growth Rates'!$B$11:$O$140,($B$1+2),FALSE))-(AL225*(AL$7/VLOOKUP($B225,'Paddock Names'!$B$11:$D$140,3)))</f>
        <v>#DIV/0!</v>
      </c>
      <c r="AM226" s="115" t="e">
        <f>AL226+(VLOOKUP($B225,'Growth Rates'!$B$11:$O$140,($B$1+2),FALSE))-(AM225*(AM$7/VLOOKUP($B225,'Paddock Names'!$B$11:$D$140,3)))</f>
        <v>#DIV/0!</v>
      </c>
    </row>
    <row r="227" spans="2:39" x14ac:dyDescent="0.2">
      <c r="B227" s="58">
        <f t="shared" si="11"/>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 t="shared" si="12"/>
        <v xml:space="preserve"> </v>
      </c>
      <c r="F227" s="107"/>
      <c r="G227" s="17">
        <f>VLOOKUP(B227,'Herbage Mass Residual'!$B$11:$O$140,($B$1+2),FALSE)</f>
        <v>2200</v>
      </c>
      <c r="H227" s="103" t="e">
        <f>($F$7/VLOOKUP(B227,'Paddock Names'!$B$11:$D$140,3))*(SUM(I227:AM227)/31)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00"/>
      <c r="AM227" s="102"/>
    </row>
    <row r="228" spans="2:39" ht="16" thickBot="1" x14ac:dyDescent="0.25">
      <c r="B228" s="58">
        <f t="shared" si="11"/>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4" t="e">
        <f>AK228+(VLOOKUP($B227,'Growth Rates'!$B$11:$O$140,($B$1+2),FALSE))-(AL227*(AL$7/VLOOKUP($B227,'Paddock Names'!$B$11:$D$140,3)))</f>
        <v>#DIV/0!</v>
      </c>
      <c r="AM228" s="115" t="e">
        <f>AL228+(VLOOKUP($B227,'Growth Rates'!$B$11:$O$140,($B$1+2),FALSE))-(AM227*(AM$7/VLOOKUP($B227,'Paddock Names'!$B$11:$D$140,3)))</f>
        <v>#DIV/0!</v>
      </c>
    </row>
    <row r="229" spans="2:39" x14ac:dyDescent="0.2">
      <c r="B229" s="58">
        <f t="shared" si="11"/>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 t="shared" si="12"/>
        <v xml:space="preserve"> </v>
      </c>
      <c r="F229" s="107"/>
      <c r="G229" s="17">
        <f>VLOOKUP(B229,'Herbage Mass Residual'!$B$11:$O$140,($B$1+2),FALSE)</f>
        <v>2200</v>
      </c>
      <c r="H229" s="103" t="e">
        <f>($F$7/VLOOKUP(B229,'Paddock Names'!$B$11:$D$140,3))*(SUM(I229:AM229)/31)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00"/>
      <c r="AM229" s="102"/>
    </row>
    <row r="230" spans="2:39" ht="16" thickBot="1" x14ac:dyDescent="0.25">
      <c r="B230" s="58">
        <f t="shared" si="11"/>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4" t="e">
        <f>AK230+(VLOOKUP($B229,'Growth Rates'!$B$11:$O$140,($B$1+2),FALSE))-(AL229*(AL$7/VLOOKUP($B229,'Paddock Names'!$B$11:$D$140,3)))</f>
        <v>#DIV/0!</v>
      </c>
      <c r="AM230" s="115" t="e">
        <f>AL230+(VLOOKUP($B229,'Growth Rates'!$B$11:$O$140,($B$1+2),FALSE))-(AM229*(AM$7/VLOOKUP($B229,'Paddock Names'!$B$11:$D$140,3)))</f>
        <v>#DIV/0!</v>
      </c>
    </row>
    <row r="231" spans="2:39" x14ac:dyDescent="0.2">
      <c r="B231" s="58">
        <f t="shared" si="11"/>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 t="shared" si="12"/>
        <v xml:space="preserve"> </v>
      </c>
      <c r="F231" s="107"/>
      <c r="G231" s="17">
        <f>VLOOKUP(B231,'Herbage Mass Residual'!$B$11:$O$140,($B$1+2),FALSE)</f>
        <v>2200</v>
      </c>
      <c r="H231" s="103" t="e">
        <f>($F$7/VLOOKUP(B231,'Paddock Names'!$B$11:$D$140,3))*(SUM(I231:AM231)/31)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00"/>
      <c r="AM231" s="102"/>
    </row>
    <row r="232" spans="2:39" ht="16" thickBot="1" x14ac:dyDescent="0.25">
      <c r="B232" s="58">
        <f t="shared" si="11"/>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4" t="e">
        <f>AK232+(VLOOKUP($B231,'Growth Rates'!$B$11:$O$140,($B$1+2),FALSE))-(AL231*(AL$7/VLOOKUP($B231,'Paddock Names'!$B$11:$D$140,3)))</f>
        <v>#DIV/0!</v>
      </c>
      <c r="AM232" s="115" t="e">
        <f>AL232+(VLOOKUP($B231,'Growth Rates'!$B$11:$O$140,($B$1+2),FALSE))-(AM231*(AM$7/VLOOKUP($B231,'Paddock Names'!$B$11:$D$140,3)))</f>
        <v>#DIV/0!</v>
      </c>
    </row>
    <row r="233" spans="2:39" x14ac:dyDescent="0.2">
      <c r="B233" s="58">
        <f t="shared" si="11"/>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 t="shared" si="12"/>
        <v xml:space="preserve"> </v>
      </c>
      <c r="F233" s="107"/>
      <c r="G233" s="17">
        <f>VLOOKUP(B233,'Herbage Mass Residual'!$B$11:$O$140,($B$1+2),FALSE)</f>
        <v>2200</v>
      </c>
      <c r="H233" s="103" t="e">
        <f>($F$7/VLOOKUP(B233,'Paddock Names'!$B$11:$D$140,3))*(SUM(I233:AM233)/31)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00"/>
      <c r="AM233" s="102"/>
    </row>
    <row r="234" spans="2:39" ht="16" thickBot="1" x14ac:dyDescent="0.25">
      <c r="B234" s="58">
        <f t="shared" si="11"/>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4" t="e">
        <f>AK234+(VLOOKUP($B233,'Growth Rates'!$B$11:$O$140,($B$1+2),FALSE))-(AL233*(AL$7/VLOOKUP($B233,'Paddock Names'!$B$11:$D$140,3)))</f>
        <v>#DIV/0!</v>
      </c>
      <c r="AM234" s="115" t="e">
        <f>AL234+(VLOOKUP($B233,'Growth Rates'!$B$11:$O$140,($B$1+2),FALSE))-(AM233*(AM$7/VLOOKUP($B233,'Paddock Names'!$B$11:$D$140,3)))</f>
        <v>#DIV/0!</v>
      </c>
    </row>
    <row r="235" spans="2:39" x14ac:dyDescent="0.2">
      <c r="B235" s="58">
        <f t="shared" si="11"/>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 t="shared" si="12"/>
        <v xml:space="preserve"> </v>
      </c>
      <c r="F235" s="107"/>
      <c r="G235" s="17">
        <f>VLOOKUP(B235,'Herbage Mass Residual'!$B$11:$O$140,($B$1+2),FALSE)</f>
        <v>2200</v>
      </c>
      <c r="H235" s="103" t="e">
        <f>($F$7/VLOOKUP(B235,'Paddock Names'!$B$11:$D$140,3))*(SUM(I235:AM235)/31)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00"/>
      <c r="AM235" s="102"/>
    </row>
    <row r="236" spans="2:39" ht="16" thickBot="1" x14ac:dyDescent="0.25">
      <c r="B236" s="58">
        <f t="shared" si="11"/>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4" t="e">
        <f>AK236+(VLOOKUP($B235,'Growth Rates'!$B$11:$O$140,($B$1+2),FALSE))-(AL235*(AL$7/VLOOKUP($B235,'Paddock Names'!$B$11:$D$140,3)))</f>
        <v>#DIV/0!</v>
      </c>
      <c r="AM236" s="115" t="e">
        <f>AL236+(VLOOKUP($B235,'Growth Rates'!$B$11:$O$140,($B$1+2),FALSE))-(AM235*(AM$7/VLOOKUP($B235,'Paddock Names'!$B$11:$D$140,3)))</f>
        <v>#DIV/0!</v>
      </c>
    </row>
    <row r="237" spans="2:39" x14ac:dyDescent="0.2">
      <c r="B237" s="58">
        <f t="shared" si="11"/>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 t="shared" si="12"/>
        <v xml:space="preserve"> </v>
      </c>
      <c r="F237" s="107"/>
      <c r="G237" s="17">
        <f>VLOOKUP(B237,'Herbage Mass Residual'!$B$11:$O$140,($B$1+2),FALSE)</f>
        <v>2200</v>
      </c>
      <c r="H237" s="103" t="e">
        <f>($F$7/VLOOKUP(B237,'Paddock Names'!$B$11:$D$140,3))*(SUM(I237:AM237)/31)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2"/>
    </row>
    <row r="238" spans="2:39" ht="16" thickBot="1" x14ac:dyDescent="0.25">
      <c r="B238" s="58">
        <f t="shared" si="11"/>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4" t="e">
        <f>AK238+(VLOOKUP($B237,'Growth Rates'!$B$11:$O$140,($B$1+2),FALSE))-(AL237*(AL$7/VLOOKUP($B237,'Paddock Names'!$B$11:$D$140,3)))</f>
        <v>#DIV/0!</v>
      </c>
      <c r="AM238" s="115" t="e">
        <f>AL238+(VLOOKUP($B237,'Growth Rates'!$B$11:$O$140,($B$1+2),FALSE))-(AM237*(AM$7/VLOOKUP($B237,'Paddock Names'!$B$11:$D$140,3)))</f>
        <v>#DIV/0!</v>
      </c>
    </row>
    <row r="239" spans="2:39" x14ac:dyDescent="0.2">
      <c r="B239" s="58">
        <f t="shared" si="11"/>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 t="shared" si="12"/>
        <v xml:space="preserve"> </v>
      </c>
      <c r="F239" s="107"/>
      <c r="G239" s="17">
        <f>VLOOKUP(B239,'Herbage Mass Residual'!$B$11:$O$140,($B$1+2),FALSE)</f>
        <v>2200</v>
      </c>
      <c r="H239" s="103" t="e">
        <f>($F$7/VLOOKUP(B239,'Paddock Names'!$B$11:$D$140,3))*(SUM(I239:AM239)/31)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00"/>
      <c r="AM239" s="102"/>
    </row>
    <row r="240" spans="2:39" ht="16" thickBot="1" x14ac:dyDescent="0.25">
      <c r="B240" s="58">
        <f t="shared" si="11"/>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4" t="e">
        <f>AK240+(VLOOKUP($B239,'Growth Rates'!$B$11:$O$140,($B$1+2),FALSE))-(AL239*(AL$7/VLOOKUP($B239,'Paddock Names'!$B$11:$D$140,3)))</f>
        <v>#DIV/0!</v>
      </c>
      <c r="AM240" s="115" t="e">
        <f>AL240+(VLOOKUP($B239,'Growth Rates'!$B$11:$O$140,($B$1+2),FALSE))-(AM239*(AM$7/VLOOKUP($B239,'Paddock Names'!$B$11:$D$140,3)))</f>
        <v>#DIV/0!</v>
      </c>
    </row>
    <row r="241" spans="2:39" x14ac:dyDescent="0.2">
      <c r="B241" s="58">
        <f t="shared" si="11"/>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 t="shared" si="12"/>
        <v xml:space="preserve"> </v>
      </c>
      <c r="F241" s="107"/>
      <c r="G241" s="17">
        <f>VLOOKUP(B241,'Herbage Mass Residual'!$B$11:$O$140,($B$1+2),FALSE)</f>
        <v>2200</v>
      </c>
      <c r="H241" s="103" t="e">
        <f>($F$7/VLOOKUP(B241,'Paddock Names'!$B$11:$D$140,3))*(SUM(I241:AM241)/31)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00"/>
      <c r="AM241" s="102"/>
    </row>
    <row r="242" spans="2:39" ht="16" thickBot="1" x14ac:dyDescent="0.25">
      <c r="B242" s="58">
        <f t="shared" si="11"/>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4" t="e">
        <f>AK242+(VLOOKUP($B241,'Growth Rates'!$B$11:$O$140,($B$1+2),FALSE))-(AL241*(AL$7/VLOOKUP($B241,'Paddock Names'!$B$11:$D$140,3)))</f>
        <v>#DIV/0!</v>
      </c>
      <c r="AM242" s="115" t="e">
        <f>AL242+(VLOOKUP($B241,'Growth Rates'!$B$11:$O$140,($B$1+2),FALSE))-(AM241*(AM$7/VLOOKUP($B241,'Paddock Names'!$B$11:$D$140,3)))</f>
        <v>#DIV/0!</v>
      </c>
    </row>
    <row r="243" spans="2:39" x14ac:dyDescent="0.2">
      <c r="B243" s="58">
        <f t="shared" si="11"/>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 t="shared" si="12"/>
        <v xml:space="preserve"> </v>
      </c>
      <c r="F243" s="107"/>
      <c r="G243" s="17">
        <f>VLOOKUP(B243,'Herbage Mass Residual'!$B$11:$O$140,($B$1+2),FALSE)</f>
        <v>2200</v>
      </c>
      <c r="H243" s="103" t="e">
        <f>($F$7/VLOOKUP(B243,'Paddock Names'!$B$11:$D$140,3))*(SUM(I243:AM243)/31)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2"/>
    </row>
    <row r="244" spans="2:39" ht="16" thickBot="1" x14ac:dyDescent="0.25">
      <c r="B244" s="58">
        <f t="shared" si="11"/>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4" t="e">
        <f>AK244+(VLOOKUP($B243,'Growth Rates'!$B$11:$O$140,($B$1+2),FALSE))-(AL243*(AL$7/VLOOKUP($B243,'Paddock Names'!$B$11:$D$140,3)))</f>
        <v>#DIV/0!</v>
      </c>
      <c r="AM244" s="115" t="e">
        <f>AL244+(VLOOKUP($B243,'Growth Rates'!$B$11:$O$140,($B$1+2),FALSE))-(AM243*(AM$7/VLOOKUP($B243,'Paddock Names'!$B$11:$D$140,3)))</f>
        <v>#DIV/0!</v>
      </c>
    </row>
    <row r="245" spans="2:39" x14ac:dyDescent="0.2">
      <c r="B245" s="58">
        <f t="shared" si="11"/>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 t="shared" si="12"/>
        <v xml:space="preserve"> </v>
      </c>
      <c r="F245" s="107"/>
      <c r="G245" s="17">
        <f>VLOOKUP(B245,'Herbage Mass Residual'!$B$11:$O$140,($B$1+2),FALSE)</f>
        <v>2200</v>
      </c>
      <c r="H245" s="103" t="e">
        <f>($F$7/VLOOKUP(B245,'Paddock Names'!$B$11:$D$140,3))*(SUM(I245:AM245)/31)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2"/>
    </row>
    <row r="246" spans="2:39" ht="16" thickBot="1" x14ac:dyDescent="0.25">
      <c r="B246" s="58">
        <f t="shared" si="11"/>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4" t="e">
        <f>AK246+(VLOOKUP($B245,'Growth Rates'!$B$11:$O$140,($B$1+2),FALSE))-(AL245*(AL$7/VLOOKUP($B245,'Paddock Names'!$B$11:$D$140,3)))</f>
        <v>#DIV/0!</v>
      </c>
      <c r="AM246" s="115" t="e">
        <f>AL246+(VLOOKUP($B245,'Growth Rates'!$B$11:$O$140,($B$1+2),FALSE))-(AM245*(AM$7/VLOOKUP($B245,'Paddock Names'!$B$11:$D$140,3)))</f>
        <v>#DIV/0!</v>
      </c>
    </row>
    <row r="247" spans="2:39" x14ac:dyDescent="0.2">
      <c r="B247" s="58">
        <f t="shared" si="11"/>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 t="shared" si="12"/>
        <v xml:space="preserve"> </v>
      </c>
      <c r="F247" s="107"/>
      <c r="G247" s="17">
        <f>VLOOKUP(B247,'Herbage Mass Residual'!$B$11:$O$140,($B$1+2),FALSE)</f>
        <v>2200</v>
      </c>
      <c r="H247" s="103" t="e">
        <f>($F$7/VLOOKUP(B247,'Paddock Names'!$B$11:$D$140,3))*(SUM(I247:AM247)/31)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00"/>
      <c r="AM247" s="102"/>
    </row>
    <row r="248" spans="2:39" ht="16" thickBot="1" x14ac:dyDescent="0.25">
      <c r="B248" s="58">
        <f t="shared" si="11"/>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4" t="e">
        <f>AK248+(VLOOKUP($B247,'Growth Rates'!$B$11:$O$140,($B$1+2),FALSE))-(AL247*(AL$7/VLOOKUP($B247,'Paddock Names'!$B$11:$D$140,3)))</f>
        <v>#DIV/0!</v>
      </c>
      <c r="AM248" s="115" t="e">
        <f>AL248+(VLOOKUP($B247,'Growth Rates'!$B$11:$O$140,($B$1+2),FALSE))-(AM247*(AM$7/VLOOKUP($B247,'Paddock Names'!$B$11:$D$140,3)))</f>
        <v>#DIV/0!</v>
      </c>
    </row>
    <row r="249" spans="2:39" x14ac:dyDescent="0.2">
      <c r="B249" s="58">
        <f t="shared" si="11"/>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 t="shared" si="12"/>
        <v xml:space="preserve"> </v>
      </c>
      <c r="F249" s="107"/>
      <c r="G249" s="17">
        <f>VLOOKUP(B249,'Herbage Mass Residual'!$B$11:$O$140,($B$1+2),FALSE)</f>
        <v>2200</v>
      </c>
      <c r="H249" s="103" t="e">
        <f>($F$7/VLOOKUP(B249,'Paddock Names'!$B$11:$D$140,3))*(SUM(I249:AM249)/31)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2"/>
    </row>
    <row r="250" spans="2:39" ht="16" thickBot="1" x14ac:dyDescent="0.25">
      <c r="B250" s="58">
        <f t="shared" si="11"/>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4" t="e">
        <f>AK250+(VLOOKUP($B249,'Growth Rates'!$B$11:$O$140,($B$1+2),FALSE))-(AL249*(AL$7/VLOOKUP($B249,'Paddock Names'!$B$11:$D$140,3)))</f>
        <v>#DIV/0!</v>
      </c>
      <c r="AM250" s="115" t="e">
        <f>AL250+(VLOOKUP($B249,'Growth Rates'!$B$11:$O$140,($B$1+2),FALSE))-(AM249*(AM$7/VLOOKUP($B249,'Paddock Names'!$B$11:$D$140,3)))</f>
        <v>#DIV/0!</v>
      </c>
    </row>
    <row r="251" spans="2:39" x14ac:dyDescent="0.2">
      <c r="B251" s="58">
        <f t="shared" si="11"/>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 t="shared" si="12"/>
        <v xml:space="preserve"> </v>
      </c>
      <c r="F251" s="107"/>
      <c r="G251" s="17">
        <f>VLOOKUP(B251,'Herbage Mass Residual'!$B$11:$O$140,($B$1+2),FALSE)</f>
        <v>2200</v>
      </c>
      <c r="H251" s="103" t="e">
        <f>($F$7/VLOOKUP(B251,'Paddock Names'!$B$11:$D$140,3))*(SUM(I251:AM251)/31)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2"/>
    </row>
    <row r="252" spans="2:39" ht="16" thickBot="1" x14ac:dyDescent="0.25">
      <c r="B252" s="58">
        <f t="shared" si="11"/>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4" t="e">
        <f>AK252+(VLOOKUP($B251,'Growth Rates'!$B$11:$O$140,($B$1+2),FALSE))-(AL251*(AL$7/VLOOKUP($B251,'Paddock Names'!$B$11:$D$140,3)))</f>
        <v>#DIV/0!</v>
      </c>
      <c r="AM252" s="115" t="e">
        <f>AL252+(VLOOKUP($B251,'Growth Rates'!$B$11:$O$140,($B$1+2),FALSE))-(AM251*(AM$7/VLOOKUP($B251,'Paddock Names'!$B$11:$D$140,3)))</f>
        <v>#DIV/0!</v>
      </c>
    </row>
    <row r="253" spans="2:39" x14ac:dyDescent="0.2">
      <c r="B253" s="58">
        <f t="shared" si="11"/>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 t="shared" si="12"/>
        <v xml:space="preserve"> </v>
      </c>
      <c r="F253" s="107"/>
      <c r="G253" s="17">
        <f>VLOOKUP(B253,'Herbage Mass Residual'!$B$11:$O$140,($B$1+2),FALSE)</f>
        <v>2200</v>
      </c>
      <c r="H253" s="103" t="e">
        <f>($F$7/VLOOKUP(B253,'Paddock Names'!$B$11:$D$140,3))*(SUM(I253:AM253)/31)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00"/>
      <c r="AM253" s="102"/>
    </row>
    <row r="254" spans="2:39" ht="16" thickBot="1" x14ac:dyDescent="0.25">
      <c r="B254" s="58">
        <f t="shared" si="11"/>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4" t="e">
        <f>AK254+(VLOOKUP($B253,'Growth Rates'!$B$11:$O$140,($B$1+2),FALSE))-(AL253*(AL$7/VLOOKUP($B253,'Paddock Names'!$B$11:$D$140,3)))</f>
        <v>#DIV/0!</v>
      </c>
      <c r="AM254" s="115" t="e">
        <f>AL254+(VLOOKUP($B253,'Growth Rates'!$B$11:$O$140,($B$1+2),FALSE))-(AM253*(AM$7/VLOOKUP($B253,'Paddock Names'!$B$11:$D$140,3)))</f>
        <v>#DIV/0!</v>
      </c>
    </row>
    <row r="255" spans="2:39" x14ac:dyDescent="0.2">
      <c r="B255" s="58">
        <f t="shared" si="11"/>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 t="shared" si="12"/>
        <v xml:space="preserve"> </v>
      </c>
      <c r="F255" s="107"/>
      <c r="G255" s="17">
        <f>VLOOKUP(B255,'Herbage Mass Residual'!$B$11:$O$140,($B$1+2),FALSE)</f>
        <v>2200</v>
      </c>
      <c r="H255" s="103" t="e">
        <f>($F$7/VLOOKUP(B255,'Paddock Names'!$B$11:$D$140,3))*(SUM(I255:AM255)/31)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2"/>
    </row>
    <row r="256" spans="2:39" ht="16" thickBot="1" x14ac:dyDescent="0.25">
      <c r="B256" s="58">
        <f t="shared" si="11"/>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4" t="e">
        <f>AK256+(VLOOKUP($B255,'Growth Rates'!$B$11:$O$140,($B$1+2),FALSE))-(AL255*(AL$7/VLOOKUP($B255,'Paddock Names'!$B$11:$D$140,3)))</f>
        <v>#DIV/0!</v>
      </c>
      <c r="AM256" s="115" t="e">
        <f>AL256+(VLOOKUP($B255,'Growth Rates'!$B$11:$O$140,($B$1+2),FALSE))-(AM255*(AM$7/VLOOKUP($B255,'Paddock Names'!$B$11:$D$140,3)))</f>
        <v>#DIV/0!</v>
      </c>
    </row>
    <row r="257" spans="1:40" x14ac:dyDescent="0.2">
      <c r="B257" s="58">
        <f t="shared" si="11"/>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 t="shared" si="12"/>
        <v xml:space="preserve"> </v>
      </c>
      <c r="F257" s="107"/>
      <c r="G257" s="17">
        <f>VLOOKUP(B257,'Herbage Mass Residual'!$B$11:$O$140,($B$1+2),FALSE)</f>
        <v>2200</v>
      </c>
      <c r="H257" s="103" t="e">
        <f>($F$7/VLOOKUP(B257,'Paddock Names'!$B$11:$D$140,3))*(SUM(I257:AM257)/31)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2"/>
    </row>
    <row r="258" spans="1:40" ht="16" thickBot="1" x14ac:dyDescent="0.25">
      <c r="B258" s="58">
        <f t="shared" si="11"/>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4" t="e">
        <f>AK258+(VLOOKUP($B257,'Growth Rates'!$B$11:$O$140,($B$1+2),FALSE))-(AL257*(AL$7/VLOOKUP($B257,'Paddock Names'!$B$11:$D$140,3)))</f>
        <v>#DIV/0!</v>
      </c>
      <c r="AM258" s="115" t="e">
        <f>AL258+(VLOOKUP($B257,'Growth Rates'!$B$11:$O$140,($B$1+2),FALSE))-(AM257*(AM$7/VLOOKUP($B257,'Paddock Names'!$B$11:$D$140,3)))</f>
        <v>#DIV/0!</v>
      </c>
    </row>
    <row r="259" spans="1:40" x14ac:dyDescent="0.2">
      <c r="B259" s="58">
        <f t="shared" si="11"/>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 t="shared" si="12"/>
        <v xml:space="preserve"> </v>
      </c>
      <c r="F259" s="107"/>
      <c r="G259" s="17">
        <f>VLOOKUP(B259,'Herbage Mass Residual'!$B$11:$O$140,($B$1+2),FALSE)</f>
        <v>2200</v>
      </c>
      <c r="H259" s="103" t="e">
        <f>($F$7/VLOOKUP(B259,'Paddock Names'!$B$11:$D$140,3))*(SUM(I259:AM259)/31)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2"/>
    </row>
    <row r="260" spans="1:40" ht="16" thickBot="1" x14ac:dyDescent="0.25">
      <c r="B260" s="58">
        <f t="shared" si="11"/>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4" t="e">
        <f>AK260+(VLOOKUP($B259,'Growth Rates'!$B$11:$O$140,($B$1+2),FALSE))-(AL259*(AL$7/VLOOKUP($B259,'Paddock Names'!$B$11:$D$140,3)))</f>
        <v>#DIV/0!</v>
      </c>
      <c r="AM260" s="115" t="e">
        <f>AL260+(VLOOKUP($B259,'Growth Rates'!$B$11:$O$140,($B$1+2),FALSE))-(AM259*(AM$7/VLOOKUP($B259,'Paddock Names'!$B$11:$D$140,3)))</f>
        <v>#DIV/0!</v>
      </c>
    </row>
    <row r="261" spans="1:40" x14ac:dyDescent="0.2">
      <c r="B261" s="58">
        <f t="shared" si="11"/>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 t="shared" si="12"/>
        <v xml:space="preserve"> </v>
      </c>
      <c r="F261" s="107"/>
      <c r="G261" s="17">
        <f>VLOOKUP(B261,'Herbage Mass Residual'!$B$11:$O$140,($B$1+2),FALSE)</f>
        <v>2200</v>
      </c>
      <c r="H261" s="103" t="e">
        <f>($F$7/VLOOKUP(B261,'Paddock Names'!$B$11:$D$140,3))*(SUM(I261:AM261)/31)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2"/>
    </row>
    <row r="262" spans="1:40" ht="16" thickBot="1" x14ac:dyDescent="0.25">
      <c r="B262" s="58">
        <f t="shared" si="11"/>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4" t="e">
        <f>AK262+(VLOOKUP($B261,'Growth Rates'!$B$11:$O$140,($B$1+2),FALSE))-(AL261*(AL$7/VLOOKUP($B261,'Paddock Names'!$B$11:$D$140,3)))</f>
        <v>#DIV/0!</v>
      </c>
      <c r="AM262" s="115" t="e">
        <f>AL262+(VLOOKUP($B261,'Growth Rates'!$B$11:$O$140,($B$1+2),FALSE))-(AM261*(AM$7/VLOOKUP($B261,'Paddock Names'!$B$11:$D$140,3)))</f>
        <v>#DIV/0!</v>
      </c>
    </row>
    <row r="263" spans="1:40" x14ac:dyDescent="0.2">
      <c r="B263" s="58">
        <f t="shared" si="11"/>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 t="shared" si="12"/>
        <v xml:space="preserve"> </v>
      </c>
      <c r="F263" s="107"/>
      <c r="G263" s="17">
        <f>VLOOKUP(B263,'Herbage Mass Residual'!$B$11:$O$140,($B$1+2),FALSE)</f>
        <v>2200</v>
      </c>
      <c r="H263" s="103" t="e">
        <f>($F$7/VLOOKUP(B263,'Paddock Names'!$B$11:$D$140,3))*(SUM(I263:AM263)/31)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2"/>
    </row>
    <row r="264" spans="1:40" ht="16" thickBot="1" x14ac:dyDescent="0.25">
      <c r="B264" s="58">
        <f t="shared" si="11"/>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4" t="e">
        <f>AK264+(VLOOKUP($B263,'Growth Rates'!$B$11:$O$140,($B$1+2),FALSE))-(AL263*(AL$7/VLOOKUP($B263,'Paddock Names'!$B$11:$D$140,3)))</f>
        <v>#DIV/0!</v>
      </c>
      <c r="AM264" s="115" t="e">
        <f>AL264+(VLOOKUP($B263,'Growth Rates'!$B$11:$O$140,($B$1+2),FALSE))-(AM263*(AM$7/VLOOKUP($B263,'Paddock Names'!$B$11:$D$140,3)))</f>
        <v>#DIV/0!</v>
      </c>
    </row>
    <row r="265" spans="1:40" x14ac:dyDescent="0.2">
      <c r="B265" s="58">
        <f t="shared" si="11"/>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 t="shared" si="12"/>
        <v xml:space="preserve"> </v>
      </c>
      <c r="F265" s="107"/>
      <c r="G265" s="17">
        <f>VLOOKUP(B265,'Herbage Mass Residual'!$B$11:$O$140,($B$1+2),FALSE)</f>
        <v>2200</v>
      </c>
      <c r="H265" s="103" t="e">
        <f>($F$7/VLOOKUP(B265,'Paddock Names'!$B$11:$D$140,3))*(SUM(I265:AM265)/31)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2"/>
    </row>
    <row r="266" spans="1:40" ht="16" thickBot="1" x14ac:dyDescent="0.25">
      <c r="B266" s="58">
        <f t="shared" si="11"/>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4" t="e">
        <f>AK266+(VLOOKUP($B265,'Growth Rates'!$B$11:$O$140,($B$1+2),FALSE))-(AL265*(AL$7/VLOOKUP($B265,'Paddock Names'!$B$11:$D$140,3)))</f>
        <v>#DIV/0!</v>
      </c>
      <c r="AM266" s="115" t="e">
        <f>AL266+(VLOOKUP($B265,'Growth Rates'!$B$11:$O$140,($B$1+2),FALSE))-(AM265*(AM$7/VLOOKUP($B265,'Paddock Names'!$B$11:$D$140,3)))</f>
        <v>#DIV/0!</v>
      </c>
    </row>
    <row r="267" spans="1:40" x14ac:dyDescent="0.2">
      <c r="B267" s="58">
        <f t="shared" si="11"/>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 t="shared" si="12"/>
        <v xml:space="preserve"> </v>
      </c>
      <c r="F267" s="107"/>
      <c r="G267" s="17">
        <f>VLOOKUP(B267,'Herbage Mass Residual'!$B$11:$O$140,($B$1+2),FALSE)</f>
        <v>2200</v>
      </c>
      <c r="H267" s="103" t="e">
        <f>($F$7/VLOOKUP(B267,'Paddock Names'!$B$11:$D$140,3))*(SUM(I267:AM267)/31)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2"/>
    </row>
    <row r="268" spans="1:40" ht="16" thickBot="1" x14ac:dyDescent="0.25">
      <c r="B268" s="58">
        <f t="shared" si="11"/>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4" t="e">
        <f>AK268+(VLOOKUP($B267,'Growth Rates'!$B$11:$O$140,($B$1+2),FALSE))-(AL267*(AL$7/VLOOKUP($B267,'Paddock Names'!$B$11:$D$140,3)))</f>
        <v>#DIV/0!</v>
      </c>
      <c r="AM268" s="115" t="e">
        <f>AL268+(VLOOKUP($B267,'Growth Rates'!$B$11:$O$140,($B$1+2),FALSE))-(AM267*(AM$7/VLOOKUP($B267,'Paddock Names'!$B$11:$D$140,3)))</f>
        <v>#DIV/0!</v>
      </c>
    </row>
    <row r="269" spans="1:40"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31</v>
      </c>
      <c r="E269" s="17" t="str">
        <f>IF(SUM(I269:AM269)&gt;0,SUM(I269:AM269)," ")</f>
        <v xml:space="preserve"> </v>
      </c>
      <c r="F269" s="107">
        <v>4000</v>
      </c>
      <c r="G269" s="17">
        <f>VLOOKUP(B269,'Herbage Mass Residual'!$B$11:$O$140,($B$1+2),FALSE)</f>
        <v>2200</v>
      </c>
      <c r="H269" s="103">
        <f>($F$7/VLOOKUP(B269,'Paddock Names'!$B$11:$D$140,3))*(SUM(I269:AM269)/31)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2"/>
    </row>
    <row r="270" spans="1:40" ht="16" thickBot="1" x14ac:dyDescent="0.25">
      <c r="B270" s="58">
        <f>B269+0.5</f>
        <v>130.5</v>
      </c>
      <c r="C270" s="23"/>
      <c r="D270" s="29"/>
      <c r="E270" s="27"/>
      <c r="F270" s="21"/>
      <c r="G270" s="22"/>
      <c r="H270" s="104"/>
      <c r="I270" s="114">
        <f>F269+(VLOOKUP(B269,'Growth Rates'!$B$11:$O$140,($B$1+2),FALSE))-(I269*(I$7/VLOOKUP(B269,'Paddock Names'!$B$11:$D$140,3)))</f>
        <v>4030</v>
      </c>
      <c r="J270" s="114">
        <f>I270+(VLOOKUP($B269,'Growth Rates'!$B$11:$O$140,($B$1+2),FALSE))-(J269*(J$7/VLOOKUP($B269,'Paddock Names'!$B$11:$D$140,3)))</f>
        <v>4060</v>
      </c>
      <c r="K270" s="114">
        <f>J270+(VLOOKUP($B269,'Growth Rates'!$B$11:$O$140,($B$1+2),FALSE))-(K269*(K$7/VLOOKUP($B269,'Paddock Names'!$B$11:$D$140,3)))</f>
        <v>4090</v>
      </c>
      <c r="L270" s="114">
        <f>K270+(VLOOKUP($B269,'Growth Rates'!$B$11:$O$140,($B$1+2),FALSE))-(L269*(L$7/VLOOKUP($B269,'Paddock Names'!$B$11:$D$140,3)))</f>
        <v>4120</v>
      </c>
      <c r="M270" s="114">
        <f>L270+(VLOOKUP($B269,'Growth Rates'!$B$11:$O$140,($B$1+2),FALSE))-(M269*(M$7/VLOOKUP($B269,'Paddock Names'!$B$11:$D$140,3)))</f>
        <v>4150</v>
      </c>
      <c r="N270" s="114">
        <f>M270+(VLOOKUP($B269,'Growth Rates'!$B$11:$O$140,($B$1+2),FALSE))-(N269*(N$7/VLOOKUP($B269,'Paddock Names'!$B$11:$D$140,3)))</f>
        <v>4180</v>
      </c>
      <c r="O270" s="114">
        <f>N270+(VLOOKUP($B269,'Growth Rates'!$B$11:$O$140,($B$1+2),FALSE))-(O269*(O$7/VLOOKUP($B269,'Paddock Names'!$B$11:$D$140,3)))</f>
        <v>4210</v>
      </c>
      <c r="P270" s="114">
        <f>O270+(VLOOKUP($B269,'Growth Rates'!$B$11:$O$140,($B$1+2),FALSE))-(P269*(P$7/VLOOKUP($B269,'Paddock Names'!$B$11:$D$140,3)))</f>
        <v>4240</v>
      </c>
      <c r="Q270" s="114">
        <f>P270+(VLOOKUP($B269,'Growth Rates'!$B$11:$O$140,($B$1+2),FALSE))-(Q269*(Q$7/VLOOKUP($B269,'Paddock Names'!$B$11:$D$140,3)))</f>
        <v>4270</v>
      </c>
      <c r="R270" s="114">
        <f>Q270+(VLOOKUP($B269,'Growth Rates'!$B$11:$O$140,($B$1+2),FALSE))-(R269*(R$7/VLOOKUP($B269,'Paddock Names'!$B$11:$D$140,3)))</f>
        <v>4300</v>
      </c>
      <c r="S270" s="114">
        <f>R270+(VLOOKUP($B269,'Growth Rates'!$B$11:$O$140,($B$1+2),FALSE))-(S269*(S$7/VLOOKUP($B269,'Paddock Names'!$B$11:$D$140,3)))</f>
        <v>4330</v>
      </c>
      <c r="T270" s="114">
        <f>S270+(VLOOKUP($B269,'Growth Rates'!$B$11:$O$140,($B$1+2),FALSE))-(T269*(T$7/VLOOKUP($B269,'Paddock Names'!$B$11:$D$140,3)))</f>
        <v>4360</v>
      </c>
      <c r="U270" s="114">
        <f>T270+(VLOOKUP($B269,'Growth Rates'!$B$11:$O$140,($B$1+2),FALSE))-(U269*(U$7/VLOOKUP($B269,'Paddock Names'!$B$11:$D$140,3)))</f>
        <v>4390</v>
      </c>
      <c r="V270" s="114">
        <f>U270+(VLOOKUP($B269,'Growth Rates'!$B$11:$O$140,($B$1+2),FALSE))-(V269*(V$7/VLOOKUP($B269,'Paddock Names'!$B$11:$D$140,3)))</f>
        <v>4420</v>
      </c>
      <c r="W270" s="114">
        <f>V270+(VLOOKUP($B269,'Growth Rates'!$B$11:$O$140,($B$1+2),FALSE))-(W269*(W$7/VLOOKUP($B269,'Paddock Names'!$B$11:$D$140,3)))</f>
        <v>4450</v>
      </c>
      <c r="X270" s="114">
        <f>W270+(VLOOKUP($B269,'Growth Rates'!$B$11:$O$140,($B$1+2),FALSE))-(X269*(X$7/VLOOKUP($B269,'Paddock Names'!$B$11:$D$140,3)))</f>
        <v>4480</v>
      </c>
      <c r="Y270" s="114">
        <f>X270+(VLOOKUP($B269,'Growth Rates'!$B$11:$O$140,($B$1+2),FALSE))-(Y269*(Y$7/VLOOKUP($B269,'Paddock Names'!$B$11:$D$140,3)))</f>
        <v>4510</v>
      </c>
      <c r="Z270" s="114">
        <f>Y270+(VLOOKUP($B269,'Growth Rates'!$B$11:$O$140,($B$1+2),FALSE))-(Z269*(Z$7/VLOOKUP($B269,'Paddock Names'!$B$11:$D$140,3)))</f>
        <v>4540</v>
      </c>
      <c r="AA270" s="114">
        <f>Z270+(VLOOKUP($B269,'Growth Rates'!$B$11:$O$140,($B$1+2),FALSE))-(AA269*(AA$7/VLOOKUP($B269,'Paddock Names'!$B$11:$D$140,3)))</f>
        <v>4570</v>
      </c>
      <c r="AB270" s="114">
        <f>AA270+(VLOOKUP($B269,'Growth Rates'!$B$11:$O$140,($B$1+2),FALSE))-(AB269*(AB$7/VLOOKUP($B269,'Paddock Names'!$B$11:$D$140,3)))</f>
        <v>4600</v>
      </c>
      <c r="AC270" s="114">
        <f>AB270+(VLOOKUP($B269,'Growth Rates'!$B$11:$O$140,($B$1+2),FALSE))-(AC269*(AC$7/VLOOKUP($B269,'Paddock Names'!$B$11:$D$140,3)))</f>
        <v>4630</v>
      </c>
      <c r="AD270" s="114">
        <f>AC270+(VLOOKUP($B269,'Growth Rates'!$B$11:$O$140,($B$1+2),FALSE))-(AD269*(AD$7/VLOOKUP($B269,'Paddock Names'!$B$11:$D$140,3)))</f>
        <v>4660</v>
      </c>
      <c r="AE270" s="114">
        <f>AD270+(VLOOKUP($B269,'Growth Rates'!$B$11:$O$140,($B$1+2),FALSE))-(AE269*(AE$7/VLOOKUP($B269,'Paddock Names'!$B$11:$D$140,3)))</f>
        <v>4690</v>
      </c>
      <c r="AF270" s="114">
        <f>AE270+(VLOOKUP($B269,'Growth Rates'!$B$11:$O$140,($B$1+2),FALSE))-(AF269*(AF$7/VLOOKUP($B269,'Paddock Names'!$B$11:$D$140,3)))</f>
        <v>4720</v>
      </c>
      <c r="AG270" s="114">
        <f>AF270+(VLOOKUP($B269,'Growth Rates'!$B$11:$O$140,($B$1+2),FALSE))-(AG269*(AG$7/VLOOKUP($B269,'Paddock Names'!$B$11:$D$140,3)))</f>
        <v>4750</v>
      </c>
      <c r="AH270" s="114">
        <f>AG270+(VLOOKUP($B269,'Growth Rates'!$B$11:$O$140,($B$1+2),FALSE))-(AH269*(AH$7/VLOOKUP($B269,'Paddock Names'!$B$11:$D$140,3)))</f>
        <v>4780</v>
      </c>
      <c r="AI270" s="114">
        <f>AH270+(VLOOKUP($B269,'Growth Rates'!$B$11:$O$140,($B$1+2),FALSE))-(AI269*(AI$7/VLOOKUP($B269,'Paddock Names'!$B$11:$D$140,3)))</f>
        <v>4810</v>
      </c>
      <c r="AJ270" s="114">
        <f>AI270+(VLOOKUP($B269,'Growth Rates'!$B$11:$O$140,($B$1+2),FALSE))-(AJ269*(AJ$7/VLOOKUP($B269,'Paddock Names'!$B$11:$D$140,3)))</f>
        <v>4840</v>
      </c>
      <c r="AK270" s="114">
        <f>AJ270+(VLOOKUP($B269,'Growth Rates'!$B$11:$O$140,($B$1+2),FALSE))-(AK269*(AK$7/VLOOKUP($B269,'Paddock Names'!$B$11:$D$140,3)))</f>
        <v>4870</v>
      </c>
      <c r="AL270" s="114">
        <f>AK270+(VLOOKUP($B269,'Growth Rates'!$B$11:$O$140,($B$1+2),FALSE))-(AL269*(AL$7/VLOOKUP($B269,'Paddock Names'!$B$11:$D$140,3)))</f>
        <v>4900</v>
      </c>
      <c r="AM270" s="115">
        <f>AL270+(VLOOKUP($B269,'Growth Rates'!$B$11:$O$140,($B$1+2),FALSE))-(AM269*(AM$7/VLOOKUP($B269,'Paddock Names'!$B$11:$D$140,3)))</f>
        <v>4930</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H7:H10"/>
    <mergeCell ref="F9:G9"/>
    <mergeCell ref="D9:E9"/>
    <mergeCell ref="F7:G7"/>
    <mergeCell ref="D7:E7"/>
    <mergeCell ref="F8:G8"/>
  </mergeCells>
  <phoneticPr fontId="0" type="noConversion"/>
  <conditionalFormatting sqref="I10:AM10">
    <cfRule type="expression" dxfId="266" priority="12" stopIfTrue="1">
      <formula>I$6&gt;1.11</formula>
    </cfRule>
    <cfRule type="expression" dxfId="265" priority="13" stopIfTrue="1">
      <formula>I$6&lt;0.89</formula>
    </cfRule>
  </conditionalFormatting>
  <conditionalFormatting sqref="I9:AM9">
    <cfRule type="expression" dxfId="264" priority="14" stopIfTrue="1">
      <formula>I$6&gt;1.11</formula>
    </cfRule>
    <cfRule type="expression" dxfId="263" priority="15" stopIfTrue="1">
      <formula>I$6&lt;0.89</formula>
    </cfRule>
    <cfRule type="expression" dxfId="262" priority="16"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261" priority="26" stopIfTrue="1" operator="between">
      <formula>0.75</formula>
      <formula>1</formula>
    </cfRule>
    <cfRule type="cellIs" dxfId="260" priority="27" stopIfTrue="1" operator="between">
      <formula>0.5</formula>
      <formula>0.7499</formula>
    </cfRule>
    <cfRule type="cellIs" dxfId="259" priority="28" stopIfTrue="1" operator="between">
      <formula>0.001</formula>
      <formula>0.499</formula>
    </cfRule>
  </conditionalFormatting>
  <conditionalFormatting sqref="D9">
    <cfRule type="expression" dxfId="258" priority="29" stopIfTrue="1">
      <formula>SUM(E11:E270)&lt;&gt;VALUE(CONCATENATE("01/",$B$1+1,"/",E6))-VALUE(CONCATENATE("01/",$B$1,"/",E6))</formula>
    </cfRule>
  </conditionalFormatting>
  <conditionalFormatting sqref="E9">
    <cfRule type="expression" dxfId="257" priority="936"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256" priority="951"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255" priority="3"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54" priority="968" stopIfTrue="1">
      <formula>ERROR.TYPE(H11)=2</formula>
    </cfRule>
    <cfRule type="cellIs" dxfId="253" priority="969"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52" priority="970" stopIfTrue="1">
      <formula>H11=0</formula>
    </cfRule>
    <cfRule type="cellIs" dxfId="251" priority="971"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250" priority="972" stopIfTrue="1" operator="equal">
      <formula>" "</formula>
    </cfRule>
    <cfRule type="expression" dxfId="249" priority="97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248" priority="996"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247" priority="1016" stopIfTrue="1">
      <formula>C11=""</formula>
    </cfRule>
    <cfRule type="cellIs" dxfId="246" priority="1017" stopIfTrue="1" operator="lessThan">
      <formula>1</formula>
    </cfRule>
    <cfRule type="expression" dxfId="245" priority="1018" stopIfTrue="1">
      <formula>F11&lt;=G11</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cellIs" dxfId="244" priority="1019" stopIfTrue="1" operator="lessThan">
      <formula>1</formula>
    </cfRule>
    <cfRule type="expression" dxfId="243" priority="1020" stopIfTrue="1">
      <formula>C11=""</formula>
    </cfRule>
    <cfRule type="expression" dxfId="242" priority="1021"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21368" r:id="rId3" name="Button 1912">
              <controlPr defaultSize="0" print="0" autoFill="0" autoPict="0" macro="[0]!FullSCreen">
                <anchor>
                  <from>
                    <xdr:col>21</xdr:col>
                    <xdr:colOff>12700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1369" r:id="rId4" name="Button 1913">
              <controlPr defaultSize="0" print="0" autoFill="0" autoPict="0" macro="[0]!NormalSCreen">
                <anchor>
                  <from>
                    <xdr:col>21</xdr:col>
                    <xdr:colOff>12700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1376" r:id="rId5" name="Button 1920">
              <controlPr defaultSize="0" print="0" autoFill="0" autoPict="0" macro="[0]!FullSCreen">
                <anchor>
                  <from>
                    <xdr:col>31</xdr:col>
                    <xdr:colOff>355600</xdr:colOff>
                    <xdr:row>1</xdr:row>
                    <xdr:rowOff>50800</xdr:rowOff>
                  </from>
                  <to>
                    <xdr:col>33</xdr:col>
                    <xdr:colOff>177800</xdr:colOff>
                    <xdr:row>2</xdr:row>
                    <xdr:rowOff>101600</xdr:rowOff>
                  </to>
                </anchor>
              </controlPr>
            </control>
          </mc:Choice>
        </mc:AlternateContent>
        <mc:AlternateContent xmlns:mc="http://schemas.openxmlformats.org/markup-compatibility/2006">
          <mc:Choice Requires="x14">
            <control shapeId="21377" r:id="rId6" name="Button 1921">
              <controlPr defaultSize="0" print="0" autoFill="0" autoPict="0" macro="[0]!NormalSCreen">
                <anchor>
                  <from>
                    <xdr:col>31</xdr:col>
                    <xdr:colOff>355600</xdr:colOff>
                    <xdr:row>2</xdr:row>
                    <xdr:rowOff>114300</xdr:rowOff>
                  </from>
                  <to>
                    <xdr:col>33</xdr:col>
                    <xdr:colOff>177800</xdr:colOff>
                    <xdr:row>3</xdr:row>
                    <xdr:rowOff>165100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pageSetUpPr fitToPage="1"/>
  </sheetPr>
  <dimension ref="A1:AL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C10" sqref="C10"/>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7" width="6.6640625" style="11" customWidth="1"/>
    <col min="38" max="38" width="3.33203125" style="53" customWidth="1"/>
    <col min="39" max="256" width="8.83203125" customWidth="1"/>
  </cols>
  <sheetData>
    <row r="1" spans="1:38" x14ac:dyDescent="0.2">
      <c r="B1" s="57">
        <v>2</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row>
    <row r="2" spans="1:38"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row>
    <row r="3" spans="1:38" x14ac:dyDescent="0.2">
      <c r="C3" s="120"/>
      <c r="D3" s="2"/>
      <c r="E3" s="105"/>
      <c r="F3" s="30"/>
      <c r="G3" s="2"/>
      <c r="H3" s="120"/>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row>
    <row r="4" spans="1:38"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row>
    <row r="5" spans="1:38"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8" ht="16" thickBot="1" x14ac:dyDescent="0.25">
      <c r="C6" s="30"/>
      <c r="D6" s="2"/>
      <c r="E6" s="76">
        <f>'Group Name and Year'!E14</f>
        <v>2022</v>
      </c>
      <c r="F6" s="30"/>
      <c r="G6" s="2"/>
      <c r="H6" s="30"/>
      <c r="I6" s="75">
        <f t="shared" ref="I6:AK6" si="0">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si="0"/>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row>
    <row r="7" spans="1:38" ht="16" thickBot="1" x14ac:dyDescent="0.25">
      <c r="C7" s="26">
        <f>'Group Name and Year'!E8</f>
        <v>0</v>
      </c>
      <c r="D7" s="154" t="s">
        <v>34</v>
      </c>
      <c r="E7" s="155"/>
      <c r="F7" s="152">
        <f>Jan!AM7</f>
        <v>0</v>
      </c>
      <c r="G7" s="153"/>
      <c r="H7" s="145" t="s">
        <v>47</v>
      </c>
      <c r="I7" s="127">
        <f>F7</f>
        <v>0</v>
      </c>
      <c r="J7" s="128">
        <f t="shared" ref="J7:AK7" si="1">I7</f>
        <v>0</v>
      </c>
      <c r="K7" s="128">
        <f t="shared" si="1"/>
        <v>0</v>
      </c>
      <c r="L7" s="128">
        <f t="shared" si="1"/>
        <v>0</v>
      </c>
      <c r="M7" s="128">
        <f t="shared" si="1"/>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9">
        <f t="shared" si="1"/>
        <v>0</v>
      </c>
    </row>
    <row r="8" spans="1:38" ht="16" thickBot="1" x14ac:dyDescent="0.25">
      <c r="C8" s="118" t="s">
        <v>72</v>
      </c>
      <c r="D8" s="34" t="s">
        <v>38</v>
      </c>
      <c r="E8" s="108" t="str">
        <f>IF(SUM(I8:AK8)&gt;0,SUM(I8:AK8),"")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3"/>
    </row>
    <row r="9" spans="1:38" x14ac:dyDescent="0.2">
      <c r="C9" s="24" t="s">
        <v>36</v>
      </c>
      <c r="D9" s="150" t="s">
        <v>28</v>
      </c>
      <c r="E9" s="151"/>
      <c r="F9" s="148" t="s">
        <v>31</v>
      </c>
      <c r="G9" s="149"/>
      <c r="H9" s="146"/>
      <c r="I9" s="15">
        <f>I10</f>
        <v>44593</v>
      </c>
      <c r="J9" s="15">
        <f t="shared" ref="J9:AK9" si="2">I10+1</f>
        <v>44594</v>
      </c>
      <c r="K9" s="15">
        <f t="shared" si="2"/>
        <v>44595</v>
      </c>
      <c r="L9" s="15">
        <f t="shared" si="2"/>
        <v>44596</v>
      </c>
      <c r="M9" s="15">
        <f t="shared" si="2"/>
        <v>44597</v>
      </c>
      <c r="N9" s="15">
        <f t="shared" si="2"/>
        <v>44598</v>
      </c>
      <c r="O9" s="15">
        <f t="shared" si="2"/>
        <v>44599</v>
      </c>
      <c r="P9" s="15">
        <f t="shared" si="2"/>
        <v>44600</v>
      </c>
      <c r="Q9" s="15">
        <f t="shared" si="2"/>
        <v>44601</v>
      </c>
      <c r="R9" s="15">
        <f t="shared" si="2"/>
        <v>44602</v>
      </c>
      <c r="S9" s="15">
        <f t="shared" si="2"/>
        <v>44603</v>
      </c>
      <c r="T9" s="15">
        <f t="shared" si="2"/>
        <v>44604</v>
      </c>
      <c r="U9" s="15">
        <f t="shared" si="2"/>
        <v>44605</v>
      </c>
      <c r="V9" s="15">
        <f t="shared" si="2"/>
        <v>44606</v>
      </c>
      <c r="W9" s="15">
        <f t="shared" si="2"/>
        <v>44607</v>
      </c>
      <c r="X9" s="15">
        <f t="shared" si="2"/>
        <v>44608</v>
      </c>
      <c r="Y9" s="15">
        <f t="shared" si="2"/>
        <v>44609</v>
      </c>
      <c r="Z9" s="15">
        <f t="shared" si="2"/>
        <v>44610</v>
      </c>
      <c r="AA9" s="15">
        <f t="shared" si="2"/>
        <v>44611</v>
      </c>
      <c r="AB9" s="15">
        <f t="shared" si="2"/>
        <v>44612</v>
      </c>
      <c r="AC9" s="15">
        <f t="shared" si="2"/>
        <v>44613</v>
      </c>
      <c r="AD9" s="15">
        <f t="shared" si="2"/>
        <v>44614</v>
      </c>
      <c r="AE9" s="15">
        <f t="shared" si="2"/>
        <v>44615</v>
      </c>
      <c r="AF9" s="15">
        <f t="shared" si="2"/>
        <v>44616</v>
      </c>
      <c r="AG9" s="15">
        <f t="shared" si="2"/>
        <v>44617</v>
      </c>
      <c r="AH9" s="15">
        <f t="shared" si="2"/>
        <v>44618</v>
      </c>
      <c r="AI9" s="15">
        <f t="shared" si="2"/>
        <v>44619</v>
      </c>
      <c r="AJ9" s="15">
        <f t="shared" si="2"/>
        <v>44620</v>
      </c>
      <c r="AK9" s="73">
        <f t="shared" si="2"/>
        <v>44621</v>
      </c>
    </row>
    <row r="10" spans="1:38" ht="16" thickBot="1" x14ac:dyDescent="0.25">
      <c r="A10" s="59"/>
      <c r="B10" s="60" t="s">
        <v>26</v>
      </c>
      <c r="C10" s="25" t="s">
        <v>35</v>
      </c>
      <c r="D10" s="20" t="s">
        <v>27</v>
      </c>
      <c r="E10" s="19" t="s">
        <v>29</v>
      </c>
      <c r="F10" s="18" t="s">
        <v>30</v>
      </c>
      <c r="G10" s="19" t="s">
        <v>25</v>
      </c>
      <c r="H10" s="147"/>
      <c r="I10" s="72">
        <f>VALUE(CONCATENATE("01/",B1,"/",'Group Name and Year'!E14))</f>
        <v>44593</v>
      </c>
      <c r="J10" s="16">
        <f t="shared" ref="J10:AK10" si="3">I10+1</f>
        <v>44594</v>
      </c>
      <c r="K10" s="16">
        <f t="shared" si="3"/>
        <v>44595</v>
      </c>
      <c r="L10" s="16">
        <f t="shared" si="3"/>
        <v>44596</v>
      </c>
      <c r="M10" s="16">
        <f t="shared" si="3"/>
        <v>44597</v>
      </c>
      <c r="N10" s="16">
        <f t="shared" si="3"/>
        <v>44598</v>
      </c>
      <c r="O10" s="16">
        <f t="shared" si="3"/>
        <v>44599</v>
      </c>
      <c r="P10" s="16">
        <f t="shared" si="3"/>
        <v>44600</v>
      </c>
      <c r="Q10" s="16">
        <f t="shared" si="3"/>
        <v>44601</v>
      </c>
      <c r="R10" s="16">
        <f t="shared" si="3"/>
        <v>44602</v>
      </c>
      <c r="S10" s="16">
        <f t="shared" si="3"/>
        <v>44603</v>
      </c>
      <c r="T10" s="16">
        <f t="shared" si="3"/>
        <v>44604</v>
      </c>
      <c r="U10" s="16">
        <f t="shared" si="3"/>
        <v>44605</v>
      </c>
      <c r="V10" s="16">
        <f t="shared" si="3"/>
        <v>44606</v>
      </c>
      <c r="W10" s="16">
        <f t="shared" si="3"/>
        <v>44607</v>
      </c>
      <c r="X10" s="16">
        <f t="shared" si="3"/>
        <v>44608</v>
      </c>
      <c r="Y10" s="16">
        <f t="shared" si="3"/>
        <v>44609</v>
      </c>
      <c r="Z10" s="16">
        <f t="shared" si="3"/>
        <v>44610</v>
      </c>
      <c r="AA10" s="16">
        <f t="shared" si="3"/>
        <v>44611</v>
      </c>
      <c r="AB10" s="16">
        <f t="shared" si="3"/>
        <v>44612</v>
      </c>
      <c r="AC10" s="16">
        <f t="shared" si="3"/>
        <v>44613</v>
      </c>
      <c r="AD10" s="16">
        <f t="shared" si="3"/>
        <v>44614</v>
      </c>
      <c r="AE10" s="16">
        <f t="shared" si="3"/>
        <v>44615</v>
      </c>
      <c r="AF10" s="16">
        <f t="shared" si="3"/>
        <v>44616</v>
      </c>
      <c r="AG10" s="16">
        <f t="shared" si="3"/>
        <v>44617</v>
      </c>
      <c r="AH10" s="16">
        <f t="shared" si="3"/>
        <v>44618</v>
      </c>
      <c r="AI10" s="16">
        <f t="shared" si="3"/>
        <v>44619</v>
      </c>
      <c r="AJ10" s="16">
        <f t="shared" si="3"/>
        <v>44620</v>
      </c>
      <c r="AK10" s="74">
        <f t="shared" si="3"/>
        <v>44621</v>
      </c>
    </row>
    <row r="11" spans="1:38"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IF(SUM(I11:AK11)&gt;0,SUM(I11:AK11)," ")</f>
        <v xml:space="preserve"> </v>
      </c>
      <c r="F11" s="119" t="e">
        <f>Jan!AM12</f>
        <v>#DIV/0!</v>
      </c>
      <c r="G11" s="17">
        <f>VLOOKUP(B11,'Herbage Mass Residual'!$B$11:$O$140,($B$1+2),FALSE)</f>
        <v>2500</v>
      </c>
      <c r="H11" s="103" t="e">
        <f>($F$7/VLOOKUP(B11,'Paddock Names'!$B$11:$D$140,3))*(SUM(I11:AK11)/31)</f>
        <v>#DIV/0!</v>
      </c>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5"/>
    </row>
    <row r="12" spans="1:38" ht="16" thickBot="1" x14ac:dyDescent="0.25">
      <c r="B12" s="58">
        <f t="shared" ref="B12:B75" si="4">B11+0.5</f>
        <v>1.5</v>
      </c>
      <c r="C12" s="23"/>
      <c r="D12" s="29"/>
      <c r="E12" s="27"/>
      <c r="F12" s="21"/>
      <c r="G12" s="22"/>
      <c r="H12" s="104"/>
      <c r="I12" s="123" t="e">
        <f>F11+(VLOOKUP(B11,'Growth Rates'!$B$11:$O$140,($B$1+2),FALSE))-(I11*(I$7/VLOOKUP(B11,'Paddock Names'!$B$11:$D$140,3)))</f>
        <v>#DIV/0!</v>
      </c>
      <c r="J12" s="123" t="e">
        <f>I12+(VLOOKUP($B11,'Growth Rates'!$B$11:$O$140,($B$1+2),FALSE))-(J11*(J$7/VLOOKUP($B11,'Paddock Names'!$B$11:$D$140,3)))</f>
        <v>#DIV/0!</v>
      </c>
      <c r="K12" s="123" t="e">
        <f>J12+(VLOOKUP($B11,'Growth Rates'!$B$11:$O$140,($B$1+2),FALSE))-(K11*(K$7/VLOOKUP($B11,'Paddock Names'!$B$11:$D$140,3)))</f>
        <v>#DIV/0!</v>
      </c>
      <c r="L12" s="123" t="e">
        <f>K12+(VLOOKUP($B11,'Growth Rates'!$B$11:$O$140,($B$1+2),FALSE))-(L11*(L$7/VLOOKUP($B11,'Paddock Names'!$B$11:$D$140,3)))</f>
        <v>#DIV/0!</v>
      </c>
      <c r="M12" s="123" t="e">
        <f>L12+(VLOOKUP($B11,'Growth Rates'!$B$11:$O$140,($B$1+2),FALSE))-(M11*(M$7/VLOOKUP($B11,'Paddock Names'!$B$11:$D$140,3)))</f>
        <v>#DIV/0!</v>
      </c>
      <c r="N12" s="123" t="e">
        <f>M12+(VLOOKUP($B11,'Growth Rates'!$B$11:$O$140,($B$1+2),FALSE))-(N11*(N$7/VLOOKUP($B11,'Paddock Names'!$B$11:$D$140,3)))</f>
        <v>#DIV/0!</v>
      </c>
      <c r="O12" s="123" t="e">
        <f>N12+(VLOOKUP($B11,'Growth Rates'!$B$11:$O$140,($B$1+2),FALSE))-(O11*(O$7/VLOOKUP($B11,'Paddock Names'!$B$11:$D$140,3)))</f>
        <v>#DIV/0!</v>
      </c>
      <c r="P12" s="123" t="e">
        <f>O12+(VLOOKUP($B11,'Growth Rates'!$B$11:$O$140,($B$1+2),FALSE))-(P11*(P$7/VLOOKUP($B11,'Paddock Names'!$B$11:$D$140,3)))</f>
        <v>#DIV/0!</v>
      </c>
      <c r="Q12" s="123" t="e">
        <f>P12+(VLOOKUP($B11,'Growth Rates'!$B$11:$O$140,($B$1+2),FALSE))-(Q11*(Q$7/VLOOKUP($B11,'Paddock Names'!$B$11:$D$140,3)))</f>
        <v>#DIV/0!</v>
      </c>
      <c r="R12" s="123" t="e">
        <f>Q12+(VLOOKUP($B11,'Growth Rates'!$B$11:$O$140,($B$1+2),FALSE))-(R11*(R$7/VLOOKUP($B11,'Paddock Names'!$B$11:$D$140,3)))</f>
        <v>#DIV/0!</v>
      </c>
      <c r="S12" s="123" t="e">
        <f>R12+(VLOOKUP($B11,'Growth Rates'!$B$11:$O$140,($B$1+2),FALSE))-(S11*(S$7/VLOOKUP($B11,'Paddock Names'!$B$11:$D$140,3)))</f>
        <v>#DIV/0!</v>
      </c>
      <c r="T12" s="123" t="e">
        <f>S12+(VLOOKUP($B11,'Growth Rates'!$B$11:$O$140,($B$1+2),FALSE))-(T11*(T$7/VLOOKUP($B11,'Paddock Names'!$B$11:$D$140,3)))</f>
        <v>#DIV/0!</v>
      </c>
      <c r="U12" s="123" t="e">
        <f>T12+(VLOOKUP($B11,'Growth Rates'!$B$11:$O$140,($B$1+2),FALSE))-(U11*(U$7/VLOOKUP($B11,'Paddock Names'!$B$11:$D$140,3)))</f>
        <v>#DIV/0!</v>
      </c>
      <c r="V12" s="123" t="e">
        <f>U12+(VLOOKUP($B11,'Growth Rates'!$B$11:$O$140,($B$1+2),FALSE))-(V11*(V$7/VLOOKUP($B11,'Paddock Names'!$B$11:$D$140,3)))</f>
        <v>#DIV/0!</v>
      </c>
      <c r="W12" s="123" t="e">
        <f>V12+(VLOOKUP($B11,'Growth Rates'!$B$11:$O$140,($B$1+2),FALSE))-(W11*(W$7/VLOOKUP($B11,'Paddock Names'!$B$11:$D$140,3)))</f>
        <v>#DIV/0!</v>
      </c>
      <c r="X12" s="123" t="e">
        <f>W12+(VLOOKUP($B11,'Growth Rates'!$B$11:$O$140,($B$1+2),FALSE))-(X11*(X$7/VLOOKUP($B11,'Paddock Names'!$B$11:$D$140,3)))</f>
        <v>#DIV/0!</v>
      </c>
      <c r="Y12" s="123" t="e">
        <f>X12+(VLOOKUP($B11,'Growth Rates'!$B$11:$O$140,($B$1+2),FALSE))-(Y11*(Y$7/VLOOKUP($B11,'Paddock Names'!$B$11:$D$140,3)))</f>
        <v>#DIV/0!</v>
      </c>
      <c r="Z12" s="123" t="e">
        <f>Y12+(VLOOKUP($B11,'Growth Rates'!$B$11:$O$140,($B$1+2),FALSE))-(Z11*(Z$7/VLOOKUP($B11,'Paddock Names'!$B$11:$D$140,3)))</f>
        <v>#DIV/0!</v>
      </c>
      <c r="AA12" s="123" t="e">
        <f>Z12+(VLOOKUP($B11,'Growth Rates'!$B$11:$O$140,($B$1+2),FALSE))-(AA11*(AA$7/VLOOKUP($B11,'Paddock Names'!$B$11:$D$140,3)))</f>
        <v>#DIV/0!</v>
      </c>
      <c r="AB12" s="123" t="e">
        <f>AA12+(VLOOKUP($B11,'Growth Rates'!$B$11:$O$140,($B$1+2),FALSE))-(AB11*(AB$7/VLOOKUP($B11,'Paddock Names'!$B$11:$D$140,3)))</f>
        <v>#DIV/0!</v>
      </c>
      <c r="AC12" s="123" t="e">
        <f>AB12+(VLOOKUP($B11,'Growth Rates'!$B$11:$O$140,($B$1+2),FALSE))-(AC11*(AC$7/VLOOKUP($B11,'Paddock Names'!$B$11:$D$140,3)))</f>
        <v>#DIV/0!</v>
      </c>
      <c r="AD12" s="123" t="e">
        <f>AC12+(VLOOKUP($B11,'Growth Rates'!$B$11:$O$140,($B$1+2),FALSE))-(AD11*(AD$7/VLOOKUP($B11,'Paddock Names'!$B$11:$D$140,3)))</f>
        <v>#DIV/0!</v>
      </c>
      <c r="AE12" s="123" t="e">
        <f>AD12+(VLOOKUP($B11,'Growth Rates'!$B$11:$O$140,($B$1+2),FALSE))-(AE11*(AE$7/VLOOKUP($B11,'Paddock Names'!$B$11:$D$140,3)))</f>
        <v>#DIV/0!</v>
      </c>
      <c r="AF12" s="123" t="e">
        <f>AE12+(VLOOKUP($B11,'Growth Rates'!$B$11:$O$140,($B$1+2),FALSE))-(AF11*(AF$7/VLOOKUP($B11,'Paddock Names'!$B$11:$D$140,3)))</f>
        <v>#DIV/0!</v>
      </c>
      <c r="AG12" s="123" t="e">
        <f>AF12+(VLOOKUP($B11,'Growth Rates'!$B$11:$O$140,($B$1+2),FALSE))-(AG11*(AG$7/VLOOKUP($B11,'Paddock Names'!$B$11:$D$140,3)))</f>
        <v>#DIV/0!</v>
      </c>
      <c r="AH12" s="123" t="e">
        <f>AG12+(VLOOKUP($B11,'Growth Rates'!$B$11:$O$140,($B$1+2),FALSE))-(AH11*(AH$7/VLOOKUP($B11,'Paddock Names'!$B$11:$D$140,3)))</f>
        <v>#DIV/0!</v>
      </c>
      <c r="AI12" s="123" t="e">
        <f>AH12+(VLOOKUP($B11,'Growth Rates'!$B$11:$O$140,($B$1+2),FALSE))-(AI11*(AI$7/VLOOKUP($B11,'Paddock Names'!$B$11:$D$140,3)))</f>
        <v>#DIV/0!</v>
      </c>
      <c r="AJ12" s="123" t="e">
        <f>AI12+(VLOOKUP($B11,'Growth Rates'!$B$11:$O$140,($B$1+2),FALSE))-(AJ11*(AJ$7/VLOOKUP($B11,'Paddock Names'!$B$11:$D$140,3)))</f>
        <v>#DIV/0!</v>
      </c>
      <c r="AK12" s="124" t="e">
        <f>AJ12+(VLOOKUP($B11,'Growth Rates'!$B$11:$O$140,($B$1+2),FALSE))-(AK11*(AK$7/VLOOKUP($B11,'Paddock Names'!$B$11:$D$140,3)))</f>
        <v>#DIV/0!</v>
      </c>
    </row>
    <row r="13" spans="1:38" x14ac:dyDescent="0.2">
      <c r="B13" s="58">
        <f t="shared" si="4"/>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IF(SUM(I13:AK13)&gt;0,SUM(I13:AK13)," ")</f>
        <v xml:space="preserve"> </v>
      </c>
      <c r="F13" s="119" t="e">
        <f>Jan!AM14</f>
        <v>#DIV/0!</v>
      </c>
      <c r="G13" s="17">
        <f>VLOOKUP(B13,'Herbage Mass Residual'!$B$11:$O$140,($B$1+2),FALSE)</f>
        <v>2500</v>
      </c>
      <c r="H13" s="103" t="e">
        <f>($F$7/VLOOKUP(B13,'Paddock Names'!$B$11:$D$140,3))*(SUM(I13:AK13)/31)</f>
        <v>#DIV/0!</v>
      </c>
      <c r="I13" s="121"/>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21"/>
      <c r="AJ13" s="121"/>
      <c r="AK13" s="125"/>
    </row>
    <row r="14" spans="1:38" ht="16" thickBot="1" x14ac:dyDescent="0.25">
      <c r="B14" s="58">
        <f t="shared" si="4"/>
        <v>2.5</v>
      </c>
      <c r="C14" s="23"/>
      <c r="D14" s="29"/>
      <c r="E14" s="27"/>
      <c r="F14" s="21"/>
      <c r="G14" s="22"/>
      <c r="H14" s="104"/>
      <c r="I14" s="123" t="e">
        <f>F13+(VLOOKUP(B13,'Growth Rates'!$B$11:$O$140,($B$1+2),FALSE))-(I13*(I$7/VLOOKUP(B13,'Paddock Names'!$B$11:$D$140,3)))</f>
        <v>#DIV/0!</v>
      </c>
      <c r="J14" s="123" t="e">
        <f>I14+(VLOOKUP($B13,'Growth Rates'!$B$11:$O$140,($B$1+2),FALSE))-(J13*(J$7/VLOOKUP($B13,'Paddock Names'!$B$11:$D$140,3)))</f>
        <v>#DIV/0!</v>
      </c>
      <c r="K14" s="123" t="e">
        <f>J14+(VLOOKUP($B13,'Growth Rates'!$B$11:$O$140,($B$1+2),FALSE))-(K13*(K$7/VLOOKUP($B13,'Paddock Names'!$B$11:$D$140,3)))</f>
        <v>#DIV/0!</v>
      </c>
      <c r="L14" s="123" t="e">
        <f>K14+(VLOOKUP($B13,'Growth Rates'!$B$11:$O$140,($B$1+2),FALSE))-(L13*(L$7/VLOOKUP($B13,'Paddock Names'!$B$11:$D$140,3)))</f>
        <v>#DIV/0!</v>
      </c>
      <c r="M14" s="123" t="e">
        <f>L14+(VLOOKUP($B13,'Growth Rates'!$B$11:$O$140,($B$1+2),FALSE))-(M13*(M$7/VLOOKUP($B13,'Paddock Names'!$B$11:$D$140,3)))</f>
        <v>#DIV/0!</v>
      </c>
      <c r="N14" s="123" t="e">
        <f>M14+(VLOOKUP($B13,'Growth Rates'!$B$11:$O$140,($B$1+2),FALSE))-(N13*(N$7/VLOOKUP($B13,'Paddock Names'!$B$11:$D$140,3)))</f>
        <v>#DIV/0!</v>
      </c>
      <c r="O14" s="123" t="e">
        <f>N14+(VLOOKUP($B13,'Growth Rates'!$B$11:$O$140,($B$1+2),FALSE))-(O13*(O$7/VLOOKUP($B13,'Paddock Names'!$B$11:$D$140,3)))</f>
        <v>#DIV/0!</v>
      </c>
      <c r="P14" s="123" t="e">
        <f>O14+(VLOOKUP($B13,'Growth Rates'!$B$11:$O$140,($B$1+2),FALSE))-(P13*(P$7/VLOOKUP($B13,'Paddock Names'!$B$11:$D$140,3)))</f>
        <v>#DIV/0!</v>
      </c>
      <c r="Q14" s="123" t="e">
        <f>P14+(VLOOKUP($B13,'Growth Rates'!$B$11:$O$140,($B$1+2),FALSE))-(Q13*(Q$7/VLOOKUP($B13,'Paddock Names'!$B$11:$D$140,3)))</f>
        <v>#DIV/0!</v>
      </c>
      <c r="R14" s="123" t="e">
        <f>Q14+(VLOOKUP($B13,'Growth Rates'!$B$11:$O$140,($B$1+2),FALSE))-(R13*(R$7/VLOOKUP($B13,'Paddock Names'!$B$11:$D$140,3)))</f>
        <v>#DIV/0!</v>
      </c>
      <c r="S14" s="123" t="e">
        <f>R14+(VLOOKUP($B13,'Growth Rates'!$B$11:$O$140,($B$1+2),FALSE))-(S13*(S$7/VLOOKUP($B13,'Paddock Names'!$B$11:$D$140,3)))</f>
        <v>#DIV/0!</v>
      </c>
      <c r="T14" s="123" t="e">
        <f>S14+(VLOOKUP($B13,'Growth Rates'!$B$11:$O$140,($B$1+2),FALSE))-(T13*(T$7/VLOOKUP($B13,'Paddock Names'!$B$11:$D$140,3)))</f>
        <v>#DIV/0!</v>
      </c>
      <c r="U14" s="123" t="e">
        <f>T14+(VLOOKUP($B13,'Growth Rates'!$B$11:$O$140,($B$1+2),FALSE))-(U13*(U$7/VLOOKUP($B13,'Paddock Names'!$B$11:$D$140,3)))</f>
        <v>#DIV/0!</v>
      </c>
      <c r="V14" s="123" t="e">
        <f>U14+(VLOOKUP($B13,'Growth Rates'!$B$11:$O$140,($B$1+2),FALSE))-(V13*(V$7/VLOOKUP($B13,'Paddock Names'!$B$11:$D$140,3)))</f>
        <v>#DIV/0!</v>
      </c>
      <c r="W14" s="123" t="e">
        <f>V14+(VLOOKUP($B13,'Growth Rates'!$B$11:$O$140,($B$1+2),FALSE))-(W13*(W$7/VLOOKUP($B13,'Paddock Names'!$B$11:$D$140,3)))</f>
        <v>#DIV/0!</v>
      </c>
      <c r="X14" s="123" t="e">
        <f>W14+(VLOOKUP($B13,'Growth Rates'!$B$11:$O$140,($B$1+2),FALSE))-(X13*(X$7/VLOOKUP($B13,'Paddock Names'!$B$11:$D$140,3)))</f>
        <v>#DIV/0!</v>
      </c>
      <c r="Y14" s="123" t="e">
        <f>X14+(VLOOKUP($B13,'Growth Rates'!$B$11:$O$140,($B$1+2),FALSE))-(Y13*(Y$7/VLOOKUP($B13,'Paddock Names'!$B$11:$D$140,3)))</f>
        <v>#DIV/0!</v>
      </c>
      <c r="Z14" s="123" t="e">
        <f>Y14+(VLOOKUP($B13,'Growth Rates'!$B$11:$O$140,($B$1+2),FALSE))-(Z13*(Z$7/VLOOKUP($B13,'Paddock Names'!$B$11:$D$140,3)))</f>
        <v>#DIV/0!</v>
      </c>
      <c r="AA14" s="123" t="e">
        <f>Z14+(VLOOKUP($B13,'Growth Rates'!$B$11:$O$140,($B$1+2),FALSE))-(AA13*(AA$7/VLOOKUP($B13,'Paddock Names'!$B$11:$D$140,3)))</f>
        <v>#DIV/0!</v>
      </c>
      <c r="AB14" s="123" t="e">
        <f>AA14+(VLOOKUP($B13,'Growth Rates'!$B$11:$O$140,($B$1+2),FALSE))-(AB13*(AB$7/VLOOKUP($B13,'Paddock Names'!$B$11:$D$140,3)))</f>
        <v>#DIV/0!</v>
      </c>
      <c r="AC14" s="123" t="e">
        <f>AB14+(VLOOKUP($B13,'Growth Rates'!$B$11:$O$140,($B$1+2),FALSE))-(AC13*(AC$7/VLOOKUP($B13,'Paddock Names'!$B$11:$D$140,3)))</f>
        <v>#DIV/0!</v>
      </c>
      <c r="AD14" s="123" t="e">
        <f>AC14+(VLOOKUP($B13,'Growth Rates'!$B$11:$O$140,($B$1+2),FALSE))-(AD13*(AD$7/VLOOKUP($B13,'Paddock Names'!$B$11:$D$140,3)))</f>
        <v>#DIV/0!</v>
      </c>
      <c r="AE14" s="123" t="e">
        <f>AD14+(VLOOKUP($B13,'Growth Rates'!$B$11:$O$140,($B$1+2),FALSE))-(AE13*(AE$7/VLOOKUP($B13,'Paddock Names'!$B$11:$D$140,3)))</f>
        <v>#DIV/0!</v>
      </c>
      <c r="AF14" s="123" t="e">
        <f>AE14+(VLOOKUP($B13,'Growth Rates'!$B$11:$O$140,($B$1+2),FALSE))-(AF13*(AF$7/VLOOKUP($B13,'Paddock Names'!$B$11:$D$140,3)))</f>
        <v>#DIV/0!</v>
      </c>
      <c r="AG14" s="123" t="e">
        <f>AF14+(VLOOKUP($B13,'Growth Rates'!$B$11:$O$140,($B$1+2),FALSE))-(AG13*(AG$7/VLOOKUP($B13,'Paddock Names'!$B$11:$D$140,3)))</f>
        <v>#DIV/0!</v>
      </c>
      <c r="AH14" s="123" t="e">
        <f>AG14+(VLOOKUP($B13,'Growth Rates'!$B$11:$O$140,($B$1+2),FALSE))-(AH13*(AH$7/VLOOKUP($B13,'Paddock Names'!$B$11:$D$140,3)))</f>
        <v>#DIV/0!</v>
      </c>
      <c r="AI14" s="123" t="e">
        <f>AH14+(VLOOKUP($B13,'Growth Rates'!$B$11:$O$140,($B$1+2),FALSE))-(AI13*(AI$7/VLOOKUP($B13,'Paddock Names'!$B$11:$D$140,3)))</f>
        <v>#DIV/0!</v>
      </c>
      <c r="AJ14" s="123" t="e">
        <f>AI14+(VLOOKUP($B13,'Growth Rates'!$B$11:$O$140,($B$1+2),FALSE))-(AJ13*(AJ$7/VLOOKUP($B13,'Paddock Names'!$B$11:$D$140,3)))</f>
        <v>#DIV/0!</v>
      </c>
      <c r="AK14" s="124" t="e">
        <f>AJ14+(VLOOKUP($B13,'Growth Rates'!$B$11:$O$140,($B$1+2),FALSE))-(AK13*(AK$7/VLOOKUP($B13,'Paddock Names'!$B$11:$D$140,3)))</f>
        <v>#DIV/0!</v>
      </c>
      <c r="AL14" s="61"/>
    </row>
    <row r="15" spans="1:38"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IF(SUM(I15:AK15)&gt;0,SUM(I15:AK15)," ")</f>
        <v xml:space="preserve"> </v>
      </c>
      <c r="F15" s="119" t="e">
        <f>Jan!AM16</f>
        <v>#DIV/0!</v>
      </c>
      <c r="G15" s="17">
        <f>VLOOKUP(B15,'Herbage Mass Residual'!$B$11:$O$140,($B$1+2),FALSE)</f>
        <v>2500</v>
      </c>
      <c r="H15" s="103" t="e">
        <f>($F$7/VLOOKUP(B15,'Paddock Names'!$B$11:$D$140,3))*(SUM(I15:AK15)/31)</f>
        <v>#DIV/0!</v>
      </c>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1"/>
      <c r="AF15" s="121"/>
      <c r="AG15" s="121"/>
      <c r="AH15" s="121"/>
      <c r="AI15" s="121"/>
      <c r="AJ15" s="121"/>
      <c r="AK15" s="125"/>
    </row>
    <row r="16" spans="1:38" ht="16" thickBot="1" x14ac:dyDescent="0.25">
      <c r="B16" s="58">
        <f t="shared" si="4"/>
        <v>3.5</v>
      </c>
      <c r="C16" s="23"/>
      <c r="D16" s="29"/>
      <c r="E16" s="27"/>
      <c r="F16" s="21"/>
      <c r="G16" s="22"/>
      <c r="H16" s="104"/>
      <c r="I16" s="123" t="e">
        <f>F15+(VLOOKUP(B15,'Growth Rates'!$B$11:$O$140,($B$1+2),FALSE))-(I15*(I$7/VLOOKUP(B15,'Paddock Names'!$B$11:$D$140,3)))</f>
        <v>#DIV/0!</v>
      </c>
      <c r="J16" s="123" t="e">
        <f>I16+(VLOOKUP($B15,'Growth Rates'!$B$11:$O$140,($B$1+2),FALSE))-(J15*(J$7/VLOOKUP($B15,'Paddock Names'!$B$11:$D$140,3)))</f>
        <v>#DIV/0!</v>
      </c>
      <c r="K16" s="123" t="e">
        <f>J16+(VLOOKUP($B15,'Growth Rates'!$B$11:$O$140,($B$1+2),FALSE))-(K15*(K$7/VLOOKUP($B15,'Paddock Names'!$B$11:$D$140,3)))</f>
        <v>#DIV/0!</v>
      </c>
      <c r="L16" s="123" t="e">
        <f>K16+(VLOOKUP($B15,'Growth Rates'!$B$11:$O$140,($B$1+2),FALSE))-(L15*(L$7/VLOOKUP($B15,'Paddock Names'!$B$11:$D$140,3)))</f>
        <v>#DIV/0!</v>
      </c>
      <c r="M16" s="123" t="e">
        <f>L16+(VLOOKUP($B15,'Growth Rates'!$B$11:$O$140,($B$1+2),FALSE))-(M15*(M$7/VLOOKUP($B15,'Paddock Names'!$B$11:$D$140,3)))</f>
        <v>#DIV/0!</v>
      </c>
      <c r="N16" s="123" t="e">
        <f>M16+(VLOOKUP($B15,'Growth Rates'!$B$11:$O$140,($B$1+2),FALSE))-(N15*(N$7/VLOOKUP($B15,'Paddock Names'!$B$11:$D$140,3)))</f>
        <v>#DIV/0!</v>
      </c>
      <c r="O16" s="123" t="e">
        <f>N16+(VLOOKUP($B15,'Growth Rates'!$B$11:$O$140,($B$1+2),FALSE))-(O15*(O$7/VLOOKUP($B15,'Paddock Names'!$B$11:$D$140,3)))</f>
        <v>#DIV/0!</v>
      </c>
      <c r="P16" s="123" t="e">
        <f>O16+(VLOOKUP($B15,'Growth Rates'!$B$11:$O$140,($B$1+2),FALSE))-(P15*(P$7/VLOOKUP($B15,'Paddock Names'!$B$11:$D$140,3)))</f>
        <v>#DIV/0!</v>
      </c>
      <c r="Q16" s="123" t="e">
        <f>P16+(VLOOKUP($B15,'Growth Rates'!$B$11:$O$140,($B$1+2),FALSE))-(Q15*(Q$7/VLOOKUP($B15,'Paddock Names'!$B$11:$D$140,3)))</f>
        <v>#DIV/0!</v>
      </c>
      <c r="R16" s="123" t="e">
        <f>Q16+(VLOOKUP($B15,'Growth Rates'!$B$11:$O$140,($B$1+2),FALSE))-(R15*(R$7/VLOOKUP($B15,'Paddock Names'!$B$11:$D$140,3)))</f>
        <v>#DIV/0!</v>
      </c>
      <c r="S16" s="123" t="e">
        <f>R16+(VLOOKUP($B15,'Growth Rates'!$B$11:$O$140,($B$1+2),FALSE))-(S15*(S$7/VLOOKUP($B15,'Paddock Names'!$B$11:$D$140,3)))</f>
        <v>#DIV/0!</v>
      </c>
      <c r="T16" s="123" t="e">
        <f>S16+(VLOOKUP($B15,'Growth Rates'!$B$11:$O$140,($B$1+2),FALSE))-(T15*(T$7/VLOOKUP($B15,'Paddock Names'!$B$11:$D$140,3)))</f>
        <v>#DIV/0!</v>
      </c>
      <c r="U16" s="123" t="e">
        <f>T16+(VLOOKUP($B15,'Growth Rates'!$B$11:$O$140,($B$1+2),FALSE))-(U15*(U$7/VLOOKUP($B15,'Paddock Names'!$B$11:$D$140,3)))</f>
        <v>#DIV/0!</v>
      </c>
      <c r="V16" s="123" t="e">
        <f>U16+(VLOOKUP($B15,'Growth Rates'!$B$11:$O$140,($B$1+2),FALSE))-(V15*(V$7/VLOOKUP($B15,'Paddock Names'!$B$11:$D$140,3)))</f>
        <v>#DIV/0!</v>
      </c>
      <c r="W16" s="123" t="e">
        <f>V16+(VLOOKUP($B15,'Growth Rates'!$B$11:$O$140,($B$1+2),FALSE))-(W15*(W$7/VLOOKUP($B15,'Paddock Names'!$B$11:$D$140,3)))</f>
        <v>#DIV/0!</v>
      </c>
      <c r="X16" s="123" t="e">
        <f>W16+(VLOOKUP($B15,'Growth Rates'!$B$11:$O$140,($B$1+2),FALSE))-(X15*(X$7/VLOOKUP($B15,'Paddock Names'!$B$11:$D$140,3)))</f>
        <v>#DIV/0!</v>
      </c>
      <c r="Y16" s="123" t="e">
        <f>X16+(VLOOKUP($B15,'Growth Rates'!$B$11:$O$140,($B$1+2),FALSE))-(Y15*(Y$7/VLOOKUP($B15,'Paddock Names'!$B$11:$D$140,3)))</f>
        <v>#DIV/0!</v>
      </c>
      <c r="Z16" s="123" t="e">
        <f>Y16+(VLOOKUP($B15,'Growth Rates'!$B$11:$O$140,($B$1+2),FALSE))-(Z15*(Z$7/VLOOKUP($B15,'Paddock Names'!$B$11:$D$140,3)))</f>
        <v>#DIV/0!</v>
      </c>
      <c r="AA16" s="123" t="e">
        <f>Z16+(VLOOKUP($B15,'Growth Rates'!$B$11:$O$140,($B$1+2),FALSE))-(AA15*(AA$7/VLOOKUP($B15,'Paddock Names'!$B$11:$D$140,3)))</f>
        <v>#DIV/0!</v>
      </c>
      <c r="AB16" s="123" t="e">
        <f>AA16+(VLOOKUP($B15,'Growth Rates'!$B$11:$O$140,($B$1+2),FALSE))-(AB15*(AB$7/VLOOKUP($B15,'Paddock Names'!$B$11:$D$140,3)))</f>
        <v>#DIV/0!</v>
      </c>
      <c r="AC16" s="123" t="e">
        <f>AB16+(VLOOKUP($B15,'Growth Rates'!$B$11:$O$140,($B$1+2),FALSE))-(AC15*(AC$7/VLOOKUP($B15,'Paddock Names'!$B$11:$D$140,3)))</f>
        <v>#DIV/0!</v>
      </c>
      <c r="AD16" s="123" t="e">
        <f>AC16+(VLOOKUP($B15,'Growth Rates'!$B$11:$O$140,($B$1+2),FALSE))-(AD15*(AD$7/VLOOKUP($B15,'Paddock Names'!$B$11:$D$140,3)))</f>
        <v>#DIV/0!</v>
      </c>
      <c r="AE16" s="123" t="e">
        <f>AD16+(VLOOKUP($B15,'Growth Rates'!$B$11:$O$140,($B$1+2),FALSE))-(AE15*(AE$7/VLOOKUP($B15,'Paddock Names'!$B$11:$D$140,3)))</f>
        <v>#DIV/0!</v>
      </c>
      <c r="AF16" s="123" t="e">
        <f>AE16+(VLOOKUP($B15,'Growth Rates'!$B$11:$O$140,($B$1+2),FALSE))-(AF15*(AF$7/VLOOKUP($B15,'Paddock Names'!$B$11:$D$140,3)))</f>
        <v>#DIV/0!</v>
      </c>
      <c r="AG16" s="123" t="e">
        <f>AF16+(VLOOKUP($B15,'Growth Rates'!$B$11:$O$140,($B$1+2),FALSE))-(AG15*(AG$7/VLOOKUP($B15,'Paddock Names'!$B$11:$D$140,3)))</f>
        <v>#DIV/0!</v>
      </c>
      <c r="AH16" s="123" t="e">
        <f>AG16+(VLOOKUP($B15,'Growth Rates'!$B$11:$O$140,($B$1+2),FALSE))-(AH15*(AH$7/VLOOKUP($B15,'Paddock Names'!$B$11:$D$140,3)))</f>
        <v>#DIV/0!</v>
      </c>
      <c r="AI16" s="123" t="e">
        <f>AH16+(VLOOKUP($B15,'Growth Rates'!$B$11:$O$140,($B$1+2),FALSE))-(AI15*(AI$7/VLOOKUP($B15,'Paddock Names'!$B$11:$D$140,3)))</f>
        <v>#DIV/0!</v>
      </c>
      <c r="AJ16" s="123" t="e">
        <f>AI16+(VLOOKUP($B15,'Growth Rates'!$B$11:$O$140,($B$1+2),FALSE))-(AJ15*(AJ$7/VLOOKUP($B15,'Paddock Names'!$B$11:$D$140,3)))</f>
        <v>#DIV/0!</v>
      </c>
      <c r="AK16" s="124" t="e">
        <f>AJ16+(VLOOKUP($B15,'Growth Rates'!$B$11:$O$140,($B$1+2),FALSE))-(AK15*(AK$7/VLOOKUP($B15,'Paddock Names'!$B$11:$D$140,3)))</f>
        <v>#DIV/0!</v>
      </c>
    </row>
    <row r="17" spans="2:37"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IF(SUM(I17:AK17)&gt;0,SUM(I17:AK17)," ")</f>
        <v xml:space="preserve"> </v>
      </c>
      <c r="F17" s="119" t="e">
        <f>Jan!AM18</f>
        <v>#DIV/0!</v>
      </c>
      <c r="G17" s="17">
        <f>VLOOKUP(B17,'Herbage Mass Residual'!$B$11:$O$140,($B$1+2),FALSE)</f>
        <v>2500</v>
      </c>
      <c r="H17" s="103" t="e">
        <f>($F$7/VLOOKUP(B17,'Paddock Names'!$B$11:$D$140,3))*(SUM(I17:AK17)/31)</f>
        <v>#DIV/0!</v>
      </c>
      <c r="I17" s="121"/>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5"/>
    </row>
    <row r="18" spans="2:37" ht="16" thickBot="1" x14ac:dyDescent="0.25">
      <c r="B18" s="58">
        <f t="shared" si="4"/>
        <v>4.5</v>
      </c>
      <c r="C18" s="23"/>
      <c r="D18" s="29"/>
      <c r="E18" s="27"/>
      <c r="F18" s="21"/>
      <c r="G18" s="22"/>
      <c r="H18" s="104"/>
      <c r="I18" s="123" t="e">
        <f>F17+(VLOOKUP(B17,'Growth Rates'!$B$11:$O$140,($B$1+2),FALSE))-(I17*(I$7/VLOOKUP(B17,'Paddock Names'!$B$11:$D$140,3)))</f>
        <v>#DIV/0!</v>
      </c>
      <c r="J18" s="123" t="e">
        <f>I18+(VLOOKUP($B17,'Growth Rates'!$B$11:$O$140,($B$1+2),FALSE))-(J17*(J$7/VLOOKUP($B17,'Paddock Names'!$B$11:$D$140,3)))</f>
        <v>#DIV/0!</v>
      </c>
      <c r="K18" s="123" t="e">
        <f>J18+(VLOOKUP($B17,'Growth Rates'!$B$11:$O$140,($B$1+2),FALSE))-(K17*(K$7/VLOOKUP($B17,'Paddock Names'!$B$11:$D$140,3)))</f>
        <v>#DIV/0!</v>
      </c>
      <c r="L18" s="123" t="e">
        <f>K18+(VLOOKUP($B17,'Growth Rates'!$B$11:$O$140,($B$1+2),FALSE))-(L17*(L$7/VLOOKUP($B17,'Paddock Names'!$B$11:$D$140,3)))</f>
        <v>#DIV/0!</v>
      </c>
      <c r="M18" s="123" t="e">
        <f>L18+(VLOOKUP($B17,'Growth Rates'!$B$11:$O$140,($B$1+2),FALSE))-(M17*(M$7/VLOOKUP($B17,'Paddock Names'!$B$11:$D$140,3)))</f>
        <v>#DIV/0!</v>
      </c>
      <c r="N18" s="123" t="e">
        <f>M18+(VLOOKUP($B17,'Growth Rates'!$B$11:$O$140,($B$1+2),FALSE))-(N17*(N$7/VLOOKUP($B17,'Paddock Names'!$B$11:$D$140,3)))</f>
        <v>#DIV/0!</v>
      </c>
      <c r="O18" s="123" t="e">
        <f>N18+(VLOOKUP($B17,'Growth Rates'!$B$11:$O$140,($B$1+2),FALSE))-(O17*(O$7/VLOOKUP($B17,'Paddock Names'!$B$11:$D$140,3)))</f>
        <v>#DIV/0!</v>
      </c>
      <c r="P18" s="123" t="e">
        <f>O18+(VLOOKUP($B17,'Growth Rates'!$B$11:$O$140,($B$1+2),FALSE))-(P17*(P$7/VLOOKUP($B17,'Paddock Names'!$B$11:$D$140,3)))</f>
        <v>#DIV/0!</v>
      </c>
      <c r="Q18" s="123" t="e">
        <f>P18+(VLOOKUP($B17,'Growth Rates'!$B$11:$O$140,($B$1+2),FALSE))-(Q17*(Q$7/VLOOKUP($B17,'Paddock Names'!$B$11:$D$140,3)))</f>
        <v>#DIV/0!</v>
      </c>
      <c r="R18" s="123" t="e">
        <f>Q18+(VLOOKUP($B17,'Growth Rates'!$B$11:$O$140,($B$1+2),FALSE))-(R17*(R$7/VLOOKUP($B17,'Paddock Names'!$B$11:$D$140,3)))</f>
        <v>#DIV/0!</v>
      </c>
      <c r="S18" s="123" t="e">
        <f>R18+(VLOOKUP($B17,'Growth Rates'!$B$11:$O$140,($B$1+2),FALSE))-(S17*(S$7/VLOOKUP($B17,'Paddock Names'!$B$11:$D$140,3)))</f>
        <v>#DIV/0!</v>
      </c>
      <c r="T18" s="123" t="e">
        <f>S18+(VLOOKUP($B17,'Growth Rates'!$B$11:$O$140,($B$1+2),FALSE))-(T17*(T$7/VLOOKUP($B17,'Paddock Names'!$B$11:$D$140,3)))</f>
        <v>#DIV/0!</v>
      </c>
      <c r="U18" s="123" t="e">
        <f>T18+(VLOOKUP($B17,'Growth Rates'!$B$11:$O$140,($B$1+2),FALSE))-(U17*(U$7/VLOOKUP($B17,'Paddock Names'!$B$11:$D$140,3)))</f>
        <v>#DIV/0!</v>
      </c>
      <c r="V18" s="123" t="e">
        <f>U18+(VLOOKUP($B17,'Growth Rates'!$B$11:$O$140,($B$1+2),FALSE))-(V17*(V$7/VLOOKUP($B17,'Paddock Names'!$B$11:$D$140,3)))</f>
        <v>#DIV/0!</v>
      </c>
      <c r="W18" s="123" t="e">
        <f>V18+(VLOOKUP($B17,'Growth Rates'!$B$11:$O$140,($B$1+2),FALSE))-(W17*(W$7/VLOOKUP($B17,'Paddock Names'!$B$11:$D$140,3)))</f>
        <v>#DIV/0!</v>
      </c>
      <c r="X18" s="123" t="e">
        <f>W18+(VLOOKUP($B17,'Growth Rates'!$B$11:$O$140,($B$1+2),FALSE))-(X17*(X$7/VLOOKUP($B17,'Paddock Names'!$B$11:$D$140,3)))</f>
        <v>#DIV/0!</v>
      </c>
      <c r="Y18" s="123" t="e">
        <f>X18+(VLOOKUP($B17,'Growth Rates'!$B$11:$O$140,($B$1+2),FALSE))-(Y17*(Y$7/VLOOKUP($B17,'Paddock Names'!$B$11:$D$140,3)))</f>
        <v>#DIV/0!</v>
      </c>
      <c r="Z18" s="123" t="e">
        <f>Y18+(VLOOKUP($B17,'Growth Rates'!$B$11:$O$140,($B$1+2),FALSE))-(Z17*(Z$7/VLOOKUP($B17,'Paddock Names'!$B$11:$D$140,3)))</f>
        <v>#DIV/0!</v>
      </c>
      <c r="AA18" s="123" t="e">
        <f>Z18+(VLOOKUP($B17,'Growth Rates'!$B$11:$O$140,($B$1+2),FALSE))-(AA17*(AA$7/VLOOKUP($B17,'Paddock Names'!$B$11:$D$140,3)))</f>
        <v>#DIV/0!</v>
      </c>
      <c r="AB18" s="123" t="e">
        <f>AA18+(VLOOKUP($B17,'Growth Rates'!$B$11:$O$140,($B$1+2),FALSE))-(AB17*(AB$7/VLOOKUP($B17,'Paddock Names'!$B$11:$D$140,3)))</f>
        <v>#DIV/0!</v>
      </c>
      <c r="AC18" s="123" t="e">
        <f>AB18+(VLOOKUP($B17,'Growth Rates'!$B$11:$O$140,($B$1+2),FALSE))-(AC17*(AC$7/VLOOKUP($B17,'Paddock Names'!$B$11:$D$140,3)))</f>
        <v>#DIV/0!</v>
      </c>
      <c r="AD18" s="123" t="e">
        <f>AC18+(VLOOKUP($B17,'Growth Rates'!$B$11:$O$140,($B$1+2),FALSE))-(AD17*(AD$7/VLOOKUP($B17,'Paddock Names'!$B$11:$D$140,3)))</f>
        <v>#DIV/0!</v>
      </c>
      <c r="AE18" s="123" t="e">
        <f>AD18+(VLOOKUP($B17,'Growth Rates'!$B$11:$O$140,($B$1+2),FALSE))-(AE17*(AE$7/VLOOKUP($B17,'Paddock Names'!$B$11:$D$140,3)))</f>
        <v>#DIV/0!</v>
      </c>
      <c r="AF18" s="123" t="e">
        <f>AE18+(VLOOKUP($B17,'Growth Rates'!$B$11:$O$140,($B$1+2),FALSE))-(AF17*(AF$7/VLOOKUP($B17,'Paddock Names'!$B$11:$D$140,3)))</f>
        <v>#DIV/0!</v>
      </c>
      <c r="AG18" s="123" t="e">
        <f>AF18+(VLOOKUP($B17,'Growth Rates'!$B$11:$O$140,($B$1+2),FALSE))-(AG17*(AG$7/VLOOKUP($B17,'Paddock Names'!$B$11:$D$140,3)))</f>
        <v>#DIV/0!</v>
      </c>
      <c r="AH18" s="123" t="e">
        <f>AG18+(VLOOKUP($B17,'Growth Rates'!$B$11:$O$140,($B$1+2),FALSE))-(AH17*(AH$7/VLOOKUP($B17,'Paddock Names'!$B$11:$D$140,3)))</f>
        <v>#DIV/0!</v>
      </c>
      <c r="AI18" s="123" t="e">
        <f>AH18+(VLOOKUP($B17,'Growth Rates'!$B$11:$O$140,($B$1+2),FALSE))-(AI17*(AI$7/VLOOKUP($B17,'Paddock Names'!$B$11:$D$140,3)))</f>
        <v>#DIV/0!</v>
      </c>
      <c r="AJ18" s="123" t="e">
        <f>AI18+(VLOOKUP($B17,'Growth Rates'!$B$11:$O$140,($B$1+2),FALSE))-(AJ17*(AJ$7/VLOOKUP($B17,'Paddock Names'!$B$11:$D$140,3)))</f>
        <v>#DIV/0!</v>
      </c>
      <c r="AK18" s="124" t="e">
        <f>AJ18+(VLOOKUP($B17,'Growth Rates'!$B$11:$O$140,($B$1+2),FALSE))-(AK17*(AK$7/VLOOKUP($B17,'Paddock Names'!$B$11:$D$140,3)))</f>
        <v>#DIV/0!</v>
      </c>
    </row>
    <row r="19" spans="2:37"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IF(SUM(I19:AK19)&gt;0,SUM(I19:AK19)," ")</f>
        <v xml:space="preserve"> </v>
      </c>
      <c r="F19" s="119" t="e">
        <f>Jan!AM20</f>
        <v>#DIV/0!</v>
      </c>
      <c r="G19" s="17">
        <f>VLOOKUP(B19,'Herbage Mass Residual'!$B$11:$O$140,($B$1+2),FALSE)</f>
        <v>2500</v>
      </c>
      <c r="H19" s="103" t="e">
        <f>($F$7/VLOOKUP(B19,'Paddock Names'!$B$11:$D$140,3))*(SUM(I19:AK19)/31)</f>
        <v>#DIV/0!</v>
      </c>
      <c r="I19" s="121"/>
      <c r="J19" s="121"/>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5"/>
    </row>
    <row r="20" spans="2:37" ht="16" thickBot="1" x14ac:dyDescent="0.25">
      <c r="B20" s="58">
        <f t="shared" si="4"/>
        <v>5.5</v>
      </c>
      <c r="C20" s="23"/>
      <c r="D20" s="29"/>
      <c r="E20" s="27"/>
      <c r="F20" s="21"/>
      <c r="G20" s="22"/>
      <c r="H20" s="104"/>
      <c r="I20" s="123" t="e">
        <f>F19+(VLOOKUP(B19,'Growth Rates'!$B$11:$O$140,($B$1+2),FALSE))-(I19*(I$7/VLOOKUP(B19,'Paddock Names'!$B$11:$D$140,3)))</f>
        <v>#DIV/0!</v>
      </c>
      <c r="J20" s="123" t="e">
        <f>I20+(VLOOKUP($B19,'Growth Rates'!$B$11:$O$140,($B$1+2),FALSE))-(J19*(J$7/VLOOKUP($B19,'Paddock Names'!$B$11:$D$140,3)))</f>
        <v>#DIV/0!</v>
      </c>
      <c r="K20" s="123" t="e">
        <f>J20+(VLOOKUP($B19,'Growth Rates'!$B$11:$O$140,($B$1+2),FALSE))-(K19*(K$7/VLOOKUP($B19,'Paddock Names'!$B$11:$D$140,3)))</f>
        <v>#DIV/0!</v>
      </c>
      <c r="L20" s="123" t="e">
        <f>K20+(VLOOKUP($B19,'Growth Rates'!$B$11:$O$140,($B$1+2),FALSE))-(L19*(L$7/VLOOKUP($B19,'Paddock Names'!$B$11:$D$140,3)))</f>
        <v>#DIV/0!</v>
      </c>
      <c r="M20" s="123" t="e">
        <f>L20+(VLOOKUP($B19,'Growth Rates'!$B$11:$O$140,($B$1+2),FALSE))-(M19*(M$7/VLOOKUP($B19,'Paddock Names'!$B$11:$D$140,3)))</f>
        <v>#DIV/0!</v>
      </c>
      <c r="N20" s="123" t="e">
        <f>M20+(VLOOKUP($B19,'Growth Rates'!$B$11:$O$140,($B$1+2),FALSE))-(N19*(N$7/VLOOKUP($B19,'Paddock Names'!$B$11:$D$140,3)))</f>
        <v>#DIV/0!</v>
      </c>
      <c r="O20" s="123" t="e">
        <f>N20+(VLOOKUP($B19,'Growth Rates'!$B$11:$O$140,($B$1+2),FALSE))-(O19*(O$7/VLOOKUP($B19,'Paddock Names'!$B$11:$D$140,3)))</f>
        <v>#DIV/0!</v>
      </c>
      <c r="P20" s="123" t="e">
        <f>O20+(VLOOKUP($B19,'Growth Rates'!$B$11:$O$140,($B$1+2),FALSE))-(P19*(P$7/VLOOKUP($B19,'Paddock Names'!$B$11:$D$140,3)))</f>
        <v>#DIV/0!</v>
      </c>
      <c r="Q20" s="123" t="e">
        <f>P20+(VLOOKUP($B19,'Growth Rates'!$B$11:$O$140,($B$1+2),FALSE))-(Q19*(Q$7/VLOOKUP($B19,'Paddock Names'!$B$11:$D$140,3)))</f>
        <v>#DIV/0!</v>
      </c>
      <c r="R20" s="123" t="e">
        <f>Q20+(VLOOKUP($B19,'Growth Rates'!$B$11:$O$140,($B$1+2),FALSE))-(R19*(R$7/VLOOKUP($B19,'Paddock Names'!$B$11:$D$140,3)))</f>
        <v>#DIV/0!</v>
      </c>
      <c r="S20" s="123" t="e">
        <f>R20+(VLOOKUP($B19,'Growth Rates'!$B$11:$O$140,($B$1+2),FALSE))-(S19*(S$7/VLOOKUP($B19,'Paddock Names'!$B$11:$D$140,3)))</f>
        <v>#DIV/0!</v>
      </c>
      <c r="T20" s="123" t="e">
        <f>S20+(VLOOKUP($B19,'Growth Rates'!$B$11:$O$140,($B$1+2),FALSE))-(T19*(T$7/VLOOKUP($B19,'Paddock Names'!$B$11:$D$140,3)))</f>
        <v>#DIV/0!</v>
      </c>
      <c r="U20" s="123" t="e">
        <f>T20+(VLOOKUP($B19,'Growth Rates'!$B$11:$O$140,($B$1+2),FALSE))-(U19*(U$7/VLOOKUP($B19,'Paddock Names'!$B$11:$D$140,3)))</f>
        <v>#DIV/0!</v>
      </c>
      <c r="V20" s="123" t="e">
        <f>U20+(VLOOKUP($B19,'Growth Rates'!$B$11:$O$140,($B$1+2),FALSE))-(V19*(V$7/VLOOKUP($B19,'Paddock Names'!$B$11:$D$140,3)))</f>
        <v>#DIV/0!</v>
      </c>
      <c r="W20" s="123" t="e">
        <f>V20+(VLOOKUP($B19,'Growth Rates'!$B$11:$O$140,($B$1+2),FALSE))-(W19*(W$7/VLOOKUP($B19,'Paddock Names'!$B$11:$D$140,3)))</f>
        <v>#DIV/0!</v>
      </c>
      <c r="X20" s="123" t="e">
        <f>W20+(VLOOKUP($B19,'Growth Rates'!$B$11:$O$140,($B$1+2),FALSE))-(X19*(X$7/VLOOKUP($B19,'Paddock Names'!$B$11:$D$140,3)))</f>
        <v>#DIV/0!</v>
      </c>
      <c r="Y20" s="123" t="e">
        <f>X20+(VLOOKUP($B19,'Growth Rates'!$B$11:$O$140,($B$1+2),FALSE))-(Y19*(Y$7/VLOOKUP($B19,'Paddock Names'!$B$11:$D$140,3)))</f>
        <v>#DIV/0!</v>
      </c>
      <c r="Z20" s="123" t="e">
        <f>Y20+(VLOOKUP($B19,'Growth Rates'!$B$11:$O$140,($B$1+2),FALSE))-(Z19*(Z$7/VLOOKUP($B19,'Paddock Names'!$B$11:$D$140,3)))</f>
        <v>#DIV/0!</v>
      </c>
      <c r="AA20" s="123" t="e">
        <f>Z20+(VLOOKUP($B19,'Growth Rates'!$B$11:$O$140,($B$1+2),FALSE))-(AA19*(AA$7/VLOOKUP($B19,'Paddock Names'!$B$11:$D$140,3)))</f>
        <v>#DIV/0!</v>
      </c>
      <c r="AB20" s="123" t="e">
        <f>AA20+(VLOOKUP($B19,'Growth Rates'!$B$11:$O$140,($B$1+2),FALSE))-(AB19*(AB$7/VLOOKUP($B19,'Paddock Names'!$B$11:$D$140,3)))</f>
        <v>#DIV/0!</v>
      </c>
      <c r="AC20" s="123" t="e">
        <f>AB20+(VLOOKUP($B19,'Growth Rates'!$B$11:$O$140,($B$1+2),FALSE))-(AC19*(AC$7/VLOOKUP($B19,'Paddock Names'!$B$11:$D$140,3)))</f>
        <v>#DIV/0!</v>
      </c>
      <c r="AD20" s="123" t="e">
        <f>AC20+(VLOOKUP($B19,'Growth Rates'!$B$11:$O$140,($B$1+2),FALSE))-(AD19*(AD$7/VLOOKUP($B19,'Paddock Names'!$B$11:$D$140,3)))</f>
        <v>#DIV/0!</v>
      </c>
      <c r="AE20" s="123" t="e">
        <f>AD20+(VLOOKUP($B19,'Growth Rates'!$B$11:$O$140,($B$1+2),FALSE))-(AE19*(AE$7/VLOOKUP($B19,'Paddock Names'!$B$11:$D$140,3)))</f>
        <v>#DIV/0!</v>
      </c>
      <c r="AF20" s="123" t="e">
        <f>AE20+(VLOOKUP($B19,'Growth Rates'!$B$11:$O$140,($B$1+2),FALSE))-(AF19*(AF$7/VLOOKUP($B19,'Paddock Names'!$B$11:$D$140,3)))</f>
        <v>#DIV/0!</v>
      </c>
      <c r="AG20" s="123" t="e">
        <f>AF20+(VLOOKUP($B19,'Growth Rates'!$B$11:$O$140,($B$1+2),FALSE))-(AG19*(AG$7/VLOOKUP($B19,'Paddock Names'!$B$11:$D$140,3)))</f>
        <v>#DIV/0!</v>
      </c>
      <c r="AH20" s="123" t="e">
        <f>AG20+(VLOOKUP($B19,'Growth Rates'!$B$11:$O$140,($B$1+2),FALSE))-(AH19*(AH$7/VLOOKUP($B19,'Paddock Names'!$B$11:$D$140,3)))</f>
        <v>#DIV/0!</v>
      </c>
      <c r="AI20" s="123" t="e">
        <f>AH20+(VLOOKUP($B19,'Growth Rates'!$B$11:$O$140,($B$1+2),FALSE))-(AI19*(AI$7/VLOOKUP($B19,'Paddock Names'!$B$11:$D$140,3)))</f>
        <v>#DIV/0!</v>
      </c>
      <c r="AJ20" s="123" t="e">
        <f>AI20+(VLOOKUP($B19,'Growth Rates'!$B$11:$O$140,($B$1+2),FALSE))-(AJ19*(AJ$7/VLOOKUP($B19,'Paddock Names'!$B$11:$D$140,3)))</f>
        <v>#DIV/0!</v>
      </c>
      <c r="AK20" s="124" t="e">
        <f>AJ20+(VLOOKUP($B19,'Growth Rates'!$B$11:$O$140,($B$1+2),FALSE))-(AK19*(AK$7/VLOOKUP($B19,'Paddock Names'!$B$11:$D$140,3)))</f>
        <v>#DIV/0!</v>
      </c>
    </row>
    <row r="21" spans="2:37"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IF(SUM(I21:AK21)&gt;0,SUM(I21:AK21)," ")</f>
        <v xml:space="preserve"> </v>
      </c>
      <c r="F21" s="119" t="e">
        <f>Jan!AM22</f>
        <v>#DIV/0!</v>
      </c>
      <c r="G21" s="17">
        <f>VLOOKUP(B21,'Herbage Mass Residual'!$B$11:$O$140,($B$1+2),FALSE)</f>
        <v>2500</v>
      </c>
      <c r="H21" s="103" t="e">
        <f>($F$7/VLOOKUP(B21,'Paddock Names'!$B$11:$D$140,3))*(SUM(I21:AK21)/31)</f>
        <v>#DIV/0!</v>
      </c>
      <c r="I21" s="121"/>
      <c r="J21" s="121"/>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5"/>
    </row>
    <row r="22" spans="2:37" ht="16" thickBot="1" x14ac:dyDescent="0.25">
      <c r="B22" s="58">
        <f t="shared" si="4"/>
        <v>6.5</v>
      </c>
      <c r="C22" s="23"/>
      <c r="D22" s="29"/>
      <c r="E22" s="27"/>
      <c r="F22" s="21"/>
      <c r="G22" s="22"/>
      <c r="H22" s="104"/>
      <c r="I22" s="123" t="e">
        <f>F21+(VLOOKUP(B21,'Growth Rates'!$B$11:$O$140,($B$1+2),FALSE))-(I21*(I$7/VLOOKUP(B21,'Paddock Names'!$B$11:$D$140,3)))</f>
        <v>#DIV/0!</v>
      </c>
      <c r="J22" s="123" t="e">
        <f>I22+(VLOOKUP($B21,'Growth Rates'!$B$11:$O$140,($B$1+2),FALSE))-(J21*(J$7/VLOOKUP($B21,'Paddock Names'!$B$11:$D$140,3)))</f>
        <v>#DIV/0!</v>
      </c>
      <c r="K22" s="123" t="e">
        <f>J22+(VLOOKUP($B21,'Growth Rates'!$B$11:$O$140,($B$1+2),FALSE))-(K21*(K$7/VLOOKUP($B21,'Paddock Names'!$B$11:$D$140,3)))</f>
        <v>#DIV/0!</v>
      </c>
      <c r="L22" s="123" t="e">
        <f>K22+(VLOOKUP($B21,'Growth Rates'!$B$11:$O$140,($B$1+2),FALSE))-(L21*(L$7/VLOOKUP($B21,'Paddock Names'!$B$11:$D$140,3)))</f>
        <v>#DIV/0!</v>
      </c>
      <c r="M22" s="123" t="e">
        <f>L22+(VLOOKUP($B21,'Growth Rates'!$B$11:$O$140,($B$1+2),FALSE))-(M21*(M$7/VLOOKUP($B21,'Paddock Names'!$B$11:$D$140,3)))</f>
        <v>#DIV/0!</v>
      </c>
      <c r="N22" s="123" t="e">
        <f>M22+(VLOOKUP($B21,'Growth Rates'!$B$11:$O$140,($B$1+2),FALSE))-(N21*(N$7/VLOOKUP($B21,'Paddock Names'!$B$11:$D$140,3)))</f>
        <v>#DIV/0!</v>
      </c>
      <c r="O22" s="123" t="e">
        <f>N22+(VLOOKUP($B21,'Growth Rates'!$B$11:$O$140,($B$1+2),FALSE))-(O21*(O$7/VLOOKUP($B21,'Paddock Names'!$B$11:$D$140,3)))</f>
        <v>#DIV/0!</v>
      </c>
      <c r="P22" s="123" t="e">
        <f>O22+(VLOOKUP($B21,'Growth Rates'!$B$11:$O$140,($B$1+2),FALSE))-(P21*(P$7/VLOOKUP($B21,'Paddock Names'!$B$11:$D$140,3)))</f>
        <v>#DIV/0!</v>
      </c>
      <c r="Q22" s="123" t="e">
        <f>P22+(VLOOKUP($B21,'Growth Rates'!$B$11:$O$140,($B$1+2),FALSE))-(Q21*(Q$7/VLOOKUP($B21,'Paddock Names'!$B$11:$D$140,3)))</f>
        <v>#DIV/0!</v>
      </c>
      <c r="R22" s="123" t="e">
        <f>Q22+(VLOOKUP($B21,'Growth Rates'!$B$11:$O$140,($B$1+2),FALSE))-(R21*(R$7/VLOOKUP($B21,'Paddock Names'!$B$11:$D$140,3)))</f>
        <v>#DIV/0!</v>
      </c>
      <c r="S22" s="123" t="e">
        <f>R22+(VLOOKUP($B21,'Growth Rates'!$B$11:$O$140,($B$1+2),FALSE))-(S21*(S$7/VLOOKUP($B21,'Paddock Names'!$B$11:$D$140,3)))</f>
        <v>#DIV/0!</v>
      </c>
      <c r="T22" s="123" t="e">
        <f>S22+(VLOOKUP($B21,'Growth Rates'!$B$11:$O$140,($B$1+2),FALSE))-(T21*(T$7/VLOOKUP($B21,'Paddock Names'!$B$11:$D$140,3)))</f>
        <v>#DIV/0!</v>
      </c>
      <c r="U22" s="123" t="e">
        <f>T22+(VLOOKUP($B21,'Growth Rates'!$B$11:$O$140,($B$1+2),FALSE))-(U21*(U$7/VLOOKUP($B21,'Paddock Names'!$B$11:$D$140,3)))</f>
        <v>#DIV/0!</v>
      </c>
      <c r="V22" s="123" t="e">
        <f>U22+(VLOOKUP($B21,'Growth Rates'!$B$11:$O$140,($B$1+2),FALSE))-(V21*(V$7/VLOOKUP($B21,'Paddock Names'!$B$11:$D$140,3)))</f>
        <v>#DIV/0!</v>
      </c>
      <c r="W22" s="123" t="e">
        <f>V22+(VLOOKUP($B21,'Growth Rates'!$B$11:$O$140,($B$1+2),FALSE))-(W21*(W$7/VLOOKUP($B21,'Paddock Names'!$B$11:$D$140,3)))</f>
        <v>#DIV/0!</v>
      </c>
      <c r="X22" s="123" t="e">
        <f>W22+(VLOOKUP($B21,'Growth Rates'!$B$11:$O$140,($B$1+2),FALSE))-(X21*(X$7/VLOOKUP($B21,'Paddock Names'!$B$11:$D$140,3)))</f>
        <v>#DIV/0!</v>
      </c>
      <c r="Y22" s="123" t="e">
        <f>X22+(VLOOKUP($B21,'Growth Rates'!$B$11:$O$140,($B$1+2),FALSE))-(Y21*(Y$7/VLOOKUP($B21,'Paddock Names'!$B$11:$D$140,3)))</f>
        <v>#DIV/0!</v>
      </c>
      <c r="Z22" s="123" t="e">
        <f>Y22+(VLOOKUP($B21,'Growth Rates'!$B$11:$O$140,($B$1+2),FALSE))-(Z21*(Z$7/VLOOKUP($B21,'Paddock Names'!$B$11:$D$140,3)))</f>
        <v>#DIV/0!</v>
      </c>
      <c r="AA22" s="123" t="e">
        <f>Z22+(VLOOKUP($B21,'Growth Rates'!$B$11:$O$140,($B$1+2),FALSE))-(AA21*(AA$7/VLOOKUP($B21,'Paddock Names'!$B$11:$D$140,3)))</f>
        <v>#DIV/0!</v>
      </c>
      <c r="AB22" s="123" t="e">
        <f>AA22+(VLOOKUP($B21,'Growth Rates'!$B$11:$O$140,($B$1+2),FALSE))-(AB21*(AB$7/VLOOKUP($B21,'Paddock Names'!$B$11:$D$140,3)))</f>
        <v>#DIV/0!</v>
      </c>
      <c r="AC22" s="123" t="e">
        <f>AB22+(VLOOKUP($B21,'Growth Rates'!$B$11:$O$140,($B$1+2),FALSE))-(AC21*(AC$7/VLOOKUP($B21,'Paddock Names'!$B$11:$D$140,3)))</f>
        <v>#DIV/0!</v>
      </c>
      <c r="AD22" s="123" t="e">
        <f>AC22+(VLOOKUP($B21,'Growth Rates'!$B$11:$O$140,($B$1+2),FALSE))-(AD21*(AD$7/VLOOKUP($B21,'Paddock Names'!$B$11:$D$140,3)))</f>
        <v>#DIV/0!</v>
      </c>
      <c r="AE22" s="123" t="e">
        <f>AD22+(VLOOKUP($B21,'Growth Rates'!$B$11:$O$140,($B$1+2),FALSE))-(AE21*(AE$7/VLOOKUP($B21,'Paddock Names'!$B$11:$D$140,3)))</f>
        <v>#DIV/0!</v>
      </c>
      <c r="AF22" s="123" t="e">
        <f>AE22+(VLOOKUP($B21,'Growth Rates'!$B$11:$O$140,($B$1+2),FALSE))-(AF21*(AF$7/VLOOKUP($B21,'Paddock Names'!$B$11:$D$140,3)))</f>
        <v>#DIV/0!</v>
      </c>
      <c r="AG22" s="123" t="e">
        <f>AF22+(VLOOKUP($B21,'Growth Rates'!$B$11:$O$140,($B$1+2),FALSE))-(AG21*(AG$7/VLOOKUP($B21,'Paddock Names'!$B$11:$D$140,3)))</f>
        <v>#DIV/0!</v>
      </c>
      <c r="AH22" s="123" t="e">
        <f>AG22+(VLOOKUP($B21,'Growth Rates'!$B$11:$O$140,($B$1+2),FALSE))-(AH21*(AH$7/VLOOKUP($B21,'Paddock Names'!$B$11:$D$140,3)))</f>
        <v>#DIV/0!</v>
      </c>
      <c r="AI22" s="123" t="e">
        <f>AH22+(VLOOKUP($B21,'Growth Rates'!$B$11:$O$140,($B$1+2),FALSE))-(AI21*(AI$7/VLOOKUP($B21,'Paddock Names'!$B$11:$D$140,3)))</f>
        <v>#DIV/0!</v>
      </c>
      <c r="AJ22" s="123" t="e">
        <f>AI22+(VLOOKUP($B21,'Growth Rates'!$B$11:$O$140,($B$1+2),FALSE))-(AJ21*(AJ$7/VLOOKUP($B21,'Paddock Names'!$B$11:$D$140,3)))</f>
        <v>#DIV/0!</v>
      </c>
      <c r="AK22" s="124" t="e">
        <f>AJ22+(VLOOKUP($B21,'Growth Rates'!$B$11:$O$140,($B$1+2),FALSE))-(AK21*(AK$7/VLOOKUP($B21,'Paddock Names'!$B$11:$D$140,3)))</f>
        <v>#DIV/0!</v>
      </c>
    </row>
    <row r="23" spans="2:37"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IF(SUM(I23:AK23)&gt;0,SUM(I23:AK23)," ")</f>
        <v xml:space="preserve"> </v>
      </c>
      <c r="F23" s="119" t="e">
        <f>Jan!AM24</f>
        <v>#DIV/0!</v>
      </c>
      <c r="G23" s="17">
        <f>VLOOKUP(B23,'Herbage Mass Residual'!$B$11:$O$140,($B$1+2),FALSE)</f>
        <v>2500</v>
      </c>
      <c r="H23" s="103" t="e">
        <f>($F$7/VLOOKUP(B23,'Paddock Names'!$B$11:$D$140,3))*(SUM(I23:AK23)/31)</f>
        <v>#DIV/0!</v>
      </c>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5"/>
    </row>
    <row r="24" spans="2:37" ht="16" thickBot="1" x14ac:dyDescent="0.25">
      <c r="B24" s="58">
        <f t="shared" si="4"/>
        <v>7.5</v>
      </c>
      <c r="C24" s="23"/>
      <c r="D24" s="29"/>
      <c r="E24" s="27"/>
      <c r="F24" s="21"/>
      <c r="G24" s="22"/>
      <c r="H24" s="104"/>
      <c r="I24" s="123" t="e">
        <f>F23+(VLOOKUP(B23,'Growth Rates'!$B$11:$O$140,($B$1+2),FALSE))-(I23*(I$7/VLOOKUP(B23,'Paddock Names'!$B$11:$D$140,3)))</f>
        <v>#DIV/0!</v>
      </c>
      <c r="J24" s="123" t="e">
        <f>I24+(VLOOKUP($B23,'Growth Rates'!$B$11:$O$140,($B$1+2),FALSE))-(J23*(J$7/VLOOKUP($B23,'Paddock Names'!$B$11:$D$140,3)))</f>
        <v>#DIV/0!</v>
      </c>
      <c r="K24" s="123" t="e">
        <f>J24+(VLOOKUP($B23,'Growth Rates'!$B$11:$O$140,($B$1+2),FALSE))-(K23*(K$7/VLOOKUP($B23,'Paddock Names'!$B$11:$D$140,3)))</f>
        <v>#DIV/0!</v>
      </c>
      <c r="L24" s="123" t="e">
        <f>K24+(VLOOKUP($B23,'Growth Rates'!$B$11:$O$140,($B$1+2),FALSE))-(L23*(L$7/VLOOKUP($B23,'Paddock Names'!$B$11:$D$140,3)))</f>
        <v>#DIV/0!</v>
      </c>
      <c r="M24" s="123" t="e">
        <f>L24+(VLOOKUP($B23,'Growth Rates'!$B$11:$O$140,($B$1+2),FALSE))-(M23*(M$7/VLOOKUP($B23,'Paddock Names'!$B$11:$D$140,3)))</f>
        <v>#DIV/0!</v>
      </c>
      <c r="N24" s="123" t="e">
        <f>M24+(VLOOKUP($B23,'Growth Rates'!$B$11:$O$140,($B$1+2),FALSE))-(N23*(N$7/VLOOKUP($B23,'Paddock Names'!$B$11:$D$140,3)))</f>
        <v>#DIV/0!</v>
      </c>
      <c r="O24" s="123" t="e">
        <f>N24+(VLOOKUP($B23,'Growth Rates'!$B$11:$O$140,($B$1+2),FALSE))-(O23*(O$7/VLOOKUP($B23,'Paddock Names'!$B$11:$D$140,3)))</f>
        <v>#DIV/0!</v>
      </c>
      <c r="P24" s="123" t="e">
        <f>O24+(VLOOKUP($B23,'Growth Rates'!$B$11:$O$140,($B$1+2),FALSE))-(P23*(P$7/VLOOKUP($B23,'Paddock Names'!$B$11:$D$140,3)))</f>
        <v>#DIV/0!</v>
      </c>
      <c r="Q24" s="123" t="e">
        <f>P24+(VLOOKUP($B23,'Growth Rates'!$B$11:$O$140,($B$1+2),FALSE))-(Q23*(Q$7/VLOOKUP($B23,'Paddock Names'!$B$11:$D$140,3)))</f>
        <v>#DIV/0!</v>
      </c>
      <c r="R24" s="123" t="e">
        <f>Q24+(VLOOKUP($B23,'Growth Rates'!$B$11:$O$140,($B$1+2),FALSE))-(R23*(R$7/VLOOKUP($B23,'Paddock Names'!$B$11:$D$140,3)))</f>
        <v>#DIV/0!</v>
      </c>
      <c r="S24" s="123" t="e">
        <f>R24+(VLOOKUP($B23,'Growth Rates'!$B$11:$O$140,($B$1+2),FALSE))-(S23*(S$7/VLOOKUP($B23,'Paddock Names'!$B$11:$D$140,3)))</f>
        <v>#DIV/0!</v>
      </c>
      <c r="T24" s="123" t="e">
        <f>S24+(VLOOKUP($B23,'Growth Rates'!$B$11:$O$140,($B$1+2),FALSE))-(T23*(T$7/VLOOKUP($B23,'Paddock Names'!$B$11:$D$140,3)))</f>
        <v>#DIV/0!</v>
      </c>
      <c r="U24" s="123" t="e">
        <f>T24+(VLOOKUP($B23,'Growth Rates'!$B$11:$O$140,($B$1+2),FALSE))-(U23*(U$7/VLOOKUP($B23,'Paddock Names'!$B$11:$D$140,3)))</f>
        <v>#DIV/0!</v>
      </c>
      <c r="V24" s="123" t="e">
        <f>U24+(VLOOKUP($B23,'Growth Rates'!$B$11:$O$140,($B$1+2),FALSE))-(V23*(V$7/VLOOKUP($B23,'Paddock Names'!$B$11:$D$140,3)))</f>
        <v>#DIV/0!</v>
      </c>
      <c r="W24" s="123" t="e">
        <f>V24+(VLOOKUP($B23,'Growth Rates'!$B$11:$O$140,($B$1+2),FALSE))-(W23*(W$7/VLOOKUP($B23,'Paddock Names'!$B$11:$D$140,3)))</f>
        <v>#DIV/0!</v>
      </c>
      <c r="X24" s="123" t="e">
        <f>W24+(VLOOKUP($B23,'Growth Rates'!$B$11:$O$140,($B$1+2),FALSE))-(X23*(X$7/VLOOKUP($B23,'Paddock Names'!$B$11:$D$140,3)))</f>
        <v>#DIV/0!</v>
      </c>
      <c r="Y24" s="123" t="e">
        <f>X24+(VLOOKUP($B23,'Growth Rates'!$B$11:$O$140,($B$1+2),FALSE))-(Y23*(Y$7/VLOOKUP($B23,'Paddock Names'!$B$11:$D$140,3)))</f>
        <v>#DIV/0!</v>
      </c>
      <c r="Z24" s="123" t="e">
        <f>Y24+(VLOOKUP($B23,'Growth Rates'!$B$11:$O$140,($B$1+2),FALSE))-(Z23*(Z$7/VLOOKUP($B23,'Paddock Names'!$B$11:$D$140,3)))</f>
        <v>#DIV/0!</v>
      </c>
      <c r="AA24" s="123" t="e">
        <f>Z24+(VLOOKUP($B23,'Growth Rates'!$B$11:$O$140,($B$1+2),FALSE))-(AA23*(AA$7/VLOOKUP($B23,'Paddock Names'!$B$11:$D$140,3)))</f>
        <v>#DIV/0!</v>
      </c>
      <c r="AB24" s="123" t="e">
        <f>AA24+(VLOOKUP($B23,'Growth Rates'!$B$11:$O$140,($B$1+2),FALSE))-(AB23*(AB$7/VLOOKUP($B23,'Paddock Names'!$B$11:$D$140,3)))</f>
        <v>#DIV/0!</v>
      </c>
      <c r="AC24" s="123" t="e">
        <f>AB24+(VLOOKUP($B23,'Growth Rates'!$B$11:$O$140,($B$1+2),FALSE))-(AC23*(AC$7/VLOOKUP($B23,'Paddock Names'!$B$11:$D$140,3)))</f>
        <v>#DIV/0!</v>
      </c>
      <c r="AD24" s="123" t="e">
        <f>AC24+(VLOOKUP($B23,'Growth Rates'!$B$11:$O$140,($B$1+2),FALSE))-(AD23*(AD$7/VLOOKUP($B23,'Paddock Names'!$B$11:$D$140,3)))</f>
        <v>#DIV/0!</v>
      </c>
      <c r="AE24" s="123" t="e">
        <f>AD24+(VLOOKUP($B23,'Growth Rates'!$B$11:$O$140,($B$1+2),FALSE))-(AE23*(AE$7/VLOOKUP($B23,'Paddock Names'!$B$11:$D$140,3)))</f>
        <v>#DIV/0!</v>
      </c>
      <c r="AF24" s="123" t="e">
        <f>AE24+(VLOOKUP($B23,'Growth Rates'!$B$11:$O$140,($B$1+2),FALSE))-(AF23*(AF$7/VLOOKUP($B23,'Paddock Names'!$B$11:$D$140,3)))</f>
        <v>#DIV/0!</v>
      </c>
      <c r="AG24" s="123" t="e">
        <f>AF24+(VLOOKUP($B23,'Growth Rates'!$B$11:$O$140,($B$1+2),FALSE))-(AG23*(AG$7/VLOOKUP($B23,'Paddock Names'!$B$11:$D$140,3)))</f>
        <v>#DIV/0!</v>
      </c>
      <c r="AH24" s="123" t="e">
        <f>AG24+(VLOOKUP($B23,'Growth Rates'!$B$11:$O$140,($B$1+2),FALSE))-(AH23*(AH$7/VLOOKUP($B23,'Paddock Names'!$B$11:$D$140,3)))</f>
        <v>#DIV/0!</v>
      </c>
      <c r="AI24" s="123" t="e">
        <f>AH24+(VLOOKUP($B23,'Growth Rates'!$B$11:$O$140,($B$1+2),FALSE))-(AI23*(AI$7/VLOOKUP($B23,'Paddock Names'!$B$11:$D$140,3)))</f>
        <v>#DIV/0!</v>
      </c>
      <c r="AJ24" s="123" t="e">
        <f>AI24+(VLOOKUP($B23,'Growth Rates'!$B$11:$O$140,($B$1+2),FALSE))-(AJ23*(AJ$7/VLOOKUP($B23,'Paddock Names'!$B$11:$D$140,3)))</f>
        <v>#DIV/0!</v>
      </c>
      <c r="AK24" s="124" t="e">
        <f>AJ24+(VLOOKUP($B23,'Growth Rates'!$B$11:$O$140,($B$1+2),FALSE))-(AK23*(AK$7/VLOOKUP($B23,'Paddock Names'!$B$11:$D$140,3)))</f>
        <v>#DIV/0!</v>
      </c>
    </row>
    <row r="25" spans="2:37"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IF(SUM(I25:AK25)&gt;0,SUM(I25:AK25)," ")</f>
        <v xml:space="preserve"> </v>
      </c>
      <c r="F25" s="119" t="e">
        <f>Jan!AM26</f>
        <v>#DIV/0!</v>
      </c>
      <c r="G25" s="17">
        <f>VLOOKUP(B25,'Herbage Mass Residual'!$B$11:$O$140,($B$1+2),FALSE)</f>
        <v>2500</v>
      </c>
      <c r="H25" s="103" t="e">
        <f>($F$7/VLOOKUP(B25,'Paddock Names'!$B$11:$D$140,3))*(SUM(I25:AK25)/31)</f>
        <v>#DIV/0!</v>
      </c>
      <c r="I25" s="121"/>
      <c r="J25" s="121"/>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5"/>
    </row>
    <row r="26" spans="2:37" ht="16" thickBot="1" x14ac:dyDescent="0.25">
      <c r="B26" s="58">
        <f t="shared" si="4"/>
        <v>8.5</v>
      </c>
      <c r="C26" s="23"/>
      <c r="D26" s="29"/>
      <c r="E26" s="27"/>
      <c r="F26" s="21"/>
      <c r="G26" s="22"/>
      <c r="H26" s="104"/>
      <c r="I26" s="123" t="e">
        <f>F25+(VLOOKUP(B25,'Growth Rates'!$B$11:$O$140,($B$1+2),FALSE))-(I25*(I$7/VLOOKUP(B25,'Paddock Names'!$B$11:$D$140,3)))</f>
        <v>#DIV/0!</v>
      </c>
      <c r="J26" s="123" t="e">
        <f>I26+(VLOOKUP($B25,'Growth Rates'!$B$11:$O$140,($B$1+2),FALSE))-(J25*(J$7/VLOOKUP($B25,'Paddock Names'!$B$11:$D$140,3)))</f>
        <v>#DIV/0!</v>
      </c>
      <c r="K26" s="123" t="e">
        <f>J26+(VLOOKUP($B25,'Growth Rates'!$B$11:$O$140,($B$1+2),FALSE))-(K25*(K$7/VLOOKUP($B25,'Paddock Names'!$B$11:$D$140,3)))</f>
        <v>#DIV/0!</v>
      </c>
      <c r="L26" s="123" t="e">
        <f>K26+(VLOOKUP($B25,'Growth Rates'!$B$11:$O$140,($B$1+2),FALSE))-(L25*(L$7/VLOOKUP($B25,'Paddock Names'!$B$11:$D$140,3)))</f>
        <v>#DIV/0!</v>
      </c>
      <c r="M26" s="123" t="e">
        <f>L26+(VLOOKUP($B25,'Growth Rates'!$B$11:$O$140,($B$1+2),FALSE))-(M25*(M$7/VLOOKUP($B25,'Paddock Names'!$B$11:$D$140,3)))</f>
        <v>#DIV/0!</v>
      </c>
      <c r="N26" s="123" t="e">
        <f>M26+(VLOOKUP($B25,'Growth Rates'!$B$11:$O$140,($B$1+2),FALSE))-(N25*(N$7/VLOOKUP($B25,'Paddock Names'!$B$11:$D$140,3)))</f>
        <v>#DIV/0!</v>
      </c>
      <c r="O26" s="123" t="e">
        <f>N26+(VLOOKUP($B25,'Growth Rates'!$B$11:$O$140,($B$1+2),FALSE))-(O25*(O$7/VLOOKUP($B25,'Paddock Names'!$B$11:$D$140,3)))</f>
        <v>#DIV/0!</v>
      </c>
      <c r="P26" s="123" t="e">
        <f>O26+(VLOOKUP($B25,'Growth Rates'!$B$11:$O$140,($B$1+2),FALSE))-(P25*(P$7/VLOOKUP($B25,'Paddock Names'!$B$11:$D$140,3)))</f>
        <v>#DIV/0!</v>
      </c>
      <c r="Q26" s="123" t="e">
        <f>P26+(VLOOKUP($B25,'Growth Rates'!$B$11:$O$140,($B$1+2),FALSE))-(Q25*(Q$7/VLOOKUP($B25,'Paddock Names'!$B$11:$D$140,3)))</f>
        <v>#DIV/0!</v>
      </c>
      <c r="R26" s="123" t="e">
        <f>Q26+(VLOOKUP($B25,'Growth Rates'!$B$11:$O$140,($B$1+2),FALSE))-(R25*(R$7/VLOOKUP($B25,'Paddock Names'!$B$11:$D$140,3)))</f>
        <v>#DIV/0!</v>
      </c>
      <c r="S26" s="123" t="e">
        <f>R26+(VLOOKUP($B25,'Growth Rates'!$B$11:$O$140,($B$1+2),FALSE))-(S25*(S$7/VLOOKUP($B25,'Paddock Names'!$B$11:$D$140,3)))</f>
        <v>#DIV/0!</v>
      </c>
      <c r="T26" s="123" t="e">
        <f>S26+(VLOOKUP($B25,'Growth Rates'!$B$11:$O$140,($B$1+2),FALSE))-(T25*(T$7/VLOOKUP($B25,'Paddock Names'!$B$11:$D$140,3)))</f>
        <v>#DIV/0!</v>
      </c>
      <c r="U26" s="123" t="e">
        <f>T26+(VLOOKUP($B25,'Growth Rates'!$B$11:$O$140,($B$1+2),FALSE))-(U25*(U$7/VLOOKUP($B25,'Paddock Names'!$B$11:$D$140,3)))</f>
        <v>#DIV/0!</v>
      </c>
      <c r="V26" s="123" t="e">
        <f>U26+(VLOOKUP($B25,'Growth Rates'!$B$11:$O$140,($B$1+2),FALSE))-(V25*(V$7/VLOOKUP($B25,'Paddock Names'!$B$11:$D$140,3)))</f>
        <v>#DIV/0!</v>
      </c>
      <c r="W26" s="123" t="e">
        <f>V26+(VLOOKUP($B25,'Growth Rates'!$B$11:$O$140,($B$1+2),FALSE))-(W25*(W$7/VLOOKUP($B25,'Paddock Names'!$B$11:$D$140,3)))</f>
        <v>#DIV/0!</v>
      </c>
      <c r="X26" s="123" t="e">
        <f>W26+(VLOOKUP($B25,'Growth Rates'!$B$11:$O$140,($B$1+2),FALSE))-(X25*(X$7/VLOOKUP($B25,'Paddock Names'!$B$11:$D$140,3)))</f>
        <v>#DIV/0!</v>
      </c>
      <c r="Y26" s="123" t="e">
        <f>X26+(VLOOKUP($B25,'Growth Rates'!$B$11:$O$140,($B$1+2),FALSE))-(Y25*(Y$7/VLOOKUP($B25,'Paddock Names'!$B$11:$D$140,3)))</f>
        <v>#DIV/0!</v>
      </c>
      <c r="Z26" s="123" t="e">
        <f>Y26+(VLOOKUP($B25,'Growth Rates'!$B$11:$O$140,($B$1+2),FALSE))-(Z25*(Z$7/VLOOKUP($B25,'Paddock Names'!$B$11:$D$140,3)))</f>
        <v>#DIV/0!</v>
      </c>
      <c r="AA26" s="123" t="e">
        <f>Z26+(VLOOKUP($B25,'Growth Rates'!$B$11:$O$140,($B$1+2),FALSE))-(AA25*(AA$7/VLOOKUP($B25,'Paddock Names'!$B$11:$D$140,3)))</f>
        <v>#DIV/0!</v>
      </c>
      <c r="AB26" s="123" t="e">
        <f>AA26+(VLOOKUP($B25,'Growth Rates'!$B$11:$O$140,($B$1+2),FALSE))-(AB25*(AB$7/VLOOKUP($B25,'Paddock Names'!$B$11:$D$140,3)))</f>
        <v>#DIV/0!</v>
      </c>
      <c r="AC26" s="123" t="e">
        <f>AB26+(VLOOKUP($B25,'Growth Rates'!$B$11:$O$140,($B$1+2),FALSE))-(AC25*(AC$7/VLOOKUP($B25,'Paddock Names'!$B$11:$D$140,3)))</f>
        <v>#DIV/0!</v>
      </c>
      <c r="AD26" s="123" t="e">
        <f>AC26+(VLOOKUP($B25,'Growth Rates'!$B$11:$O$140,($B$1+2),FALSE))-(AD25*(AD$7/VLOOKUP($B25,'Paddock Names'!$B$11:$D$140,3)))</f>
        <v>#DIV/0!</v>
      </c>
      <c r="AE26" s="123" t="e">
        <f>AD26+(VLOOKUP($B25,'Growth Rates'!$B$11:$O$140,($B$1+2),FALSE))-(AE25*(AE$7/VLOOKUP($B25,'Paddock Names'!$B$11:$D$140,3)))</f>
        <v>#DIV/0!</v>
      </c>
      <c r="AF26" s="123" t="e">
        <f>AE26+(VLOOKUP($B25,'Growth Rates'!$B$11:$O$140,($B$1+2),FALSE))-(AF25*(AF$7/VLOOKUP($B25,'Paddock Names'!$B$11:$D$140,3)))</f>
        <v>#DIV/0!</v>
      </c>
      <c r="AG26" s="123" t="e">
        <f>AF26+(VLOOKUP($B25,'Growth Rates'!$B$11:$O$140,($B$1+2),FALSE))-(AG25*(AG$7/VLOOKUP($B25,'Paddock Names'!$B$11:$D$140,3)))</f>
        <v>#DIV/0!</v>
      </c>
      <c r="AH26" s="123" t="e">
        <f>AG26+(VLOOKUP($B25,'Growth Rates'!$B$11:$O$140,($B$1+2),FALSE))-(AH25*(AH$7/VLOOKUP($B25,'Paddock Names'!$B$11:$D$140,3)))</f>
        <v>#DIV/0!</v>
      </c>
      <c r="AI26" s="123" t="e">
        <f>AH26+(VLOOKUP($B25,'Growth Rates'!$B$11:$O$140,($B$1+2),FALSE))-(AI25*(AI$7/VLOOKUP($B25,'Paddock Names'!$B$11:$D$140,3)))</f>
        <v>#DIV/0!</v>
      </c>
      <c r="AJ26" s="123" t="e">
        <f>AI26+(VLOOKUP($B25,'Growth Rates'!$B$11:$O$140,($B$1+2),FALSE))-(AJ25*(AJ$7/VLOOKUP($B25,'Paddock Names'!$B$11:$D$140,3)))</f>
        <v>#DIV/0!</v>
      </c>
      <c r="AK26" s="124" t="e">
        <f>AJ26+(VLOOKUP($B25,'Growth Rates'!$B$11:$O$140,($B$1+2),FALSE))-(AK25*(AK$7/VLOOKUP($B25,'Paddock Names'!$B$11:$D$140,3)))</f>
        <v>#DIV/0!</v>
      </c>
    </row>
    <row r="27" spans="2:37"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IF(SUM(I27:AK27)&gt;0,SUM(I27:AK27)," ")</f>
        <v xml:space="preserve"> </v>
      </c>
      <c r="F27" s="119" t="e">
        <f>Jan!AM28</f>
        <v>#DIV/0!</v>
      </c>
      <c r="G27" s="17">
        <f>VLOOKUP(B27,'Herbage Mass Residual'!$B$11:$O$140,($B$1+2),FALSE)</f>
        <v>2500</v>
      </c>
      <c r="H27" s="103" t="e">
        <f>($F$7/VLOOKUP(B27,'Paddock Names'!$B$11:$D$140,3))*(SUM(I27:AK27)/31)</f>
        <v>#DIV/0!</v>
      </c>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5"/>
    </row>
    <row r="28" spans="2:37" ht="16" thickBot="1" x14ac:dyDescent="0.25">
      <c r="B28" s="58">
        <f t="shared" si="4"/>
        <v>9.5</v>
      </c>
      <c r="C28" s="23"/>
      <c r="D28" s="29"/>
      <c r="E28" s="27"/>
      <c r="F28" s="21"/>
      <c r="G28" s="22"/>
      <c r="H28" s="104"/>
      <c r="I28" s="123" t="e">
        <f>F27+(VLOOKUP(B27,'Growth Rates'!$B$11:$O$140,($B$1+2),FALSE))-(I27*(I$7/VLOOKUP(B27,'Paddock Names'!$B$11:$D$140,3)))</f>
        <v>#DIV/0!</v>
      </c>
      <c r="J28" s="123" t="e">
        <f>I28+(VLOOKUP($B27,'Growth Rates'!$B$11:$O$140,($B$1+2),FALSE))-(J27*(J$7/VLOOKUP($B27,'Paddock Names'!$B$11:$D$140,3)))</f>
        <v>#DIV/0!</v>
      </c>
      <c r="K28" s="123" t="e">
        <f>J28+(VLOOKUP($B27,'Growth Rates'!$B$11:$O$140,($B$1+2),FALSE))-(K27*(K$7/VLOOKUP($B27,'Paddock Names'!$B$11:$D$140,3)))</f>
        <v>#DIV/0!</v>
      </c>
      <c r="L28" s="123" t="e">
        <f>K28+(VLOOKUP($B27,'Growth Rates'!$B$11:$O$140,($B$1+2),FALSE))-(L27*(L$7/VLOOKUP($B27,'Paddock Names'!$B$11:$D$140,3)))</f>
        <v>#DIV/0!</v>
      </c>
      <c r="M28" s="123" t="e">
        <f>L28+(VLOOKUP($B27,'Growth Rates'!$B$11:$O$140,($B$1+2),FALSE))-(M27*(M$7/VLOOKUP($B27,'Paddock Names'!$B$11:$D$140,3)))</f>
        <v>#DIV/0!</v>
      </c>
      <c r="N28" s="123" t="e">
        <f>M28+(VLOOKUP($B27,'Growth Rates'!$B$11:$O$140,($B$1+2),FALSE))-(N27*(N$7/VLOOKUP($B27,'Paddock Names'!$B$11:$D$140,3)))</f>
        <v>#DIV/0!</v>
      </c>
      <c r="O28" s="123" t="e">
        <f>N28+(VLOOKUP($B27,'Growth Rates'!$B$11:$O$140,($B$1+2),FALSE))-(O27*(O$7/VLOOKUP($B27,'Paddock Names'!$B$11:$D$140,3)))</f>
        <v>#DIV/0!</v>
      </c>
      <c r="P28" s="123" t="e">
        <f>O28+(VLOOKUP($B27,'Growth Rates'!$B$11:$O$140,($B$1+2),FALSE))-(P27*(P$7/VLOOKUP($B27,'Paddock Names'!$B$11:$D$140,3)))</f>
        <v>#DIV/0!</v>
      </c>
      <c r="Q28" s="123" t="e">
        <f>P28+(VLOOKUP($B27,'Growth Rates'!$B$11:$O$140,($B$1+2),FALSE))-(Q27*(Q$7/VLOOKUP($B27,'Paddock Names'!$B$11:$D$140,3)))</f>
        <v>#DIV/0!</v>
      </c>
      <c r="R28" s="123" t="e">
        <f>Q28+(VLOOKUP($B27,'Growth Rates'!$B$11:$O$140,($B$1+2),FALSE))-(R27*(R$7/VLOOKUP($B27,'Paddock Names'!$B$11:$D$140,3)))</f>
        <v>#DIV/0!</v>
      </c>
      <c r="S28" s="123" t="e">
        <f>R28+(VLOOKUP($B27,'Growth Rates'!$B$11:$O$140,($B$1+2),FALSE))-(S27*(S$7/VLOOKUP($B27,'Paddock Names'!$B$11:$D$140,3)))</f>
        <v>#DIV/0!</v>
      </c>
      <c r="T28" s="123" t="e">
        <f>S28+(VLOOKUP($B27,'Growth Rates'!$B$11:$O$140,($B$1+2),FALSE))-(T27*(T$7/VLOOKUP($B27,'Paddock Names'!$B$11:$D$140,3)))</f>
        <v>#DIV/0!</v>
      </c>
      <c r="U28" s="123" t="e">
        <f>T28+(VLOOKUP($B27,'Growth Rates'!$B$11:$O$140,($B$1+2),FALSE))-(U27*(U$7/VLOOKUP($B27,'Paddock Names'!$B$11:$D$140,3)))</f>
        <v>#DIV/0!</v>
      </c>
      <c r="V28" s="123" t="e">
        <f>U28+(VLOOKUP($B27,'Growth Rates'!$B$11:$O$140,($B$1+2),FALSE))-(V27*(V$7/VLOOKUP($B27,'Paddock Names'!$B$11:$D$140,3)))</f>
        <v>#DIV/0!</v>
      </c>
      <c r="W28" s="123" t="e">
        <f>V28+(VLOOKUP($B27,'Growth Rates'!$B$11:$O$140,($B$1+2),FALSE))-(W27*(W$7/VLOOKUP($B27,'Paddock Names'!$B$11:$D$140,3)))</f>
        <v>#DIV/0!</v>
      </c>
      <c r="X28" s="123" t="e">
        <f>W28+(VLOOKUP($B27,'Growth Rates'!$B$11:$O$140,($B$1+2),FALSE))-(X27*(X$7/VLOOKUP($B27,'Paddock Names'!$B$11:$D$140,3)))</f>
        <v>#DIV/0!</v>
      </c>
      <c r="Y28" s="123" t="e">
        <f>X28+(VLOOKUP($B27,'Growth Rates'!$B$11:$O$140,($B$1+2),FALSE))-(Y27*(Y$7/VLOOKUP($B27,'Paddock Names'!$B$11:$D$140,3)))</f>
        <v>#DIV/0!</v>
      </c>
      <c r="Z28" s="123" t="e">
        <f>Y28+(VLOOKUP($B27,'Growth Rates'!$B$11:$O$140,($B$1+2),FALSE))-(Z27*(Z$7/VLOOKUP($B27,'Paddock Names'!$B$11:$D$140,3)))</f>
        <v>#DIV/0!</v>
      </c>
      <c r="AA28" s="123" t="e">
        <f>Z28+(VLOOKUP($B27,'Growth Rates'!$B$11:$O$140,($B$1+2),FALSE))-(AA27*(AA$7/VLOOKUP($B27,'Paddock Names'!$B$11:$D$140,3)))</f>
        <v>#DIV/0!</v>
      </c>
      <c r="AB28" s="123" t="e">
        <f>AA28+(VLOOKUP($B27,'Growth Rates'!$B$11:$O$140,($B$1+2),FALSE))-(AB27*(AB$7/VLOOKUP($B27,'Paddock Names'!$B$11:$D$140,3)))</f>
        <v>#DIV/0!</v>
      </c>
      <c r="AC28" s="123" t="e">
        <f>AB28+(VLOOKUP($B27,'Growth Rates'!$B$11:$O$140,($B$1+2),FALSE))-(AC27*(AC$7/VLOOKUP($B27,'Paddock Names'!$B$11:$D$140,3)))</f>
        <v>#DIV/0!</v>
      </c>
      <c r="AD28" s="123" t="e">
        <f>AC28+(VLOOKUP($B27,'Growth Rates'!$B$11:$O$140,($B$1+2),FALSE))-(AD27*(AD$7/VLOOKUP($B27,'Paddock Names'!$B$11:$D$140,3)))</f>
        <v>#DIV/0!</v>
      </c>
      <c r="AE28" s="123" t="e">
        <f>AD28+(VLOOKUP($B27,'Growth Rates'!$B$11:$O$140,($B$1+2),FALSE))-(AE27*(AE$7/VLOOKUP($B27,'Paddock Names'!$B$11:$D$140,3)))</f>
        <v>#DIV/0!</v>
      </c>
      <c r="AF28" s="123" t="e">
        <f>AE28+(VLOOKUP($B27,'Growth Rates'!$B$11:$O$140,($B$1+2),FALSE))-(AF27*(AF$7/VLOOKUP($B27,'Paddock Names'!$B$11:$D$140,3)))</f>
        <v>#DIV/0!</v>
      </c>
      <c r="AG28" s="123" t="e">
        <f>AF28+(VLOOKUP($B27,'Growth Rates'!$B$11:$O$140,($B$1+2),FALSE))-(AG27*(AG$7/VLOOKUP($B27,'Paddock Names'!$B$11:$D$140,3)))</f>
        <v>#DIV/0!</v>
      </c>
      <c r="AH28" s="123" t="e">
        <f>AG28+(VLOOKUP($B27,'Growth Rates'!$B$11:$O$140,($B$1+2),FALSE))-(AH27*(AH$7/VLOOKUP($B27,'Paddock Names'!$B$11:$D$140,3)))</f>
        <v>#DIV/0!</v>
      </c>
      <c r="AI28" s="123" t="e">
        <f>AH28+(VLOOKUP($B27,'Growth Rates'!$B$11:$O$140,($B$1+2),FALSE))-(AI27*(AI$7/VLOOKUP($B27,'Paddock Names'!$B$11:$D$140,3)))</f>
        <v>#DIV/0!</v>
      </c>
      <c r="AJ28" s="123" t="e">
        <f>AI28+(VLOOKUP($B27,'Growth Rates'!$B$11:$O$140,($B$1+2),FALSE))-(AJ27*(AJ$7/VLOOKUP($B27,'Paddock Names'!$B$11:$D$140,3)))</f>
        <v>#DIV/0!</v>
      </c>
      <c r="AK28" s="124" t="e">
        <f>AJ28+(VLOOKUP($B27,'Growth Rates'!$B$11:$O$140,($B$1+2),FALSE))-(AK27*(AK$7/VLOOKUP($B27,'Paddock Names'!$B$11:$D$140,3)))</f>
        <v>#DIV/0!</v>
      </c>
    </row>
    <row r="29" spans="2:37"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IF(SUM(I29:AK29)&gt;0,SUM(I29:AK29)," ")</f>
        <v xml:space="preserve"> </v>
      </c>
      <c r="F29" s="119" t="e">
        <f>Jan!AM30</f>
        <v>#DIV/0!</v>
      </c>
      <c r="G29" s="17">
        <f>VLOOKUP(B29,'Herbage Mass Residual'!$B$11:$O$140,($B$1+2),FALSE)</f>
        <v>2500</v>
      </c>
      <c r="H29" s="103" t="e">
        <f>($F$7/VLOOKUP(B29,'Paddock Names'!$B$11:$D$140,3))*(SUM(I29:AK29)/31)</f>
        <v>#DIV/0!</v>
      </c>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c r="AH29" s="121"/>
      <c r="AI29" s="121"/>
      <c r="AJ29" s="121"/>
      <c r="AK29" s="125"/>
    </row>
    <row r="30" spans="2:37" ht="16" thickBot="1" x14ac:dyDescent="0.25">
      <c r="B30" s="58">
        <f t="shared" si="4"/>
        <v>10.5</v>
      </c>
      <c r="C30" s="23"/>
      <c r="D30" s="29"/>
      <c r="E30" s="27"/>
      <c r="F30" s="21"/>
      <c r="G30" s="22"/>
      <c r="H30" s="104"/>
      <c r="I30" s="123" t="e">
        <f>F29+(VLOOKUP(B29,'Growth Rates'!$B$11:$O$140,($B$1+2),FALSE))-(I29*(I$7/VLOOKUP(B29,'Paddock Names'!$B$11:$D$140,3)))</f>
        <v>#DIV/0!</v>
      </c>
      <c r="J30" s="123" t="e">
        <f>I30+(VLOOKUP($B29,'Growth Rates'!$B$11:$O$140,($B$1+2),FALSE))-(J29*(J$7/VLOOKUP($B29,'Paddock Names'!$B$11:$D$140,3)))</f>
        <v>#DIV/0!</v>
      </c>
      <c r="K30" s="123" t="e">
        <f>J30+(VLOOKUP($B29,'Growth Rates'!$B$11:$O$140,($B$1+2),FALSE))-(K29*(K$7/VLOOKUP($B29,'Paddock Names'!$B$11:$D$140,3)))</f>
        <v>#DIV/0!</v>
      </c>
      <c r="L30" s="123" t="e">
        <f>K30+(VLOOKUP($B29,'Growth Rates'!$B$11:$O$140,($B$1+2),FALSE))-(L29*(L$7/VLOOKUP($B29,'Paddock Names'!$B$11:$D$140,3)))</f>
        <v>#DIV/0!</v>
      </c>
      <c r="M30" s="123" t="e">
        <f>L30+(VLOOKUP($B29,'Growth Rates'!$B$11:$O$140,($B$1+2),FALSE))-(M29*(M$7/VLOOKUP($B29,'Paddock Names'!$B$11:$D$140,3)))</f>
        <v>#DIV/0!</v>
      </c>
      <c r="N30" s="123" t="e">
        <f>M30+(VLOOKUP($B29,'Growth Rates'!$B$11:$O$140,($B$1+2),FALSE))-(N29*(N$7/VLOOKUP($B29,'Paddock Names'!$B$11:$D$140,3)))</f>
        <v>#DIV/0!</v>
      </c>
      <c r="O30" s="123" t="e">
        <f>N30+(VLOOKUP($B29,'Growth Rates'!$B$11:$O$140,($B$1+2),FALSE))-(O29*(O$7/VLOOKUP($B29,'Paddock Names'!$B$11:$D$140,3)))</f>
        <v>#DIV/0!</v>
      </c>
      <c r="P30" s="123" t="e">
        <f>O30+(VLOOKUP($B29,'Growth Rates'!$B$11:$O$140,($B$1+2),FALSE))-(P29*(P$7/VLOOKUP($B29,'Paddock Names'!$B$11:$D$140,3)))</f>
        <v>#DIV/0!</v>
      </c>
      <c r="Q30" s="123" t="e">
        <f>P30+(VLOOKUP($B29,'Growth Rates'!$B$11:$O$140,($B$1+2),FALSE))-(Q29*(Q$7/VLOOKUP($B29,'Paddock Names'!$B$11:$D$140,3)))</f>
        <v>#DIV/0!</v>
      </c>
      <c r="R30" s="123" t="e">
        <f>Q30+(VLOOKUP($B29,'Growth Rates'!$B$11:$O$140,($B$1+2),FALSE))-(R29*(R$7/VLOOKUP($B29,'Paddock Names'!$B$11:$D$140,3)))</f>
        <v>#DIV/0!</v>
      </c>
      <c r="S30" s="123" t="e">
        <f>R30+(VLOOKUP($B29,'Growth Rates'!$B$11:$O$140,($B$1+2),FALSE))-(S29*(S$7/VLOOKUP($B29,'Paddock Names'!$B$11:$D$140,3)))</f>
        <v>#DIV/0!</v>
      </c>
      <c r="T30" s="123" t="e">
        <f>S30+(VLOOKUP($B29,'Growth Rates'!$B$11:$O$140,($B$1+2),FALSE))-(T29*(T$7/VLOOKUP($B29,'Paddock Names'!$B$11:$D$140,3)))</f>
        <v>#DIV/0!</v>
      </c>
      <c r="U30" s="123" t="e">
        <f>T30+(VLOOKUP($B29,'Growth Rates'!$B$11:$O$140,($B$1+2),FALSE))-(U29*(U$7/VLOOKUP($B29,'Paddock Names'!$B$11:$D$140,3)))</f>
        <v>#DIV/0!</v>
      </c>
      <c r="V30" s="123" t="e">
        <f>U30+(VLOOKUP($B29,'Growth Rates'!$B$11:$O$140,($B$1+2),FALSE))-(V29*(V$7/VLOOKUP($B29,'Paddock Names'!$B$11:$D$140,3)))</f>
        <v>#DIV/0!</v>
      </c>
      <c r="W30" s="123" t="e">
        <f>V30+(VLOOKUP($B29,'Growth Rates'!$B$11:$O$140,($B$1+2),FALSE))-(W29*(W$7/VLOOKUP($B29,'Paddock Names'!$B$11:$D$140,3)))</f>
        <v>#DIV/0!</v>
      </c>
      <c r="X30" s="123" t="e">
        <f>W30+(VLOOKUP($B29,'Growth Rates'!$B$11:$O$140,($B$1+2),FALSE))-(X29*(X$7/VLOOKUP($B29,'Paddock Names'!$B$11:$D$140,3)))</f>
        <v>#DIV/0!</v>
      </c>
      <c r="Y30" s="123" t="e">
        <f>X30+(VLOOKUP($B29,'Growth Rates'!$B$11:$O$140,($B$1+2),FALSE))-(Y29*(Y$7/VLOOKUP($B29,'Paddock Names'!$B$11:$D$140,3)))</f>
        <v>#DIV/0!</v>
      </c>
      <c r="Z30" s="123" t="e">
        <f>Y30+(VLOOKUP($B29,'Growth Rates'!$B$11:$O$140,($B$1+2),FALSE))-(Z29*(Z$7/VLOOKUP($B29,'Paddock Names'!$B$11:$D$140,3)))</f>
        <v>#DIV/0!</v>
      </c>
      <c r="AA30" s="123" t="e">
        <f>Z30+(VLOOKUP($B29,'Growth Rates'!$B$11:$O$140,($B$1+2),FALSE))-(AA29*(AA$7/VLOOKUP($B29,'Paddock Names'!$B$11:$D$140,3)))</f>
        <v>#DIV/0!</v>
      </c>
      <c r="AB30" s="123" t="e">
        <f>AA30+(VLOOKUP($B29,'Growth Rates'!$B$11:$O$140,($B$1+2),FALSE))-(AB29*(AB$7/VLOOKUP($B29,'Paddock Names'!$B$11:$D$140,3)))</f>
        <v>#DIV/0!</v>
      </c>
      <c r="AC30" s="123" t="e">
        <f>AB30+(VLOOKUP($B29,'Growth Rates'!$B$11:$O$140,($B$1+2),FALSE))-(AC29*(AC$7/VLOOKUP($B29,'Paddock Names'!$B$11:$D$140,3)))</f>
        <v>#DIV/0!</v>
      </c>
      <c r="AD30" s="123" t="e">
        <f>AC30+(VLOOKUP($B29,'Growth Rates'!$B$11:$O$140,($B$1+2),FALSE))-(AD29*(AD$7/VLOOKUP($B29,'Paddock Names'!$B$11:$D$140,3)))</f>
        <v>#DIV/0!</v>
      </c>
      <c r="AE30" s="123" t="e">
        <f>AD30+(VLOOKUP($B29,'Growth Rates'!$B$11:$O$140,($B$1+2),FALSE))-(AE29*(AE$7/VLOOKUP($B29,'Paddock Names'!$B$11:$D$140,3)))</f>
        <v>#DIV/0!</v>
      </c>
      <c r="AF30" s="123" t="e">
        <f>AE30+(VLOOKUP($B29,'Growth Rates'!$B$11:$O$140,($B$1+2),FALSE))-(AF29*(AF$7/VLOOKUP($B29,'Paddock Names'!$B$11:$D$140,3)))</f>
        <v>#DIV/0!</v>
      </c>
      <c r="AG30" s="123" t="e">
        <f>AF30+(VLOOKUP($B29,'Growth Rates'!$B$11:$O$140,($B$1+2),FALSE))-(AG29*(AG$7/VLOOKUP($B29,'Paddock Names'!$B$11:$D$140,3)))</f>
        <v>#DIV/0!</v>
      </c>
      <c r="AH30" s="123" t="e">
        <f>AG30+(VLOOKUP($B29,'Growth Rates'!$B$11:$O$140,($B$1+2),FALSE))-(AH29*(AH$7/VLOOKUP($B29,'Paddock Names'!$B$11:$D$140,3)))</f>
        <v>#DIV/0!</v>
      </c>
      <c r="AI30" s="123" t="e">
        <f>AH30+(VLOOKUP($B29,'Growth Rates'!$B$11:$O$140,($B$1+2),FALSE))-(AI29*(AI$7/VLOOKUP($B29,'Paddock Names'!$B$11:$D$140,3)))</f>
        <v>#DIV/0!</v>
      </c>
      <c r="AJ30" s="123" t="e">
        <f>AI30+(VLOOKUP($B29,'Growth Rates'!$B$11:$O$140,($B$1+2),FALSE))-(AJ29*(AJ$7/VLOOKUP($B29,'Paddock Names'!$B$11:$D$140,3)))</f>
        <v>#DIV/0!</v>
      </c>
      <c r="AK30" s="124" t="e">
        <f>AJ30+(VLOOKUP($B29,'Growth Rates'!$B$11:$O$140,($B$1+2),FALSE))-(AK29*(AK$7/VLOOKUP($B29,'Paddock Names'!$B$11:$D$140,3)))</f>
        <v>#DIV/0!</v>
      </c>
    </row>
    <row r="31" spans="2:37"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IF(SUM(I31:AK31)&gt;0,SUM(I31:AK31)," ")</f>
        <v xml:space="preserve"> </v>
      </c>
      <c r="F31" s="119" t="e">
        <f>Jan!AM32</f>
        <v>#DIV/0!</v>
      </c>
      <c r="G31" s="17">
        <f>VLOOKUP(B31,'Herbage Mass Residual'!$B$11:$O$140,($B$1+2),FALSE)</f>
        <v>2500</v>
      </c>
      <c r="H31" s="103" t="e">
        <f>($F$7/VLOOKUP(B31,'Paddock Names'!$B$11:$D$140,3))*(SUM(I31:AK31)/31)</f>
        <v>#DIV/0!</v>
      </c>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1"/>
      <c r="AI31" s="121"/>
      <c r="AJ31" s="121"/>
      <c r="AK31" s="125"/>
    </row>
    <row r="32" spans="2:37" ht="16" thickBot="1" x14ac:dyDescent="0.25">
      <c r="B32" s="58">
        <f t="shared" si="4"/>
        <v>11.5</v>
      </c>
      <c r="C32" s="23"/>
      <c r="D32" s="29"/>
      <c r="E32" s="27"/>
      <c r="F32" s="21"/>
      <c r="G32" s="22"/>
      <c r="H32" s="104"/>
      <c r="I32" s="123" t="e">
        <f>F31+(VLOOKUP(B31,'Growth Rates'!$B$11:$O$140,($B$1+2),FALSE))-(I31*(I$7/VLOOKUP(B31,'Paddock Names'!$B$11:$D$140,3)))</f>
        <v>#DIV/0!</v>
      </c>
      <c r="J32" s="123" t="e">
        <f>I32+(VLOOKUP($B31,'Growth Rates'!$B$11:$O$140,($B$1+2),FALSE))-(J31*(J$7/VLOOKUP($B31,'Paddock Names'!$B$11:$D$140,3)))</f>
        <v>#DIV/0!</v>
      </c>
      <c r="K32" s="123" t="e">
        <f>J32+(VLOOKUP($B31,'Growth Rates'!$B$11:$O$140,($B$1+2),FALSE))-(K31*(K$7/VLOOKUP($B31,'Paddock Names'!$B$11:$D$140,3)))</f>
        <v>#DIV/0!</v>
      </c>
      <c r="L32" s="123" t="e">
        <f>K32+(VLOOKUP($B31,'Growth Rates'!$B$11:$O$140,($B$1+2),FALSE))-(L31*(L$7/VLOOKUP($B31,'Paddock Names'!$B$11:$D$140,3)))</f>
        <v>#DIV/0!</v>
      </c>
      <c r="M32" s="123" t="e">
        <f>L32+(VLOOKUP($B31,'Growth Rates'!$B$11:$O$140,($B$1+2),FALSE))-(M31*(M$7/VLOOKUP($B31,'Paddock Names'!$B$11:$D$140,3)))</f>
        <v>#DIV/0!</v>
      </c>
      <c r="N32" s="123" t="e">
        <f>M32+(VLOOKUP($B31,'Growth Rates'!$B$11:$O$140,($B$1+2),FALSE))-(N31*(N$7/VLOOKUP($B31,'Paddock Names'!$B$11:$D$140,3)))</f>
        <v>#DIV/0!</v>
      </c>
      <c r="O32" s="123" t="e">
        <f>N32+(VLOOKUP($B31,'Growth Rates'!$B$11:$O$140,($B$1+2),FALSE))-(O31*(O$7/VLOOKUP($B31,'Paddock Names'!$B$11:$D$140,3)))</f>
        <v>#DIV/0!</v>
      </c>
      <c r="P32" s="123" t="e">
        <f>O32+(VLOOKUP($B31,'Growth Rates'!$B$11:$O$140,($B$1+2),FALSE))-(P31*(P$7/VLOOKUP($B31,'Paddock Names'!$B$11:$D$140,3)))</f>
        <v>#DIV/0!</v>
      </c>
      <c r="Q32" s="123" t="e">
        <f>P32+(VLOOKUP($B31,'Growth Rates'!$B$11:$O$140,($B$1+2),FALSE))-(Q31*(Q$7/VLOOKUP($B31,'Paddock Names'!$B$11:$D$140,3)))</f>
        <v>#DIV/0!</v>
      </c>
      <c r="R32" s="123" t="e">
        <f>Q32+(VLOOKUP($B31,'Growth Rates'!$B$11:$O$140,($B$1+2),FALSE))-(R31*(R$7/VLOOKUP($B31,'Paddock Names'!$B$11:$D$140,3)))</f>
        <v>#DIV/0!</v>
      </c>
      <c r="S32" s="123" t="e">
        <f>R32+(VLOOKUP($B31,'Growth Rates'!$B$11:$O$140,($B$1+2),FALSE))-(S31*(S$7/VLOOKUP($B31,'Paddock Names'!$B$11:$D$140,3)))</f>
        <v>#DIV/0!</v>
      </c>
      <c r="T32" s="123" t="e">
        <f>S32+(VLOOKUP($B31,'Growth Rates'!$B$11:$O$140,($B$1+2),FALSE))-(T31*(T$7/VLOOKUP($B31,'Paddock Names'!$B$11:$D$140,3)))</f>
        <v>#DIV/0!</v>
      </c>
      <c r="U32" s="123" t="e">
        <f>T32+(VLOOKUP($B31,'Growth Rates'!$B$11:$O$140,($B$1+2),FALSE))-(U31*(U$7/VLOOKUP($B31,'Paddock Names'!$B$11:$D$140,3)))</f>
        <v>#DIV/0!</v>
      </c>
      <c r="V32" s="123" t="e">
        <f>U32+(VLOOKUP($B31,'Growth Rates'!$B$11:$O$140,($B$1+2),FALSE))-(V31*(V$7/VLOOKUP($B31,'Paddock Names'!$B$11:$D$140,3)))</f>
        <v>#DIV/0!</v>
      </c>
      <c r="W32" s="123" t="e">
        <f>V32+(VLOOKUP($B31,'Growth Rates'!$B$11:$O$140,($B$1+2),FALSE))-(W31*(W$7/VLOOKUP($B31,'Paddock Names'!$B$11:$D$140,3)))</f>
        <v>#DIV/0!</v>
      </c>
      <c r="X32" s="123" t="e">
        <f>W32+(VLOOKUP($B31,'Growth Rates'!$B$11:$O$140,($B$1+2),FALSE))-(X31*(X$7/VLOOKUP($B31,'Paddock Names'!$B$11:$D$140,3)))</f>
        <v>#DIV/0!</v>
      </c>
      <c r="Y32" s="123" t="e">
        <f>X32+(VLOOKUP($B31,'Growth Rates'!$B$11:$O$140,($B$1+2),FALSE))-(Y31*(Y$7/VLOOKUP($B31,'Paddock Names'!$B$11:$D$140,3)))</f>
        <v>#DIV/0!</v>
      </c>
      <c r="Z32" s="123" t="e">
        <f>Y32+(VLOOKUP($B31,'Growth Rates'!$B$11:$O$140,($B$1+2),FALSE))-(Z31*(Z$7/VLOOKUP($B31,'Paddock Names'!$B$11:$D$140,3)))</f>
        <v>#DIV/0!</v>
      </c>
      <c r="AA32" s="123" t="e">
        <f>Z32+(VLOOKUP($B31,'Growth Rates'!$B$11:$O$140,($B$1+2),FALSE))-(AA31*(AA$7/VLOOKUP($B31,'Paddock Names'!$B$11:$D$140,3)))</f>
        <v>#DIV/0!</v>
      </c>
      <c r="AB32" s="123" t="e">
        <f>AA32+(VLOOKUP($B31,'Growth Rates'!$B$11:$O$140,($B$1+2),FALSE))-(AB31*(AB$7/VLOOKUP($B31,'Paddock Names'!$B$11:$D$140,3)))</f>
        <v>#DIV/0!</v>
      </c>
      <c r="AC32" s="123" t="e">
        <f>AB32+(VLOOKUP($B31,'Growth Rates'!$B$11:$O$140,($B$1+2),FALSE))-(AC31*(AC$7/VLOOKUP($B31,'Paddock Names'!$B$11:$D$140,3)))</f>
        <v>#DIV/0!</v>
      </c>
      <c r="AD32" s="123" t="e">
        <f>AC32+(VLOOKUP($B31,'Growth Rates'!$B$11:$O$140,($B$1+2),FALSE))-(AD31*(AD$7/VLOOKUP($B31,'Paddock Names'!$B$11:$D$140,3)))</f>
        <v>#DIV/0!</v>
      </c>
      <c r="AE32" s="123" t="e">
        <f>AD32+(VLOOKUP($B31,'Growth Rates'!$B$11:$O$140,($B$1+2),FALSE))-(AE31*(AE$7/VLOOKUP($B31,'Paddock Names'!$B$11:$D$140,3)))</f>
        <v>#DIV/0!</v>
      </c>
      <c r="AF32" s="123" t="e">
        <f>AE32+(VLOOKUP($B31,'Growth Rates'!$B$11:$O$140,($B$1+2),FALSE))-(AF31*(AF$7/VLOOKUP($B31,'Paddock Names'!$B$11:$D$140,3)))</f>
        <v>#DIV/0!</v>
      </c>
      <c r="AG32" s="123" t="e">
        <f>AF32+(VLOOKUP($B31,'Growth Rates'!$B$11:$O$140,($B$1+2),FALSE))-(AG31*(AG$7/VLOOKUP($B31,'Paddock Names'!$B$11:$D$140,3)))</f>
        <v>#DIV/0!</v>
      </c>
      <c r="AH32" s="123" t="e">
        <f>AG32+(VLOOKUP($B31,'Growth Rates'!$B$11:$O$140,($B$1+2),FALSE))-(AH31*(AH$7/VLOOKUP($B31,'Paddock Names'!$B$11:$D$140,3)))</f>
        <v>#DIV/0!</v>
      </c>
      <c r="AI32" s="123" t="e">
        <f>AH32+(VLOOKUP($B31,'Growth Rates'!$B$11:$O$140,($B$1+2),FALSE))-(AI31*(AI$7/VLOOKUP($B31,'Paddock Names'!$B$11:$D$140,3)))</f>
        <v>#DIV/0!</v>
      </c>
      <c r="AJ32" s="123" t="e">
        <f>AI32+(VLOOKUP($B31,'Growth Rates'!$B$11:$O$140,($B$1+2),FALSE))-(AJ31*(AJ$7/VLOOKUP($B31,'Paddock Names'!$B$11:$D$140,3)))</f>
        <v>#DIV/0!</v>
      </c>
      <c r="AK32" s="124" t="e">
        <f>AJ32+(VLOOKUP($B31,'Growth Rates'!$B$11:$O$140,($B$1+2),FALSE))-(AK31*(AK$7/VLOOKUP($B31,'Paddock Names'!$B$11:$D$140,3)))</f>
        <v>#DIV/0!</v>
      </c>
    </row>
    <row r="33" spans="2:37"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IF(SUM(I33:AK33)&gt;0,SUM(I33:AK33)," ")</f>
        <v xml:space="preserve"> </v>
      </c>
      <c r="F33" s="119" t="e">
        <f>Jan!AM34</f>
        <v>#DIV/0!</v>
      </c>
      <c r="G33" s="17">
        <f>VLOOKUP(B33,'Herbage Mass Residual'!$B$11:$O$140,($B$1+2),FALSE)</f>
        <v>2500</v>
      </c>
      <c r="H33" s="103" t="e">
        <f>($F$7/VLOOKUP(B33,'Paddock Names'!$B$11:$D$140,3))*(SUM(I33:AK33)/31)</f>
        <v>#DIV/0!</v>
      </c>
      <c r="I33" s="121"/>
      <c r="J33" s="121"/>
      <c r="K33" s="121"/>
      <c r="L33" s="121"/>
      <c r="M33" s="121"/>
      <c r="N33" s="121"/>
      <c r="O33" s="121"/>
      <c r="P33" s="121"/>
      <c r="Q33" s="121"/>
      <c r="R33" s="121"/>
      <c r="S33" s="121"/>
      <c r="T33" s="121"/>
      <c r="U33" s="121"/>
      <c r="V33" s="121"/>
      <c r="W33" s="121"/>
      <c r="X33" s="121"/>
      <c r="Y33" s="121"/>
      <c r="Z33" s="121"/>
      <c r="AA33" s="121"/>
      <c r="AB33" s="121"/>
      <c r="AC33" s="121"/>
      <c r="AD33" s="121"/>
      <c r="AE33" s="121"/>
      <c r="AF33" s="121"/>
      <c r="AG33" s="121"/>
      <c r="AH33" s="121"/>
      <c r="AI33" s="121"/>
      <c r="AJ33" s="121"/>
      <c r="AK33" s="125"/>
    </row>
    <row r="34" spans="2:37" ht="16" thickBot="1" x14ac:dyDescent="0.25">
      <c r="B34" s="58">
        <f t="shared" si="4"/>
        <v>12.5</v>
      </c>
      <c r="C34" s="23"/>
      <c r="D34" s="29"/>
      <c r="E34" s="27"/>
      <c r="F34" s="21"/>
      <c r="G34" s="22"/>
      <c r="H34" s="104"/>
      <c r="I34" s="123" t="e">
        <f>F33+(VLOOKUP(B33,'Growth Rates'!$B$11:$O$140,($B$1+2),FALSE))-(I33*(I$7/VLOOKUP(B33,'Paddock Names'!$B$11:$D$140,3)))</f>
        <v>#DIV/0!</v>
      </c>
      <c r="J34" s="123" t="e">
        <f>I34+(VLOOKUP($B33,'Growth Rates'!$B$11:$O$140,($B$1+2),FALSE))-(J33*(J$7/VLOOKUP($B33,'Paddock Names'!$B$11:$D$140,3)))</f>
        <v>#DIV/0!</v>
      </c>
      <c r="K34" s="123" t="e">
        <f>J34+(VLOOKUP($B33,'Growth Rates'!$B$11:$O$140,($B$1+2),FALSE))-(K33*(K$7/VLOOKUP($B33,'Paddock Names'!$B$11:$D$140,3)))</f>
        <v>#DIV/0!</v>
      </c>
      <c r="L34" s="123" t="e">
        <f>K34+(VLOOKUP($B33,'Growth Rates'!$B$11:$O$140,($B$1+2),FALSE))-(L33*(L$7/VLOOKUP($B33,'Paddock Names'!$B$11:$D$140,3)))</f>
        <v>#DIV/0!</v>
      </c>
      <c r="M34" s="123" t="e">
        <f>L34+(VLOOKUP($B33,'Growth Rates'!$B$11:$O$140,($B$1+2),FALSE))-(M33*(M$7/VLOOKUP($B33,'Paddock Names'!$B$11:$D$140,3)))</f>
        <v>#DIV/0!</v>
      </c>
      <c r="N34" s="123" t="e">
        <f>M34+(VLOOKUP($B33,'Growth Rates'!$B$11:$O$140,($B$1+2),FALSE))-(N33*(N$7/VLOOKUP($B33,'Paddock Names'!$B$11:$D$140,3)))</f>
        <v>#DIV/0!</v>
      </c>
      <c r="O34" s="123" t="e">
        <f>N34+(VLOOKUP($B33,'Growth Rates'!$B$11:$O$140,($B$1+2),FALSE))-(O33*(O$7/VLOOKUP($B33,'Paddock Names'!$B$11:$D$140,3)))</f>
        <v>#DIV/0!</v>
      </c>
      <c r="P34" s="123" t="e">
        <f>O34+(VLOOKUP($B33,'Growth Rates'!$B$11:$O$140,($B$1+2),FALSE))-(P33*(P$7/VLOOKUP($B33,'Paddock Names'!$B$11:$D$140,3)))</f>
        <v>#DIV/0!</v>
      </c>
      <c r="Q34" s="123" t="e">
        <f>P34+(VLOOKUP($B33,'Growth Rates'!$B$11:$O$140,($B$1+2),FALSE))-(Q33*(Q$7/VLOOKUP($B33,'Paddock Names'!$B$11:$D$140,3)))</f>
        <v>#DIV/0!</v>
      </c>
      <c r="R34" s="123" t="e">
        <f>Q34+(VLOOKUP($B33,'Growth Rates'!$B$11:$O$140,($B$1+2),FALSE))-(R33*(R$7/VLOOKUP($B33,'Paddock Names'!$B$11:$D$140,3)))</f>
        <v>#DIV/0!</v>
      </c>
      <c r="S34" s="123" t="e">
        <f>R34+(VLOOKUP($B33,'Growth Rates'!$B$11:$O$140,($B$1+2),FALSE))-(S33*(S$7/VLOOKUP($B33,'Paddock Names'!$B$11:$D$140,3)))</f>
        <v>#DIV/0!</v>
      </c>
      <c r="T34" s="123" t="e">
        <f>S34+(VLOOKUP($B33,'Growth Rates'!$B$11:$O$140,($B$1+2),FALSE))-(T33*(T$7/VLOOKUP($B33,'Paddock Names'!$B$11:$D$140,3)))</f>
        <v>#DIV/0!</v>
      </c>
      <c r="U34" s="123" t="e">
        <f>T34+(VLOOKUP($B33,'Growth Rates'!$B$11:$O$140,($B$1+2),FALSE))-(U33*(U$7/VLOOKUP($B33,'Paddock Names'!$B$11:$D$140,3)))</f>
        <v>#DIV/0!</v>
      </c>
      <c r="V34" s="123" t="e">
        <f>U34+(VLOOKUP($B33,'Growth Rates'!$B$11:$O$140,($B$1+2),FALSE))-(V33*(V$7/VLOOKUP($B33,'Paddock Names'!$B$11:$D$140,3)))</f>
        <v>#DIV/0!</v>
      </c>
      <c r="W34" s="123" t="e">
        <f>V34+(VLOOKUP($B33,'Growth Rates'!$B$11:$O$140,($B$1+2),FALSE))-(W33*(W$7/VLOOKUP($B33,'Paddock Names'!$B$11:$D$140,3)))</f>
        <v>#DIV/0!</v>
      </c>
      <c r="X34" s="123" t="e">
        <f>W34+(VLOOKUP($B33,'Growth Rates'!$B$11:$O$140,($B$1+2),FALSE))-(X33*(X$7/VLOOKUP($B33,'Paddock Names'!$B$11:$D$140,3)))</f>
        <v>#DIV/0!</v>
      </c>
      <c r="Y34" s="123" t="e">
        <f>X34+(VLOOKUP($B33,'Growth Rates'!$B$11:$O$140,($B$1+2),FALSE))-(Y33*(Y$7/VLOOKUP($B33,'Paddock Names'!$B$11:$D$140,3)))</f>
        <v>#DIV/0!</v>
      </c>
      <c r="Z34" s="123" t="e">
        <f>Y34+(VLOOKUP($B33,'Growth Rates'!$B$11:$O$140,($B$1+2),FALSE))-(Z33*(Z$7/VLOOKUP($B33,'Paddock Names'!$B$11:$D$140,3)))</f>
        <v>#DIV/0!</v>
      </c>
      <c r="AA34" s="123" t="e">
        <f>Z34+(VLOOKUP($B33,'Growth Rates'!$B$11:$O$140,($B$1+2),FALSE))-(AA33*(AA$7/VLOOKUP($B33,'Paddock Names'!$B$11:$D$140,3)))</f>
        <v>#DIV/0!</v>
      </c>
      <c r="AB34" s="123" t="e">
        <f>AA34+(VLOOKUP($B33,'Growth Rates'!$B$11:$O$140,($B$1+2),FALSE))-(AB33*(AB$7/VLOOKUP($B33,'Paddock Names'!$B$11:$D$140,3)))</f>
        <v>#DIV/0!</v>
      </c>
      <c r="AC34" s="123" t="e">
        <f>AB34+(VLOOKUP($B33,'Growth Rates'!$B$11:$O$140,($B$1+2),FALSE))-(AC33*(AC$7/VLOOKUP($B33,'Paddock Names'!$B$11:$D$140,3)))</f>
        <v>#DIV/0!</v>
      </c>
      <c r="AD34" s="123" t="e">
        <f>AC34+(VLOOKUP($B33,'Growth Rates'!$B$11:$O$140,($B$1+2),FALSE))-(AD33*(AD$7/VLOOKUP($B33,'Paddock Names'!$B$11:$D$140,3)))</f>
        <v>#DIV/0!</v>
      </c>
      <c r="AE34" s="123" t="e">
        <f>AD34+(VLOOKUP($B33,'Growth Rates'!$B$11:$O$140,($B$1+2),FALSE))-(AE33*(AE$7/VLOOKUP($B33,'Paddock Names'!$B$11:$D$140,3)))</f>
        <v>#DIV/0!</v>
      </c>
      <c r="AF34" s="123" t="e">
        <f>AE34+(VLOOKUP($B33,'Growth Rates'!$B$11:$O$140,($B$1+2),FALSE))-(AF33*(AF$7/VLOOKUP($B33,'Paddock Names'!$B$11:$D$140,3)))</f>
        <v>#DIV/0!</v>
      </c>
      <c r="AG34" s="123" t="e">
        <f>AF34+(VLOOKUP($B33,'Growth Rates'!$B$11:$O$140,($B$1+2),FALSE))-(AG33*(AG$7/VLOOKUP($B33,'Paddock Names'!$B$11:$D$140,3)))</f>
        <v>#DIV/0!</v>
      </c>
      <c r="AH34" s="123" t="e">
        <f>AG34+(VLOOKUP($B33,'Growth Rates'!$B$11:$O$140,($B$1+2),FALSE))-(AH33*(AH$7/VLOOKUP($B33,'Paddock Names'!$B$11:$D$140,3)))</f>
        <v>#DIV/0!</v>
      </c>
      <c r="AI34" s="123" t="e">
        <f>AH34+(VLOOKUP($B33,'Growth Rates'!$B$11:$O$140,($B$1+2),FALSE))-(AI33*(AI$7/VLOOKUP($B33,'Paddock Names'!$B$11:$D$140,3)))</f>
        <v>#DIV/0!</v>
      </c>
      <c r="AJ34" s="123" t="e">
        <f>AI34+(VLOOKUP($B33,'Growth Rates'!$B$11:$O$140,($B$1+2),FALSE))-(AJ33*(AJ$7/VLOOKUP($B33,'Paddock Names'!$B$11:$D$140,3)))</f>
        <v>#DIV/0!</v>
      </c>
      <c r="AK34" s="124" t="e">
        <f>AJ34+(VLOOKUP($B33,'Growth Rates'!$B$11:$O$140,($B$1+2),FALSE))-(AK33*(AK$7/VLOOKUP($B33,'Paddock Names'!$B$11:$D$140,3)))</f>
        <v>#DIV/0!</v>
      </c>
    </row>
    <row r="35" spans="2:37"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IF(SUM(I35:AK35)&gt;0,SUM(I35:AK35)," ")</f>
        <v xml:space="preserve"> </v>
      </c>
      <c r="F35" s="119" t="e">
        <f>Jan!AM36</f>
        <v>#DIV/0!</v>
      </c>
      <c r="G35" s="17">
        <f>VLOOKUP(B35,'Herbage Mass Residual'!$B$11:$O$140,($B$1+2),FALSE)</f>
        <v>2500</v>
      </c>
      <c r="H35" s="103" t="e">
        <f>($F$7/VLOOKUP(B35,'Paddock Names'!$B$11:$D$140,3))*(SUM(I35:AK35)/31)</f>
        <v>#DIV/0!</v>
      </c>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5"/>
    </row>
    <row r="36" spans="2:37" ht="16" thickBot="1" x14ac:dyDescent="0.25">
      <c r="B36" s="58">
        <f t="shared" si="4"/>
        <v>13.5</v>
      </c>
      <c r="C36" s="23"/>
      <c r="D36" s="29"/>
      <c r="E36" s="27"/>
      <c r="F36" s="21"/>
      <c r="G36" s="22"/>
      <c r="H36" s="104"/>
      <c r="I36" s="123" t="e">
        <f>F35+(VLOOKUP(B35,'Growth Rates'!$B$11:$O$140,($B$1+2),FALSE))-(I35*(I$7/VLOOKUP(B35,'Paddock Names'!$B$11:$D$140,3)))</f>
        <v>#DIV/0!</v>
      </c>
      <c r="J36" s="123" t="e">
        <f>I36+(VLOOKUP($B35,'Growth Rates'!$B$11:$O$140,($B$1+2),FALSE))-(J35*(J$7/VLOOKUP($B35,'Paddock Names'!$B$11:$D$140,3)))</f>
        <v>#DIV/0!</v>
      </c>
      <c r="K36" s="123" t="e">
        <f>J36+(VLOOKUP($B35,'Growth Rates'!$B$11:$O$140,($B$1+2),FALSE))-(K35*(K$7/VLOOKUP($B35,'Paddock Names'!$B$11:$D$140,3)))</f>
        <v>#DIV/0!</v>
      </c>
      <c r="L36" s="123" t="e">
        <f>K36+(VLOOKUP($B35,'Growth Rates'!$B$11:$O$140,($B$1+2),FALSE))-(L35*(L$7/VLOOKUP($B35,'Paddock Names'!$B$11:$D$140,3)))</f>
        <v>#DIV/0!</v>
      </c>
      <c r="M36" s="123" t="e">
        <f>L36+(VLOOKUP($B35,'Growth Rates'!$B$11:$O$140,($B$1+2),FALSE))-(M35*(M$7/VLOOKUP($B35,'Paddock Names'!$B$11:$D$140,3)))</f>
        <v>#DIV/0!</v>
      </c>
      <c r="N36" s="123" t="e">
        <f>M36+(VLOOKUP($B35,'Growth Rates'!$B$11:$O$140,($B$1+2),FALSE))-(N35*(N$7/VLOOKUP($B35,'Paddock Names'!$B$11:$D$140,3)))</f>
        <v>#DIV/0!</v>
      </c>
      <c r="O36" s="123" t="e">
        <f>N36+(VLOOKUP($B35,'Growth Rates'!$B$11:$O$140,($B$1+2),FALSE))-(O35*(O$7/VLOOKUP($B35,'Paddock Names'!$B$11:$D$140,3)))</f>
        <v>#DIV/0!</v>
      </c>
      <c r="P36" s="123" t="e">
        <f>O36+(VLOOKUP($B35,'Growth Rates'!$B$11:$O$140,($B$1+2),FALSE))-(P35*(P$7/VLOOKUP($B35,'Paddock Names'!$B$11:$D$140,3)))</f>
        <v>#DIV/0!</v>
      </c>
      <c r="Q36" s="123" t="e">
        <f>P36+(VLOOKUP($B35,'Growth Rates'!$B$11:$O$140,($B$1+2),FALSE))-(Q35*(Q$7/VLOOKUP($B35,'Paddock Names'!$B$11:$D$140,3)))</f>
        <v>#DIV/0!</v>
      </c>
      <c r="R36" s="123" t="e">
        <f>Q36+(VLOOKUP($B35,'Growth Rates'!$B$11:$O$140,($B$1+2),FALSE))-(R35*(R$7/VLOOKUP($B35,'Paddock Names'!$B$11:$D$140,3)))</f>
        <v>#DIV/0!</v>
      </c>
      <c r="S36" s="123" t="e">
        <f>R36+(VLOOKUP($B35,'Growth Rates'!$B$11:$O$140,($B$1+2),FALSE))-(S35*(S$7/VLOOKUP($B35,'Paddock Names'!$B$11:$D$140,3)))</f>
        <v>#DIV/0!</v>
      </c>
      <c r="T36" s="123" t="e">
        <f>S36+(VLOOKUP($B35,'Growth Rates'!$B$11:$O$140,($B$1+2),FALSE))-(T35*(T$7/VLOOKUP($B35,'Paddock Names'!$B$11:$D$140,3)))</f>
        <v>#DIV/0!</v>
      </c>
      <c r="U36" s="123" t="e">
        <f>T36+(VLOOKUP($B35,'Growth Rates'!$B$11:$O$140,($B$1+2),FALSE))-(U35*(U$7/VLOOKUP($B35,'Paddock Names'!$B$11:$D$140,3)))</f>
        <v>#DIV/0!</v>
      </c>
      <c r="V36" s="123" t="e">
        <f>U36+(VLOOKUP($B35,'Growth Rates'!$B$11:$O$140,($B$1+2),FALSE))-(V35*(V$7/VLOOKUP($B35,'Paddock Names'!$B$11:$D$140,3)))</f>
        <v>#DIV/0!</v>
      </c>
      <c r="W36" s="123" t="e">
        <f>V36+(VLOOKUP($B35,'Growth Rates'!$B$11:$O$140,($B$1+2),FALSE))-(W35*(W$7/VLOOKUP($B35,'Paddock Names'!$B$11:$D$140,3)))</f>
        <v>#DIV/0!</v>
      </c>
      <c r="X36" s="123" t="e">
        <f>W36+(VLOOKUP($B35,'Growth Rates'!$B$11:$O$140,($B$1+2),FALSE))-(X35*(X$7/VLOOKUP($B35,'Paddock Names'!$B$11:$D$140,3)))</f>
        <v>#DIV/0!</v>
      </c>
      <c r="Y36" s="123" t="e">
        <f>X36+(VLOOKUP($B35,'Growth Rates'!$B$11:$O$140,($B$1+2),FALSE))-(Y35*(Y$7/VLOOKUP($B35,'Paddock Names'!$B$11:$D$140,3)))</f>
        <v>#DIV/0!</v>
      </c>
      <c r="Z36" s="123" t="e">
        <f>Y36+(VLOOKUP($B35,'Growth Rates'!$B$11:$O$140,($B$1+2),FALSE))-(Z35*(Z$7/VLOOKUP($B35,'Paddock Names'!$B$11:$D$140,3)))</f>
        <v>#DIV/0!</v>
      </c>
      <c r="AA36" s="123" t="e">
        <f>Z36+(VLOOKUP($B35,'Growth Rates'!$B$11:$O$140,($B$1+2),FALSE))-(AA35*(AA$7/VLOOKUP($B35,'Paddock Names'!$B$11:$D$140,3)))</f>
        <v>#DIV/0!</v>
      </c>
      <c r="AB36" s="123" t="e">
        <f>AA36+(VLOOKUP($B35,'Growth Rates'!$B$11:$O$140,($B$1+2),FALSE))-(AB35*(AB$7/VLOOKUP($B35,'Paddock Names'!$B$11:$D$140,3)))</f>
        <v>#DIV/0!</v>
      </c>
      <c r="AC36" s="123" t="e">
        <f>AB36+(VLOOKUP($B35,'Growth Rates'!$B$11:$O$140,($B$1+2),FALSE))-(AC35*(AC$7/VLOOKUP($B35,'Paddock Names'!$B$11:$D$140,3)))</f>
        <v>#DIV/0!</v>
      </c>
      <c r="AD36" s="123" t="e">
        <f>AC36+(VLOOKUP($B35,'Growth Rates'!$B$11:$O$140,($B$1+2),FALSE))-(AD35*(AD$7/VLOOKUP($B35,'Paddock Names'!$B$11:$D$140,3)))</f>
        <v>#DIV/0!</v>
      </c>
      <c r="AE36" s="123" t="e">
        <f>AD36+(VLOOKUP($B35,'Growth Rates'!$B$11:$O$140,($B$1+2),FALSE))-(AE35*(AE$7/VLOOKUP($B35,'Paddock Names'!$B$11:$D$140,3)))</f>
        <v>#DIV/0!</v>
      </c>
      <c r="AF36" s="123" t="e">
        <f>AE36+(VLOOKUP($B35,'Growth Rates'!$B$11:$O$140,($B$1+2),FALSE))-(AF35*(AF$7/VLOOKUP($B35,'Paddock Names'!$B$11:$D$140,3)))</f>
        <v>#DIV/0!</v>
      </c>
      <c r="AG36" s="123" t="e">
        <f>AF36+(VLOOKUP($B35,'Growth Rates'!$B$11:$O$140,($B$1+2),FALSE))-(AG35*(AG$7/VLOOKUP($B35,'Paddock Names'!$B$11:$D$140,3)))</f>
        <v>#DIV/0!</v>
      </c>
      <c r="AH36" s="123" t="e">
        <f>AG36+(VLOOKUP($B35,'Growth Rates'!$B$11:$O$140,($B$1+2),FALSE))-(AH35*(AH$7/VLOOKUP($B35,'Paddock Names'!$B$11:$D$140,3)))</f>
        <v>#DIV/0!</v>
      </c>
      <c r="AI36" s="123" t="e">
        <f>AH36+(VLOOKUP($B35,'Growth Rates'!$B$11:$O$140,($B$1+2),FALSE))-(AI35*(AI$7/VLOOKUP($B35,'Paddock Names'!$B$11:$D$140,3)))</f>
        <v>#DIV/0!</v>
      </c>
      <c r="AJ36" s="123" t="e">
        <f>AI36+(VLOOKUP($B35,'Growth Rates'!$B$11:$O$140,($B$1+2),FALSE))-(AJ35*(AJ$7/VLOOKUP($B35,'Paddock Names'!$B$11:$D$140,3)))</f>
        <v>#DIV/0!</v>
      </c>
      <c r="AK36" s="124" t="e">
        <f>AJ36+(VLOOKUP($B35,'Growth Rates'!$B$11:$O$140,($B$1+2),FALSE))-(AK35*(AK$7/VLOOKUP($B35,'Paddock Names'!$B$11:$D$140,3)))</f>
        <v>#DIV/0!</v>
      </c>
    </row>
    <row r="37" spans="2:37"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IF(SUM(I37:AK37)&gt;0,SUM(I37:AK37)," ")</f>
        <v xml:space="preserve"> </v>
      </c>
      <c r="F37" s="119" t="e">
        <f>Jan!AM38</f>
        <v>#DIV/0!</v>
      </c>
      <c r="G37" s="17">
        <f>VLOOKUP(B37,'Herbage Mass Residual'!$B$11:$O$140,($B$1+2),FALSE)</f>
        <v>2500</v>
      </c>
      <c r="H37" s="103" t="e">
        <f>($F$7/VLOOKUP(B37,'Paddock Names'!$B$11:$D$140,3))*(SUM(I37:AK37)/31)</f>
        <v>#DIV/0!</v>
      </c>
      <c r="I37" s="121"/>
      <c r="J37" s="121"/>
      <c r="K37" s="121"/>
      <c r="L37" s="121"/>
      <c r="M37" s="121"/>
      <c r="N37" s="121"/>
      <c r="O37" s="121"/>
      <c r="P37" s="121"/>
      <c r="Q37" s="121"/>
      <c r="R37" s="121"/>
      <c r="S37" s="121"/>
      <c r="T37" s="121"/>
      <c r="U37" s="121"/>
      <c r="V37" s="121"/>
      <c r="W37" s="121"/>
      <c r="X37" s="121"/>
      <c r="Y37" s="121"/>
      <c r="Z37" s="121"/>
      <c r="AA37" s="121"/>
      <c r="AB37" s="121"/>
      <c r="AC37" s="121"/>
      <c r="AD37" s="121"/>
      <c r="AE37" s="121"/>
      <c r="AF37" s="121"/>
      <c r="AG37" s="121"/>
      <c r="AH37" s="121"/>
      <c r="AI37" s="121"/>
      <c r="AJ37" s="121"/>
      <c r="AK37" s="125"/>
    </row>
    <row r="38" spans="2:37" ht="16" thickBot="1" x14ac:dyDescent="0.25">
      <c r="B38" s="58">
        <f t="shared" si="4"/>
        <v>14.5</v>
      </c>
      <c r="C38" s="23"/>
      <c r="D38" s="29"/>
      <c r="E38" s="27"/>
      <c r="F38" s="21"/>
      <c r="G38" s="22"/>
      <c r="H38" s="104"/>
      <c r="I38" s="123" t="e">
        <f>F37+(VLOOKUP(B37,'Growth Rates'!$B$11:$O$140,($B$1+2),FALSE))-(I37*(I$7/VLOOKUP(B37,'Paddock Names'!$B$11:$D$140,3)))</f>
        <v>#DIV/0!</v>
      </c>
      <c r="J38" s="123" t="e">
        <f>I38+(VLOOKUP($B37,'Growth Rates'!$B$11:$O$140,($B$1+2),FALSE))-(J37*(J$7/VLOOKUP($B37,'Paddock Names'!$B$11:$D$140,3)))</f>
        <v>#DIV/0!</v>
      </c>
      <c r="K38" s="123" t="e">
        <f>J38+(VLOOKUP($B37,'Growth Rates'!$B$11:$O$140,($B$1+2),FALSE))-(K37*(K$7/VLOOKUP($B37,'Paddock Names'!$B$11:$D$140,3)))</f>
        <v>#DIV/0!</v>
      </c>
      <c r="L38" s="123" t="e">
        <f>K38+(VLOOKUP($B37,'Growth Rates'!$B$11:$O$140,($B$1+2),FALSE))-(L37*(L$7/VLOOKUP($B37,'Paddock Names'!$B$11:$D$140,3)))</f>
        <v>#DIV/0!</v>
      </c>
      <c r="M38" s="123" t="e">
        <f>L38+(VLOOKUP($B37,'Growth Rates'!$B$11:$O$140,($B$1+2),FALSE))-(M37*(M$7/VLOOKUP($B37,'Paddock Names'!$B$11:$D$140,3)))</f>
        <v>#DIV/0!</v>
      </c>
      <c r="N38" s="123" t="e">
        <f>M38+(VLOOKUP($B37,'Growth Rates'!$B$11:$O$140,($B$1+2),FALSE))-(N37*(N$7/VLOOKUP($B37,'Paddock Names'!$B$11:$D$140,3)))</f>
        <v>#DIV/0!</v>
      </c>
      <c r="O38" s="123" t="e">
        <f>N38+(VLOOKUP($B37,'Growth Rates'!$B$11:$O$140,($B$1+2),FALSE))-(O37*(O$7/VLOOKUP($B37,'Paddock Names'!$B$11:$D$140,3)))</f>
        <v>#DIV/0!</v>
      </c>
      <c r="P38" s="123" t="e">
        <f>O38+(VLOOKUP($B37,'Growth Rates'!$B$11:$O$140,($B$1+2),FALSE))-(P37*(P$7/VLOOKUP($B37,'Paddock Names'!$B$11:$D$140,3)))</f>
        <v>#DIV/0!</v>
      </c>
      <c r="Q38" s="123" t="e">
        <f>P38+(VLOOKUP($B37,'Growth Rates'!$B$11:$O$140,($B$1+2),FALSE))-(Q37*(Q$7/VLOOKUP($B37,'Paddock Names'!$B$11:$D$140,3)))</f>
        <v>#DIV/0!</v>
      </c>
      <c r="R38" s="123" t="e">
        <f>Q38+(VLOOKUP($B37,'Growth Rates'!$B$11:$O$140,($B$1+2),FALSE))-(R37*(R$7/VLOOKUP($B37,'Paddock Names'!$B$11:$D$140,3)))</f>
        <v>#DIV/0!</v>
      </c>
      <c r="S38" s="123" t="e">
        <f>R38+(VLOOKUP($B37,'Growth Rates'!$B$11:$O$140,($B$1+2),FALSE))-(S37*(S$7/VLOOKUP($B37,'Paddock Names'!$B$11:$D$140,3)))</f>
        <v>#DIV/0!</v>
      </c>
      <c r="T38" s="123" t="e">
        <f>S38+(VLOOKUP($B37,'Growth Rates'!$B$11:$O$140,($B$1+2),FALSE))-(T37*(T$7/VLOOKUP($B37,'Paddock Names'!$B$11:$D$140,3)))</f>
        <v>#DIV/0!</v>
      </c>
      <c r="U38" s="123" t="e">
        <f>T38+(VLOOKUP($B37,'Growth Rates'!$B$11:$O$140,($B$1+2),FALSE))-(U37*(U$7/VLOOKUP($B37,'Paddock Names'!$B$11:$D$140,3)))</f>
        <v>#DIV/0!</v>
      </c>
      <c r="V38" s="123" t="e">
        <f>U38+(VLOOKUP($B37,'Growth Rates'!$B$11:$O$140,($B$1+2),FALSE))-(V37*(V$7/VLOOKUP($B37,'Paddock Names'!$B$11:$D$140,3)))</f>
        <v>#DIV/0!</v>
      </c>
      <c r="W38" s="123" t="e">
        <f>V38+(VLOOKUP($B37,'Growth Rates'!$B$11:$O$140,($B$1+2),FALSE))-(W37*(W$7/VLOOKUP($B37,'Paddock Names'!$B$11:$D$140,3)))</f>
        <v>#DIV/0!</v>
      </c>
      <c r="X38" s="123" t="e">
        <f>W38+(VLOOKUP($B37,'Growth Rates'!$B$11:$O$140,($B$1+2),FALSE))-(X37*(X$7/VLOOKUP($B37,'Paddock Names'!$B$11:$D$140,3)))</f>
        <v>#DIV/0!</v>
      </c>
      <c r="Y38" s="123" t="e">
        <f>X38+(VLOOKUP($B37,'Growth Rates'!$B$11:$O$140,($B$1+2),FALSE))-(Y37*(Y$7/VLOOKUP($B37,'Paddock Names'!$B$11:$D$140,3)))</f>
        <v>#DIV/0!</v>
      </c>
      <c r="Z38" s="123" t="e">
        <f>Y38+(VLOOKUP($B37,'Growth Rates'!$B$11:$O$140,($B$1+2),FALSE))-(Z37*(Z$7/VLOOKUP($B37,'Paddock Names'!$B$11:$D$140,3)))</f>
        <v>#DIV/0!</v>
      </c>
      <c r="AA38" s="123" t="e">
        <f>Z38+(VLOOKUP($B37,'Growth Rates'!$B$11:$O$140,($B$1+2),FALSE))-(AA37*(AA$7/VLOOKUP($B37,'Paddock Names'!$B$11:$D$140,3)))</f>
        <v>#DIV/0!</v>
      </c>
      <c r="AB38" s="123" t="e">
        <f>AA38+(VLOOKUP($B37,'Growth Rates'!$B$11:$O$140,($B$1+2),FALSE))-(AB37*(AB$7/VLOOKUP($B37,'Paddock Names'!$B$11:$D$140,3)))</f>
        <v>#DIV/0!</v>
      </c>
      <c r="AC38" s="123" t="e">
        <f>AB38+(VLOOKUP($B37,'Growth Rates'!$B$11:$O$140,($B$1+2),FALSE))-(AC37*(AC$7/VLOOKUP($B37,'Paddock Names'!$B$11:$D$140,3)))</f>
        <v>#DIV/0!</v>
      </c>
      <c r="AD38" s="123" t="e">
        <f>AC38+(VLOOKUP($B37,'Growth Rates'!$B$11:$O$140,($B$1+2),FALSE))-(AD37*(AD$7/VLOOKUP($B37,'Paddock Names'!$B$11:$D$140,3)))</f>
        <v>#DIV/0!</v>
      </c>
      <c r="AE38" s="123" t="e">
        <f>AD38+(VLOOKUP($B37,'Growth Rates'!$B$11:$O$140,($B$1+2),FALSE))-(AE37*(AE$7/VLOOKUP($B37,'Paddock Names'!$B$11:$D$140,3)))</f>
        <v>#DIV/0!</v>
      </c>
      <c r="AF38" s="123" t="e">
        <f>AE38+(VLOOKUP($B37,'Growth Rates'!$B$11:$O$140,($B$1+2),FALSE))-(AF37*(AF$7/VLOOKUP($B37,'Paddock Names'!$B$11:$D$140,3)))</f>
        <v>#DIV/0!</v>
      </c>
      <c r="AG38" s="123" t="e">
        <f>AF38+(VLOOKUP($B37,'Growth Rates'!$B$11:$O$140,($B$1+2),FALSE))-(AG37*(AG$7/VLOOKUP($B37,'Paddock Names'!$B$11:$D$140,3)))</f>
        <v>#DIV/0!</v>
      </c>
      <c r="AH38" s="123" t="e">
        <f>AG38+(VLOOKUP($B37,'Growth Rates'!$B$11:$O$140,($B$1+2),FALSE))-(AH37*(AH$7/VLOOKUP($B37,'Paddock Names'!$B$11:$D$140,3)))</f>
        <v>#DIV/0!</v>
      </c>
      <c r="AI38" s="123" t="e">
        <f>AH38+(VLOOKUP($B37,'Growth Rates'!$B$11:$O$140,($B$1+2),FALSE))-(AI37*(AI$7/VLOOKUP($B37,'Paddock Names'!$B$11:$D$140,3)))</f>
        <v>#DIV/0!</v>
      </c>
      <c r="AJ38" s="123" t="e">
        <f>AI38+(VLOOKUP($B37,'Growth Rates'!$B$11:$O$140,($B$1+2),FALSE))-(AJ37*(AJ$7/VLOOKUP($B37,'Paddock Names'!$B$11:$D$140,3)))</f>
        <v>#DIV/0!</v>
      </c>
      <c r="AK38" s="124" t="e">
        <f>AJ38+(VLOOKUP($B37,'Growth Rates'!$B$11:$O$140,($B$1+2),FALSE))-(AK37*(AK$7/VLOOKUP($B37,'Paddock Names'!$B$11:$D$140,3)))</f>
        <v>#DIV/0!</v>
      </c>
    </row>
    <row r="39" spans="2:37"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IF(SUM(I39:AK39)&gt;0,SUM(I39:AK39)," ")</f>
        <v xml:space="preserve"> </v>
      </c>
      <c r="F39" s="119" t="e">
        <f>Jan!AM40</f>
        <v>#DIV/0!</v>
      </c>
      <c r="G39" s="17">
        <f>VLOOKUP(B39,'Herbage Mass Residual'!$B$11:$O$140,($B$1+2),FALSE)</f>
        <v>2500</v>
      </c>
      <c r="H39" s="103" t="e">
        <f>($F$7/VLOOKUP(B39,'Paddock Names'!$B$11:$D$140,3))*(SUM(I39:AK39)/31)</f>
        <v>#DIV/0!</v>
      </c>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5"/>
    </row>
    <row r="40" spans="2:37" ht="16" thickBot="1" x14ac:dyDescent="0.25">
      <c r="B40" s="58">
        <f t="shared" si="4"/>
        <v>15.5</v>
      </c>
      <c r="C40" s="23"/>
      <c r="D40" s="29"/>
      <c r="E40" s="27"/>
      <c r="F40" s="21"/>
      <c r="G40" s="22"/>
      <c r="H40" s="104"/>
      <c r="I40" s="123" t="e">
        <f>F39+(VLOOKUP(B39,'Growth Rates'!$B$11:$O$140,($B$1+2),FALSE))-(I39*(I$7/VLOOKUP(B39,'Paddock Names'!$B$11:$D$140,3)))</f>
        <v>#DIV/0!</v>
      </c>
      <c r="J40" s="123" t="e">
        <f>I40+(VLOOKUP($B39,'Growth Rates'!$B$11:$O$140,($B$1+2),FALSE))-(J39*(J$7/VLOOKUP($B39,'Paddock Names'!$B$11:$D$140,3)))</f>
        <v>#DIV/0!</v>
      </c>
      <c r="K40" s="123" t="e">
        <f>J40+(VLOOKUP($B39,'Growth Rates'!$B$11:$O$140,($B$1+2),FALSE))-(K39*(K$7/VLOOKUP($B39,'Paddock Names'!$B$11:$D$140,3)))</f>
        <v>#DIV/0!</v>
      </c>
      <c r="L40" s="123" t="e">
        <f>K40+(VLOOKUP($B39,'Growth Rates'!$B$11:$O$140,($B$1+2),FALSE))-(L39*(L$7/VLOOKUP($B39,'Paddock Names'!$B$11:$D$140,3)))</f>
        <v>#DIV/0!</v>
      </c>
      <c r="M40" s="123" t="e">
        <f>L40+(VLOOKUP($B39,'Growth Rates'!$B$11:$O$140,($B$1+2),FALSE))-(M39*(M$7/VLOOKUP($B39,'Paddock Names'!$B$11:$D$140,3)))</f>
        <v>#DIV/0!</v>
      </c>
      <c r="N40" s="123" t="e">
        <f>M40+(VLOOKUP($B39,'Growth Rates'!$B$11:$O$140,($B$1+2),FALSE))-(N39*(N$7/VLOOKUP($B39,'Paddock Names'!$B$11:$D$140,3)))</f>
        <v>#DIV/0!</v>
      </c>
      <c r="O40" s="123" t="e">
        <f>N40+(VLOOKUP($B39,'Growth Rates'!$B$11:$O$140,($B$1+2),FALSE))-(O39*(O$7/VLOOKUP($B39,'Paddock Names'!$B$11:$D$140,3)))</f>
        <v>#DIV/0!</v>
      </c>
      <c r="P40" s="123" t="e">
        <f>O40+(VLOOKUP($B39,'Growth Rates'!$B$11:$O$140,($B$1+2),FALSE))-(P39*(P$7/VLOOKUP($B39,'Paddock Names'!$B$11:$D$140,3)))</f>
        <v>#DIV/0!</v>
      </c>
      <c r="Q40" s="123" t="e">
        <f>P40+(VLOOKUP($B39,'Growth Rates'!$B$11:$O$140,($B$1+2),FALSE))-(Q39*(Q$7/VLOOKUP($B39,'Paddock Names'!$B$11:$D$140,3)))</f>
        <v>#DIV/0!</v>
      </c>
      <c r="R40" s="123" t="e">
        <f>Q40+(VLOOKUP($B39,'Growth Rates'!$B$11:$O$140,($B$1+2),FALSE))-(R39*(R$7/VLOOKUP($B39,'Paddock Names'!$B$11:$D$140,3)))</f>
        <v>#DIV/0!</v>
      </c>
      <c r="S40" s="123" t="e">
        <f>R40+(VLOOKUP($B39,'Growth Rates'!$B$11:$O$140,($B$1+2),FALSE))-(S39*(S$7/VLOOKUP($B39,'Paddock Names'!$B$11:$D$140,3)))</f>
        <v>#DIV/0!</v>
      </c>
      <c r="T40" s="123" t="e">
        <f>S40+(VLOOKUP($B39,'Growth Rates'!$B$11:$O$140,($B$1+2),FALSE))-(T39*(T$7/VLOOKUP($B39,'Paddock Names'!$B$11:$D$140,3)))</f>
        <v>#DIV/0!</v>
      </c>
      <c r="U40" s="123" t="e">
        <f>T40+(VLOOKUP($B39,'Growth Rates'!$B$11:$O$140,($B$1+2),FALSE))-(U39*(U$7/VLOOKUP($B39,'Paddock Names'!$B$11:$D$140,3)))</f>
        <v>#DIV/0!</v>
      </c>
      <c r="V40" s="123" t="e">
        <f>U40+(VLOOKUP($B39,'Growth Rates'!$B$11:$O$140,($B$1+2),FALSE))-(V39*(V$7/VLOOKUP($B39,'Paddock Names'!$B$11:$D$140,3)))</f>
        <v>#DIV/0!</v>
      </c>
      <c r="W40" s="123" t="e">
        <f>V40+(VLOOKUP($B39,'Growth Rates'!$B$11:$O$140,($B$1+2),FALSE))-(W39*(W$7/VLOOKUP($B39,'Paddock Names'!$B$11:$D$140,3)))</f>
        <v>#DIV/0!</v>
      </c>
      <c r="X40" s="123" t="e">
        <f>W40+(VLOOKUP($B39,'Growth Rates'!$B$11:$O$140,($B$1+2),FALSE))-(X39*(X$7/VLOOKUP($B39,'Paddock Names'!$B$11:$D$140,3)))</f>
        <v>#DIV/0!</v>
      </c>
      <c r="Y40" s="123" t="e">
        <f>X40+(VLOOKUP($B39,'Growth Rates'!$B$11:$O$140,($B$1+2),FALSE))-(Y39*(Y$7/VLOOKUP($B39,'Paddock Names'!$B$11:$D$140,3)))</f>
        <v>#DIV/0!</v>
      </c>
      <c r="Z40" s="123" t="e">
        <f>Y40+(VLOOKUP($B39,'Growth Rates'!$B$11:$O$140,($B$1+2),FALSE))-(Z39*(Z$7/VLOOKUP($B39,'Paddock Names'!$B$11:$D$140,3)))</f>
        <v>#DIV/0!</v>
      </c>
      <c r="AA40" s="123" t="e">
        <f>Z40+(VLOOKUP($B39,'Growth Rates'!$B$11:$O$140,($B$1+2),FALSE))-(AA39*(AA$7/VLOOKUP($B39,'Paddock Names'!$B$11:$D$140,3)))</f>
        <v>#DIV/0!</v>
      </c>
      <c r="AB40" s="123" t="e">
        <f>AA40+(VLOOKUP($B39,'Growth Rates'!$B$11:$O$140,($B$1+2),FALSE))-(AB39*(AB$7/VLOOKUP($B39,'Paddock Names'!$B$11:$D$140,3)))</f>
        <v>#DIV/0!</v>
      </c>
      <c r="AC40" s="123" t="e">
        <f>AB40+(VLOOKUP($B39,'Growth Rates'!$B$11:$O$140,($B$1+2),FALSE))-(AC39*(AC$7/VLOOKUP($B39,'Paddock Names'!$B$11:$D$140,3)))</f>
        <v>#DIV/0!</v>
      </c>
      <c r="AD40" s="123" t="e">
        <f>AC40+(VLOOKUP($B39,'Growth Rates'!$B$11:$O$140,($B$1+2),FALSE))-(AD39*(AD$7/VLOOKUP($B39,'Paddock Names'!$B$11:$D$140,3)))</f>
        <v>#DIV/0!</v>
      </c>
      <c r="AE40" s="123" t="e">
        <f>AD40+(VLOOKUP($B39,'Growth Rates'!$B$11:$O$140,($B$1+2),FALSE))-(AE39*(AE$7/VLOOKUP($B39,'Paddock Names'!$B$11:$D$140,3)))</f>
        <v>#DIV/0!</v>
      </c>
      <c r="AF40" s="123" t="e">
        <f>AE40+(VLOOKUP($B39,'Growth Rates'!$B$11:$O$140,($B$1+2),FALSE))-(AF39*(AF$7/VLOOKUP($B39,'Paddock Names'!$B$11:$D$140,3)))</f>
        <v>#DIV/0!</v>
      </c>
      <c r="AG40" s="123" t="e">
        <f>AF40+(VLOOKUP($B39,'Growth Rates'!$B$11:$O$140,($B$1+2),FALSE))-(AG39*(AG$7/VLOOKUP($B39,'Paddock Names'!$B$11:$D$140,3)))</f>
        <v>#DIV/0!</v>
      </c>
      <c r="AH40" s="123" t="e">
        <f>AG40+(VLOOKUP($B39,'Growth Rates'!$B$11:$O$140,($B$1+2),FALSE))-(AH39*(AH$7/VLOOKUP($B39,'Paddock Names'!$B$11:$D$140,3)))</f>
        <v>#DIV/0!</v>
      </c>
      <c r="AI40" s="123" t="e">
        <f>AH40+(VLOOKUP($B39,'Growth Rates'!$B$11:$O$140,($B$1+2),FALSE))-(AI39*(AI$7/VLOOKUP($B39,'Paddock Names'!$B$11:$D$140,3)))</f>
        <v>#DIV/0!</v>
      </c>
      <c r="AJ40" s="123" t="e">
        <f>AI40+(VLOOKUP($B39,'Growth Rates'!$B$11:$O$140,($B$1+2),FALSE))-(AJ39*(AJ$7/VLOOKUP($B39,'Paddock Names'!$B$11:$D$140,3)))</f>
        <v>#DIV/0!</v>
      </c>
      <c r="AK40" s="124" t="e">
        <f>AJ40+(VLOOKUP($B39,'Growth Rates'!$B$11:$O$140,($B$1+2),FALSE))-(AK39*(AK$7/VLOOKUP($B39,'Paddock Names'!$B$11:$D$140,3)))</f>
        <v>#DIV/0!</v>
      </c>
    </row>
    <row r="41" spans="2:37"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IF(SUM(I41:AK41)&gt;0,SUM(I41:AK41)," ")</f>
        <v xml:space="preserve"> </v>
      </c>
      <c r="F41" s="119" t="e">
        <f>Jan!AM42</f>
        <v>#DIV/0!</v>
      </c>
      <c r="G41" s="17">
        <f>VLOOKUP(B41,'Herbage Mass Residual'!$B$11:$O$140,($B$1+2),FALSE)</f>
        <v>2500</v>
      </c>
      <c r="H41" s="103" t="e">
        <f>($F$7/VLOOKUP(B41,'Paddock Names'!$B$11:$D$140,3))*(SUM(I41:AK41)/31)</f>
        <v>#DIV/0!</v>
      </c>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5"/>
    </row>
    <row r="42" spans="2:37" ht="16" thickBot="1" x14ac:dyDescent="0.25">
      <c r="B42" s="58">
        <f t="shared" si="4"/>
        <v>16.5</v>
      </c>
      <c r="C42" s="23"/>
      <c r="D42" s="29"/>
      <c r="E42" s="27"/>
      <c r="F42" s="21"/>
      <c r="G42" s="22"/>
      <c r="H42" s="104"/>
      <c r="I42" s="123" t="e">
        <f>F41+(VLOOKUP(B41,'Growth Rates'!$B$11:$O$140,($B$1+2),FALSE))-(I41*(I$7/VLOOKUP(B41,'Paddock Names'!$B$11:$D$140,3)))</f>
        <v>#DIV/0!</v>
      </c>
      <c r="J42" s="123" t="e">
        <f>I42+(VLOOKUP($B41,'Growth Rates'!$B$11:$O$140,($B$1+2),FALSE))-(J41*(J$7/VLOOKUP($B41,'Paddock Names'!$B$11:$D$140,3)))</f>
        <v>#DIV/0!</v>
      </c>
      <c r="K42" s="123" t="e">
        <f>J42+(VLOOKUP($B41,'Growth Rates'!$B$11:$O$140,($B$1+2),FALSE))-(K41*(K$7/VLOOKUP($B41,'Paddock Names'!$B$11:$D$140,3)))</f>
        <v>#DIV/0!</v>
      </c>
      <c r="L42" s="123" t="e">
        <f>K42+(VLOOKUP($B41,'Growth Rates'!$B$11:$O$140,($B$1+2),FALSE))-(L41*(L$7/VLOOKUP($B41,'Paddock Names'!$B$11:$D$140,3)))</f>
        <v>#DIV/0!</v>
      </c>
      <c r="M42" s="123" t="e">
        <f>L42+(VLOOKUP($B41,'Growth Rates'!$B$11:$O$140,($B$1+2),FALSE))-(M41*(M$7/VLOOKUP($B41,'Paddock Names'!$B$11:$D$140,3)))</f>
        <v>#DIV/0!</v>
      </c>
      <c r="N42" s="123" t="e">
        <f>M42+(VLOOKUP($B41,'Growth Rates'!$B$11:$O$140,($B$1+2),FALSE))-(N41*(N$7/VLOOKUP($B41,'Paddock Names'!$B$11:$D$140,3)))</f>
        <v>#DIV/0!</v>
      </c>
      <c r="O42" s="123" t="e">
        <f>N42+(VLOOKUP($B41,'Growth Rates'!$B$11:$O$140,($B$1+2),FALSE))-(O41*(O$7/VLOOKUP($B41,'Paddock Names'!$B$11:$D$140,3)))</f>
        <v>#DIV/0!</v>
      </c>
      <c r="P42" s="123" t="e">
        <f>O42+(VLOOKUP($B41,'Growth Rates'!$B$11:$O$140,($B$1+2),FALSE))-(P41*(P$7/VLOOKUP($B41,'Paddock Names'!$B$11:$D$140,3)))</f>
        <v>#DIV/0!</v>
      </c>
      <c r="Q42" s="123" t="e">
        <f>P42+(VLOOKUP($B41,'Growth Rates'!$B$11:$O$140,($B$1+2),FALSE))-(Q41*(Q$7/VLOOKUP($B41,'Paddock Names'!$B$11:$D$140,3)))</f>
        <v>#DIV/0!</v>
      </c>
      <c r="R42" s="123" t="e">
        <f>Q42+(VLOOKUP($B41,'Growth Rates'!$B$11:$O$140,($B$1+2),FALSE))-(R41*(R$7/VLOOKUP($B41,'Paddock Names'!$B$11:$D$140,3)))</f>
        <v>#DIV/0!</v>
      </c>
      <c r="S42" s="123" t="e">
        <f>R42+(VLOOKUP($B41,'Growth Rates'!$B$11:$O$140,($B$1+2),FALSE))-(S41*(S$7/VLOOKUP($B41,'Paddock Names'!$B$11:$D$140,3)))</f>
        <v>#DIV/0!</v>
      </c>
      <c r="T42" s="123" t="e">
        <f>S42+(VLOOKUP($B41,'Growth Rates'!$B$11:$O$140,($B$1+2),FALSE))-(T41*(T$7/VLOOKUP($B41,'Paddock Names'!$B$11:$D$140,3)))</f>
        <v>#DIV/0!</v>
      </c>
      <c r="U42" s="123" t="e">
        <f>T42+(VLOOKUP($B41,'Growth Rates'!$B$11:$O$140,($B$1+2),FALSE))-(U41*(U$7/VLOOKUP($B41,'Paddock Names'!$B$11:$D$140,3)))</f>
        <v>#DIV/0!</v>
      </c>
      <c r="V42" s="123" t="e">
        <f>U42+(VLOOKUP($B41,'Growth Rates'!$B$11:$O$140,($B$1+2),FALSE))-(V41*(V$7/VLOOKUP($B41,'Paddock Names'!$B$11:$D$140,3)))</f>
        <v>#DIV/0!</v>
      </c>
      <c r="W42" s="123" t="e">
        <f>V42+(VLOOKUP($B41,'Growth Rates'!$B$11:$O$140,($B$1+2),FALSE))-(W41*(W$7/VLOOKUP($B41,'Paddock Names'!$B$11:$D$140,3)))</f>
        <v>#DIV/0!</v>
      </c>
      <c r="X42" s="123" t="e">
        <f>W42+(VLOOKUP($B41,'Growth Rates'!$B$11:$O$140,($B$1+2),FALSE))-(X41*(X$7/VLOOKUP($B41,'Paddock Names'!$B$11:$D$140,3)))</f>
        <v>#DIV/0!</v>
      </c>
      <c r="Y42" s="123" t="e">
        <f>X42+(VLOOKUP($B41,'Growth Rates'!$B$11:$O$140,($B$1+2),FALSE))-(Y41*(Y$7/VLOOKUP($B41,'Paddock Names'!$B$11:$D$140,3)))</f>
        <v>#DIV/0!</v>
      </c>
      <c r="Z42" s="123" t="e">
        <f>Y42+(VLOOKUP($B41,'Growth Rates'!$B$11:$O$140,($B$1+2),FALSE))-(Z41*(Z$7/VLOOKUP($B41,'Paddock Names'!$B$11:$D$140,3)))</f>
        <v>#DIV/0!</v>
      </c>
      <c r="AA42" s="123" t="e">
        <f>Z42+(VLOOKUP($B41,'Growth Rates'!$B$11:$O$140,($B$1+2),FALSE))-(AA41*(AA$7/VLOOKUP($B41,'Paddock Names'!$B$11:$D$140,3)))</f>
        <v>#DIV/0!</v>
      </c>
      <c r="AB42" s="123" t="e">
        <f>AA42+(VLOOKUP($B41,'Growth Rates'!$B$11:$O$140,($B$1+2),FALSE))-(AB41*(AB$7/VLOOKUP($B41,'Paddock Names'!$B$11:$D$140,3)))</f>
        <v>#DIV/0!</v>
      </c>
      <c r="AC42" s="123" t="e">
        <f>AB42+(VLOOKUP($B41,'Growth Rates'!$B$11:$O$140,($B$1+2),FALSE))-(AC41*(AC$7/VLOOKUP($B41,'Paddock Names'!$B$11:$D$140,3)))</f>
        <v>#DIV/0!</v>
      </c>
      <c r="AD42" s="123" t="e">
        <f>AC42+(VLOOKUP($B41,'Growth Rates'!$B$11:$O$140,($B$1+2),FALSE))-(AD41*(AD$7/VLOOKUP($B41,'Paddock Names'!$B$11:$D$140,3)))</f>
        <v>#DIV/0!</v>
      </c>
      <c r="AE42" s="123" t="e">
        <f>AD42+(VLOOKUP($B41,'Growth Rates'!$B$11:$O$140,($B$1+2),FALSE))-(AE41*(AE$7/VLOOKUP($B41,'Paddock Names'!$B$11:$D$140,3)))</f>
        <v>#DIV/0!</v>
      </c>
      <c r="AF42" s="123" t="e">
        <f>AE42+(VLOOKUP($B41,'Growth Rates'!$B$11:$O$140,($B$1+2),FALSE))-(AF41*(AF$7/VLOOKUP($B41,'Paddock Names'!$B$11:$D$140,3)))</f>
        <v>#DIV/0!</v>
      </c>
      <c r="AG42" s="123" t="e">
        <f>AF42+(VLOOKUP($B41,'Growth Rates'!$B$11:$O$140,($B$1+2),FALSE))-(AG41*(AG$7/VLOOKUP($B41,'Paddock Names'!$B$11:$D$140,3)))</f>
        <v>#DIV/0!</v>
      </c>
      <c r="AH42" s="123" t="e">
        <f>AG42+(VLOOKUP($B41,'Growth Rates'!$B$11:$O$140,($B$1+2),FALSE))-(AH41*(AH$7/VLOOKUP($B41,'Paddock Names'!$B$11:$D$140,3)))</f>
        <v>#DIV/0!</v>
      </c>
      <c r="AI42" s="123" t="e">
        <f>AH42+(VLOOKUP($B41,'Growth Rates'!$B$11:$O$140,($B$1+2),FALSE))-(AI41*(AI$7/VLOOKUP($B41,'Paddock Names'!$B$11:$D$140,3)))</f>
        <v>#DIV/0!</v>
      </c>
      <c r="AJ42" s="123" t="e">
        <f>AI42+(VLOOKUP($B41,'Growth Rates'!$B$11:$O$140,($B$1+2),FALSE))-(AJ41*(AJ$7/VLOOKUP($B41,'Paddock Names'!$B$11:$D$140,3)))</f>
        <v>#DIV/0!</v>
      </c>
      <c r="AK42" s="124" t="e">
        <f>AJ42+(VLOOKUP($B41,'Growth Rates'!$B$11:$O$140,($B$1+2),FALSE))-(AK41*(AK$7/VLOOKUP($B41,'Paddock Names'!$B$11:$D$140,3)))</f>
        <v>#DIV/0!</v>
      </c>
    </row>
    <row r="43" spans="2:37"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IF(SUM(I43:AK43)&gt;0,SUM(I43:AK43)," ")</f>
        <v xml:space="preserve"> </v>
      </c>
      <c r="F43" s="119" t="e">
        <f>Jan!AM44</f>
        <v>#DIV/0!</v>
      </c>
      <c r="G43" s="17">
        <f>VLOOKUP(B43,'Herbage Mass Residual'!$B$11:$O$140,($B$1+2),FALSE)</f>
        <v>2500</v>
      </c>
      <c r="H43" s="103" t="e">
        <f>($F$7/VLOOKUP(B43,'Paddock Names'!$B$11:$D$140,3))*(SUM(I43:AK43)/31)</f>
        <v>#DIV/0!</v>
      </c>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5"/>
    </row>
    <row r="44" spans="2:37" ht="16" thickBot="1" x14ac:dyDescent="0.25">
      <c r="B44" s="58">
        <f t="shared" si="4"/>
        <v>17.5</v>
      </c>
      <c r="C44" s="23"/>
      <c r="D44" s="29"/>
      <c r="E44" s="27"/>
      <c r="F44" s="21"/>
      <c r="G44" s="22"/>
      <c r="H44" s="104"/>
      <c r="I44" s="123" t="e">
        <f>F43+(VLOOKUP(B43,'Growth Rates'!$B$11:$O$140,($B$1+2),FALSE))-(I43*(I$7/VLOOKUP(B43,'Paddock Names'!$B$11:$D$140,3)))</f>
        <v>#DIV/0!</v>
      </c>
      <c r="J44" s="123" t="e">
        <f>I44+(VLOOKUP($B43,'Growth Rates'!$B$11:$O$140,($B$1+2),FALSE))-(J43*(J$7/VLOOKUP($B43,'Paddock Names'!$B$11:$D$140,3)))</f>
        <v>#DIV/0!</v>
      </c>
      <c r="K44" s="123" t="e">
        <f>J44+(VLOOKUP($B43,'Growth Rates'!$B$11:$O$140,($B$1+2),FALSE))-(K43*(K$7/VLOOKUP($B43,'Paddock Names'!$B$11:$D$140,3)))</f>
        <v>#DIV/0!</v>
      </c>
      <c r="L44" s="123" t="e">
        <f>K44+(VLOOKUP($B43,'Growth Rates'!$B$11:$O$140,($B$1+2),FALSE))-(L43*(L$7/VLOOKUP($B43,'Paddock Names'!$B$11:$D$140,3)))</f>
        <v>#DIV/0!</v>
      </c>
      <c r="M44" s="123" t="e">
        <f>L44+(VLOOKUP($B43,'Growth Rates'!$B$11:$O$140,($B$1+2),FALSE))-(M43*(M$7/VLOOKUP($B43,'Paddock Names'!$B$11:$D$140,3)))</f>
        <v>#DIV/0!</v>
      </c>
      <c r="N44" s="123" t="e">
        <f>M44+(VLOOKUP($B43,'Growth Rates'!$B$11:$O$140,($B$1+2),FALSE))-(N43*(N$7/VLOOKUP($B43,'Paddock Names'!$B$11:$D$140,3)))</f>
        <v>#DIV/0!</v>
      </c>
      <c r="O44" s="123" t="e">
        <f>N44+(VLOOKUP($B43,'Growth Rates'!$B$11:$O$140,($B$1+2),FALSE))-(O43*(O$7/VLOOKUP($B43,'Paddock Names'!$B$11:$D$140,3)))</f>
        <v>#DIV/0!</v>
      </c>
      <c r="P44" s="123" t="e">
        <f>O44+(VLOOKUP($B43,'Growth Rates'!$B$11:$O$140,($B$1+2),FALSE))-(P43*(P$7/VLOOKUP($B43,'Paddock Names'!$B$11:$D$140,3)))</f>
        <v>#DIV/0!</v>
      </c>
      <c r="Q44" s="123" t="e">
        <f>P44+(VLOOKUP($B43,'Growth Rates'!$B$11:$O$140,($B$1+2),FALSE))-(Q43*(Q$7/VLOOKUP($B43,'Paddock Names'!$B$11:$D$140,3)))</f>
        <v>#DIV/0!</v>
      </c>
      <c r="R44" s="123" t="e">
        <f>Q44+(VLOOKUP($B43,'Growth Rates'!$B$11:$O$140,($B$1+2),FALSE))-(R43*(R$7/VLOOKUP($B43,'Paddock Names'!$B$11:$D$140,3)))</f>
        <v>#DIV/0!</v>
      </c>
      <c r="S44" s="123" t="e">
        <f>R44+(VLOOKUP($B43,'Growth Rates'!$B$11:$O$140,($B$1+2),FALSE))-(S43*(S$7/VLOOKUP($B43,'Paddock Names'!$B$11:$D$140,3)))</f>
        <v>#DIV/0!</v>
      </c>
      <c r="T44" s="123" t="e">
        <f>S44+(VLOOKUP($B43,'Growth Rates'!$B$11:$O$140,($B$1+2),FALSE))-(T43*(T$7/VLOOKUP($B43,'Paddock Names'!$B$11:$D$140,3)))</f>
        <v>#DIV/0!</v>
      </c>
      <c r="U44" s="123" t="e">
        <f>T44+(VLOOKUP($B43,'Growth Rates'!$B$11:$O$140,($B$1+2),FALSE))-(U43*(U$7/VLOOKUP($B43,'Paddock Names'!$B$11:$D$140,3)))</f>
        <v>#DIV/0!</v>
      </c>
      <c r="V44" s="123" t="e">
        <f>U44+(VLOOKUP($B43,'Growth Rates'!$B$11:$O$140,($B$1+2),FALSE))-(V43*(V$7/VLOOKUP($B43,'Paddock Names'!$B$11:$D$140,3)))</f>
        <v>#DIV/0!</v>
      </c>
      <c r="W44" s="123" t="e">
        <f>V44+(VLOOKUP($B43,'Growth Rates'!$B$11:$O$140,($B$1+2),FALSE))-(W43*(W$7/VLOOKUP($B43,'Paddock Names'!$B$11:$D$140,3)))</f>
        <v>#DIV/0!</v>
      </c>
      <c r="X44" s="123" t="e">
        <f>W44+(VLOOKUP($B43,'Growth Rates'!$B$11:$O$140,($B$1+2),FALSE))-(X43*(X$7/VLOOKUP($B43,'Paddock Names'!$B$11:$D$140,3)))</f>
        <v>#DIV/0!</v>
      </c>
      <c r="Y44" s="123" t="e">
        <f>X44+(VLOOKUP($B43,'Growth Rates'!$B$11:$O$140,($B$1+2),FALSE))-(Y43*(Y$7/VLOOKUP($B43,'Paddock Names'!$B$11:$D$140,3)))</f>
        <v>#DIV/0!</v>
      </c>
      <c r="Z44" s="123" t="e">
        <f>Y44+(VLOOKUP($B43,'Growth Rates'!$B$11:$O$140,($B$1+2),FALSE))-(Z43*(Z$7/VLOOKUP($B43,'Paddock Names'!$B$11:$D$140,3)))</f>
        <v>#DIV/0!</v>
      </c>
      <c r="AA44" s="123" t="e">
        <f>Z44+(VLOOKUP($B43,'Growth Rates'!$B$11:$O$140,($B$1+2),FALSE))-(AA43*(AA$7/VLOOKUP($B43,'Paddock Names'!$B$11:$D$140,3)))</f>
        <v>#DIV/0!</v>
      </c>
      <c r="AB44" s="123" t="e">
        <f>AA44+(VLOOKUP($B43,'Growth Rates'!$B$11:$O$140,($B$1+2),FALSE))-(AB43*(AB$7/VLOOKUP($B43,'Paddock Names'!$B$11:$D$140,3)))</f>
        <v>#DIV/0!</v>
      </c>
      <c r="AC44" s="123" t="e">
        <f>AB44+(VLOOKUP($B43,'Growth Rates'!$B$11:$O$140,($B$1+2),FALSE))-(AC43*(AC$7/VLOOKUP($B43,'Paddock Names'!$B$11:$D$140,3)))</f>
        <v>#DIV/0!</v>
      </c>
      <c r="AD44" s="123" t="e">
        <f>AC44+(VLOOKUP($B43,'Growth Rates'!$B$11:$O$140,($B$1+2),FALSE))-(AD43*(AD$7/VLOOKUP($B43,'Paddock Names'!$B$11:$D$140,3)))</f>
        <v>#DIV/0!</v>
      </c>
      <c r="AE44" s="123" t="e">
        <f>AD44+(VLOOKUP($B43,'Growth Rates'!$B$11:$O$140,($B$1+2),FALSE))-(AE43*(AE$7/VLOOKUP($B43,'Paddock Names'!$B$11:$D$140,3)))</f>
        <v>#DIV/0!</v>
      </c>
      <c r="AF44" s="123" t="e">
        <f>AE44+(VLOOKUP($B43,'Growth Rates'!$B$11:$O$140,($B$1+2),FALSE))-(AF43*(AF$7/VLOOKUP($B43,'Paddock Names'!$B$11:$D$140,3)))</f>
        <v>#DIV/0!</v>
      </c>
      <c r="AG44" s="123" t="e">
        <f>AF44+(VLOOKUP($B43,'Growth Rates'!$B$11:$O$140,($B$1+2),FALSE))-(AG43*(AG$7/VLOOKUP($B43,'Paddock Names'!$B$11:$D$140,3)))</f>
        <v>#DIV/0!</v>
      </c>
      <c r="AH44" s="123" t="e">
        <f>AG44+(VLOOKUP($B43,'Growth Rates'!$B$11:$O$140,($B$1+2),FALSE))-(AH43*(AH$7/VLOOKUP($B43,'Paddock Names'!$B$11:$D$140,3)))</f>
        <v>#DIV/0!</v>
      </c>
      <c r="AI44" s="123" t="e">
        <f>AH44+(VLOOKUP($B43,'Growth Rates'!$B$11:$O$140,($B$1+2),FALSE))-(AI43*(AI$7/VLOOKUP($B43,'Paddock Names'!$B$11:$D$140,3)))</f>
        <v>#DIV/0!</v>
      </c>
      <c r="AJ44" s="123" t="e">
        <f>AI44+(VLOOKUP($B43,'Growth Rates'!$B$11:$O$140,($B$1+2),FALSE))-(AJ43*(AJ$7/VLOOKUP($B43,'Paddock Names'!$B$11:$D$140,3)))</f>
        <v>#DIV/0!</v>
      </c>
      <c r="AK44" s="124" t="e">
        <f>AJ44+(VLOOKUP($B43,'Growth Rates'!$B$11:$O$140,($B$1+2),FALSE))-(AK43*(AK$7/VLOOKUP($B43,'Paddock Names'!$B$11:$D$140,3)))</f>
        <v>#DIV/0!</v>
      </c>
    </row>
    <row r="45" spans="2:37"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IF(SUM(I45:AK45)&gt;0,SUM(I45:AK45)," ")</f>
        <v xml:space="preserve"> </v>
      </c>
      <c r="F45" s="119" t="e">
        <f>Jan!AM46</f>
        <v>#DIV/0!</v>
      </c>
      <c r="G45" s="17">
        <f>VLOOKUP(B45,'Herbage Mass Residual'!$B$11:$O$140,($B$1+2),FALSE)</f>
        <v>2500</v>
      </c>
      <c r="H45" s="103" t="e">
        <f>($F$7/VLOOKUP(B45,'Paddock Names'!$B$11:$D$140,3))*(SUM(I45:AK45)/31)</f>
        <v>#DIV/0!</v>
      </c>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5"/>
    </row>
    <row r="46" spans="2:37" ht="16" thickBot="1" x14ac:dyDescent="0.25">
      <c r="B46" s="58">
        <f t="shared" si="4"/>
        <v>18.5</v>
      </c>
      <c r="C46" s="23"/>
      <c r="D46" s="29"/>
      <c r="E46" s="27"/>
      <c r="F46" s="21"/>
      <c r="G46" s="22"/>
      <c r="H46" s="104"/>
      <c r="I46" s="123" t="e">
        <f>F45+(VLOOKUP(B45,'Growth Rates'!$B$11:$O$140,($B$1+2),FALSE))-(I45*(I$7/VLOOKUP(B45,'Paddock Names'!$B$11:$D$140,3)))</f>
        <v>#DIV/0!</v>
      </c>
      <c r="J46" s="123" t="e">
        <f>I46+(VLOOKUP($B45,'Growth Rates'!$B$11:$O$140,($B$1+2),FALSE))-(J45*(J$7/VLOOKUP($B45,'Paddock Names'!$B$11:$D$140,3)))</f>
        <v>#DIV/0!</v>
      </c>
      <c r="K46" s="123" t="e">
        <f>J46+(VLOOKUP($B45,'Growth Rates'!$B$11:$O$140,($B$1+2),FALSE))-(K45*(K$7/VLOOKUP($B45,'Paddock Names'!$B$11:$D$140,3)))</f>
        <v>#DIV/0!</v>
      </c>
      <c r="L46" s="123" t="e">
        <f>K46+(VLOOKUP($B45,'Growth Rates'!$B$11:$O$140,($B$1+2),FALSE))-(L45*(L$7/VLOOKUP($B45,'Paddock Names'!$B$11:$D$140,3)))</f>
        <v>#DIV/0!</v>
      </c>
      <c r="M46" s="123" t="e">
        <f>L46+(VLOOKUP($B45,'Growth Rates'!$B$11:$O$140,($B$1+2),FALSE))-(M45*(M$7/VLOOKUP($B45,'Paddock Names'!$B$11:$D$140,3)))</f>
        <v>#DIV/0!</v>
      </c>
      <c r="N46" s="123" t="e">
        <f>M46+(VLOOKUP($B45,'Growth Rates'!$B$11:$O$140,($B$1+2),FALSE))-(N45*(N$7/VLOOKUP($B45,'Paddock Names'!$B$11:$D$140,3)))</f>
        <v>#DIV/0!</v>
      </c>
      <c r="O46" s="123" t="e">
        <f>N46+(VLOOKUP($B45,'Growth Rates'!$B$11:$O$140,($B$1+2),FALSE))-(O45*(O$7/VLOOKUP($B45,'Paddock Names'!$B$11:$D$140,3)))</f>
        <v>#DIV/0!</v>
      </c>
      <c r="P46" s="123" t="e">
        <f>O46+(VLOOKUP($B45,'Growth Rates'!$B$11:$O$140,($B$1+2),FALSE))-(P45*(P$7/VLOOKUP($B45,'Paddock Names'!$B$11:$D$140,3)))</f>
        <v>#DIV/0!</v>
      </c>
      <c r="Q46" s="123" t="e">
        <f>P46+(VLOOKUP($B45,'Growth Rates'!$B$11:$O$140,($B$1+2),FALSE))-(Q45*(Q$7/VLOOKUP($B45,'Paddock Names'!$B$11:$D$140,3)))</f>
        <v>#DIV/0!</v>
      </c>
      <c r="R46" s="123" t="e">
        <f>Q46+(VLOOKUP($B45,'Growth Rates'!$B$11:$O$140,($B$1+2),FALSE))-(R45*(R$7/VLOOKUP($B45,'Paddock Names'!$B$11:$D$140,3)))</f>
        <v>#DIV/0!</v>
      </c>
      <c r="S46" s="123" t="e">
        <f>R46+(VLOOKUP($B45,'Growth Rates'!$B$11:$O$140,($B$1+2),FALSE))-(S45*(S$7/VLOOKUP($B45,'Paddock Names'!$B$11:$D$140,3)))</f>
        <v>#DIV/0!</v>
      </c>
      <c r="T46" s="123" t="e">
        <f>S46+(VLOOKUP($B45,'Growth Rates'!$B$11:$O$140,($B$1+2),FALSE))-(T45*(T$7/VLOOKUP($B45,'Paddock Names'!$B$11:$D$140,3)))</f>
        <v>#DIV/0!</v>
      </c>
      <c r="U46" s="123" t="e">
        <f>T46+(VLOOKUP($B45,'Growth Rates'!$B$11:$O$140,($B$1+2),FALSE))-(U45*(U$7/VLOOKUP($B45,'Paddock Names'!$B$11:$D$140,3)))</f>
        <v>#DIV/0!</v>
      </c>
      <c r="V46" s="123" t="e">
        <f>U46+(VLOOKUP($B45,'Growth Rates'!$B$11:$O$140,($B$1+2),FALSE))-(V45*(V$7/VLOOKUP($B45,'Paddock Names'!$B$11:$D$140,3)))</f>
        <v>#DIV/0!</v>
      </c>
      <c r="W46" s="123" t="e">
        <f>V46+(VLOOKUP($B45,'Growth Rates'!$B$11:$O$140,($B$1+2),FALSE))-(W45*(W$7/VLOOKUP($B45,'Paddock Names'!$B$11:$D$140,3)))</f>
        <v>#DIV/0!</v>
      </c>
      <c r="X46" s="123" t="e">
        <f>W46+(VLOOKUP($B45,'Growth Rates'!$B$11:$O$140,($B$1+2),FALSE))-(X45*(X$7/VLOOKUP($B45,'Paddock Names'!$B$11:$D$140,3)))</f>
        <v>#DIV/0!</v>
      </c>
      <c r="Y46" s="123" t="e">
        <f>X46+(VLOOKUP($B45,'Growth Rates'!$B$11:$O$140,($B$1+2),FALSE))-(Y45*(Y$7/VLOOKUP($B45,'Paddock Names'!$B$11:$D$140,3)))</f>
        <v>#DIV/0!</v>
      </c>
      <c r="Z46" s="123" t="e">
        <f>Y46+(VLOOKUP($B45,'Growth Rates'!$B$11:$O$140,($B$1+2),FALSE))-(Z45*(Z$7/VLOOKUP($B45,'Paddock Names'!$B$11:$D$140,3)))</f>
        <v>#DIV/0!</v>
      </c>
      <c r="AA46" s="123" t="e">
        <f>Z46+(VLOOKUP($B45,'Growth Rates'!$B$11:$O$140,($B$1+2),FALSE))-(AA45*(AA$7/VLOOKUP($B45,'Paddock Names'!$B$11:$D$140,3)))</f>
        <v>#DIV/0!</v>
      </c>
      <c r="AB46" s="123" t="e">
        <f>AA46+(VLOOKUP($B45,'Growth Rates'!$B$11:$O$140,($B$1+2),FALSE))-(AB45*(AB$7/VLOOKUP($B45,'Paddock Names'!$B$11:$D$140,3)))</f>
        <v>#DIV/0!</v>
      </c>
      <c r="AC46" s="123" t="e">
        <f>AB46+(VLOOKUP($B45,'Growth Rates'!$B$11:$O$140,($B$1+2),FALSE))-(AC45*(AC$7/VLOOKUP($B45,'Paddock Names'!$B$11:$D$140,3)))</f>
        <v>#DIV/0!</v>
      </c>
      <c r="AD46" s="123" t="e">
        <f>AC46+(VLOOKUP($B45,'Growth Rates'!$B$11:$O$140,($B$1+2),FALSE))-(AD45*(AD$7/VLOOKUP($B45,'Paddock Names'!$B$11:$D$140,3)))</f>
        <v>#DIV/0!</v>
      </c>
      <c r="AE46" s="123" t="e">
        <f>AD46+(VLOOKUP($B45,'Growth Rates'!$B$11:$O$140,($B$1+2),FALSE))-(AE45*(AE$7/VLOOKUP($B45,'Paddock Names'!$B$11:$D$140,3)))</f>
        <v>#DIV/0!</v>
      </c>
      <c r="AF46" s="123" t="e">
        <f>AE46+(VLOOKUP($B45,'Growth Rates'!$B$11:$O$140,($B$1+2),FALSE))-(AF45*(AF$7/VLOOKUP($B45,'Paddock Names'!$B$11:$D$140,3)))</f>
        <v>#DIV/0!</v>
      </c>
      <c r="AG46" s="123" t="e">
        <f>AF46+(VLOOKUP($B45,'Growth Rates'!$B$11:$O$140,($B$1+2),FALSE))-(AG45*(AG$7/VLOOKUP($B45,'Paddock Names'!$B$11:$D$140,3)))</f>
        <v>#DIV/0!</v>
      </c>
      <c r="AH46" s="123" t="e">
        <f>AG46+(VLOOKUP($B45,'Growth Rates'!$B$11:$O$140,($B$1+2),FALSE))-(AH45*(AH$7/VLOOKUP($B45,'Paddock Names'!$B$11:$D$140,3)))</f>
        <v>#DIV/0!</v>
      </c>
      <c r="AI46" s="123" t="e">
        <f>AH46+(VLOOKUP($B45,'Growth Rates'!$B$11:$O$140,($B$1+2),FALSE))-(AI45*(AI$7/VLOOKUP($B45,'Paddock Names'!$B$11:$D$140,3)))</f>
        <v>#DIV/0!</v>
      </c>
      <c r="AJ46" s="123" t="e">
        <f>AI46+(VLOOKUP($B45,'Growth Rates'!$B$11:$O$140,($B$1+2),FALSE))-(AJ45*(AJ$7/VLOOKUP($B45,'Paddock Names'!$B$11:$D$140,3)))</f>
        <v>#DIV/0!</v>
      </c>
      <c r="AK46" s="124" t="e">
        <f>AJ46+(VLOOKUP($B45,'Growth Rates'!$B$11:$O$140,($B$1+2),FALSE))-(AK45*(AK$7/VLOOKUP($B45,'Paddock Names'!$B$11:$D$140,3)))</f>
        <v>#DIV/0!</v>
      </c>
    </row>
    <row r="47" spans="2:37"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IF(SUM(I47:AK47)&gt;0,SUM(I47:AK47)," ")</f>
        <v xml:space="preserve"> </v>
      </c>
      <c r="F47" s="119" t="e">
        <f>Jan!AM48</f>
        <v>#DIV/0!</v>
      </c>
      <c r="G47" s="17">
        <f>VLOOKUP(B47,'Herbage Mass Residual'!$B$11:$O$140,($B$1+2),FALSE)</f>
        <v>2500</v>
      </c>
      <c r="H47" s="103" t="e">
        <f>($F$7/VLOOKUP(B47,'Paddock Names'!$B$11:$D$140,3))*(SUM(I47:AK47)/31)</f>
        <v>#DIV/0!</v>
      </c>
      <c r="I47" s="121"/>
      <c r="J47" s="121"/>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c r="AI47" s="121"/>
      <c r="AJ47" s="121"/>
      <c r="AK47" s="125"/>
    </row>
    <row r="48" spans="2:37" ht="16" thickBot="1" x14ac:dyDescent="0.25">
      <c r="B48" s="58">
        <f t="shared" si="4"/>
        <v>19.5</v>
      </c>
      <c r="C48" s="23"/>
      <c r="D48" s="29"/>
      <c r="E48" s="27"/>
      <c r="F48" s="21"/>
      <c r="G48" s="22"/>
      <c r="H48" s="104"/>
      <c r="I48" s="123" t="e">
        <f>F47+(VLOOKUP(B47,'Growth Rates'!$B$11:$O$140,($B$1+2),FALSE))-(I47*(I$7/VLOOKUP(B47,'Paddock Names'!$B$11:$D$140,3)))</f>
        <v>#DIV/0!</v>
      </c>
      <c r="J48" s="123" t="e">
        <f>I48+(VLOOKUP($B47,'Growth Rates'!$B$11:$O$140,($B$1+2),FALSE))-(J47*(J$7/VLOOKUP($B47,'Paddock Names'!$B$11:$D$140,3)))</f>
        <v>#DIV/0!</v>
      </c>
      <c r="K48" s="123" t="e">
        <f>J48+(VLOOKUP($B47,'Growth Rates'!$B$11:$O$140,($B$1+2),FALSE))-(K47*(K$7/VLOOKUP($B47,'Paddock Names'!$B$11:$D$140,3)))</f>
        <v>#DIV/0!</v>
      </c>
      <c r="L48" s="123" t="e">
        <f>K48+(VLOOKUP($B47,'Growth Rates'!$B$11:$O$140,($B$1+2),FALSE))-(L47*(L$7/VLOOKUP($B47,'Paddock Names'!$B$11:$D$140,3)))</f>
        <v>#DIV/0!</v>
      </c>
      <c r="M48" s="123" t="e">
        <f>L48+(VLOOKUP($B47,'Growth Rates'!$B$11:$O$140,($B$1+2),FALSE))-(M47*(M$7/VLOOKUP($B47,'Paddock Names'!$B$11:$D$140,3)))</f>
        <v>#DIV/0!</v>
      </c>
      <c r="N48" s="123" t="e">
        <f>M48+(VLOOKUP($B47,'Growth Rates'!$B$11:$O$140,($B$1+2),FALSE))-(N47*(N$7/VLOOKUP($B47,'Paddock Names'!$B$11:$D$140,3)))</f>
        <v>#DIV/0!</v>
      </c>
      <c r="O48" s="123" t="e">
        <f>N48+(VLOOKUP($B47,'Growth Rates'!$B$11:$O$140,($B$1+2),FALSE))-(O47*(O$7/VLOOKUP($B47,'Paddock Names'!$B$11:$D$140,3)))</f>
        <v>#DIV/0!</v>
      </c>
      <c r="P48" s="123" t="e">
        <f>O48+(VLOOKUP($B47,'Growth Rates'!$B$11:$O$140,($B$1+2),FALSE))-(P47*(P$7/VLOOKUP($B47,'Paddock Names'!$B$11:$D$140,3)))</f>
        <v>#DIV/0!</v>
      </c>
      <c r="Q48" s="123" t="e">
        <f>P48+(VLOOKUP($B47,'Growth Rates'!$B$11:$O$140,($B$1+2),FALSE))-(Q47*(Q$7/VLOOKUP($B47,'Paddock Names'!$B$11:$D$140,3)))</f>
        <v>#DIV/0!</v>
      </c>
      <c r="R48" s="123" t="e">
        <f>Q48+(VLOOKUP($B47,'Growth Rates'!$B$11:$O$140,($B$1+2),FALSE))-(R47*(R$7/VLOOKUP($B47,'Paddock Names'!$B$11:$D$140,3)))</f>
        <v>#DIV/0!</v>
      </c>
      <c r="S48" s="123" t="e">
        <f>R48+(VLOOKUP($B47,'Growth Rates'!$B$11:$O$140,($B$1+2),FALSE))-(S47*(S$7/VLOOKUP($B47,'Paddock Names'!$B$11:$D$140,3)))</f>
        <v>#DIV/0!</v>
      </c>
      <c r="T48" s="123" t="e">
        <f>S48+(VLOOKUP($B47,'Growth Rates'!$B$11:$O$140,($B$1+2),FALSE))-(T47*(T$7/VLOOKUP($B47,'Paddock Names'!$B$11:$D$140,3)))</f>
        <v>#DIV/0!</v>
      </c>
      <c r="U48" s="123" t="e">
        <f>T48+(VLOOKUP($B47,'Growth Rates'!$B$11:$O$140,($B$1+2),FALSE))-(U47*(U$7/VLOOKUP($B47,'Paddock Names'!$B$11:$D$140,3)))</f>
        <v>#DIV/0!</v>
      </c>
      <c r="V48" s="123" t="e">
        <f>U48+(VLOOKUP($B47,'Growth Rates'!$B$11:$O$140,($B$1+2),FALSE))-(V47*(V$7/VLOOKUP($B47,'Paddock Names'!$B$11:$D$140,3)))</f>
        <v>#DIV/0!</v>
      </c>
      <c r="W48" s="123" t="e">
        <f>V48+(VLOOKUP($B47,'Growth Rates'!$B$11:$O$140,($B$1+2),FALSE))-(W47*(W$7/VLOOKUP($B47,'Paddock Names'!$B$11:$D$140,3)))</f>
        <v>#DIV/0!</v>
      </c>
      <c r="X48" s="123" t="e">
        <f>W48+(VLOOKUP($B47,'Growth Rates'!$B$11:$O$140,($B$1+2),FALSE))-(X47*(X$7/VLOOKUP($B47,'Paddock Names'!$B$11:$D$140,3)))</f>
        <v>#DIV/0!</v>
      </c>
      <c r="Y48" s="123" t="e">
        <f>X48+(VLOOKUP($B47,'Growth Rates'!$B$11:$O$140,($B$1+2),FALSE))-(Y47*(Y$7/VLOOKUP($B47,'Paddock Names'!$B$11:$D$140,3)))</f>
        <v>#DIV/0!</v>
      </c>
      <c r="Z48" s="123" t="e">
        <f>Y48+(VLOOKUP($B47,'Growth Rates'!$B$11:$O$140,($B$1+2),FALSE))-(Z47*(Z$7/VLOOKUP($B47,'Paddock Names'!$B$11:$D$140,3)))</f>
        <v>#DIV/0!</v>
      </c>
      <c r="AA48" s="123" t="e">
        <f>Z48+(VLOOKUP($B47,'Growth Rates'!$B$11:$O$140,($B$1+2),FALSE))-(AA47*(AA$7/VLOOKUP($B47,'Paddock Names'!$B$11:$D$140,3)))</f>
        <v>#DIV/0!</v>
      </c>
      <c r="AB48" s="123" t="e">
        <f>AA48+(VLOOKUP($B47,'Growth Rates'!$B$11:$O$140,($B$1+2),FALSE))-(AB47*(AB$7/VLOOKUP($B47,'Paddock Names'!$B$11:$D$140,3)))</f>
        <v>#DIV/0!</v>
      </c>
      <c r="AC48" s="123" t="e">
        <f>AB48+(VLOOKUP($B47,'Growth Rates'!$B$11:$O$140,($B$1+2),FALSE))-(AC47*(AC$7/VLOOKUP($B47,'Paddock Names'!$B$11:$D$140,3)))</f>
        <v>#DIV/0!</v>
      </c>
      <c r="AD48" s="123" t="e">
        <f>AC48+(VLOOKUP($B47,'Growth Rates'!$B$11:$O$140,($B$1+2),FALSE))-(AD47*(AD$7/VLOOKUP($B47,'Paddock Names'!$B$11:$D$140,3)))</f>
        <v>#DIV/0!</v>
      </c>
      <c r="AE48" s="123" t="e">
        <f>AD48+(VLOOKUP($B47,'Growth Rates'!$B$11:$O$140,($B$1+2),FALSE))-(AE47*(AE$7/VLOOKUP($B47,'Paddock Names'!$B$11:$D$140,3)))</f>
        <v>#DIV/0!</v>
      </c>
      <c r="AF48" s="123" t="e">
        <f>AE48+(VLOOKUP($B47,'Growth Rates'!$B$11:$O$140,($B$1+2),FALSE))-(AF47*(AF$7/VLOOKUP($B47,'Paddock Names'!$B$11:$D$140,3)))</f>
        <v>#DIV/0!</v>
      </c>
      <c r="AG48" s="123" t="e">
        <f>AF48+(VLOOKUP($B47,'Growth Rates'!$B$11:$O$140,($B$1+2),FALSE))-(AG47*(AG$7/VLOOKUP($B47,'Paddock Names'!$B$11:$D$140,3)))</f>
        <v>#DIV/0!</v>
      </c>
      <c r="AH48" s="123" t="e">
        <f>AG48+(VLOOKUP($B47,'Growth Rates'!$B$11:$O$140,($B$1+2),FALSE))-(AH47*(AH$7/VLOOKUP($B47,'Paddock Names'!$B$11:$D$140,3)))</f>
        <v>#DIV/0!</v>
      </c>
      <c r="AI48" s="123" t="e">
        <f>AH48+(VLOOKUP($B47,'Growth Rates'!$B$11:$O$140,($B$1+2),FALSE))-(AI47*(AI$7/VLOOKUP($B47,'Paddock Names'!$B$11:$D$140,3)))</f>
        <v>#DIV/0!</v>
      </c>
      <c r="AJ48" s="123" t="e">
        <f>AI48+(VLOOKUP($B47,'Growth Rates'!$B$11:$O$140,($B$1+2),FALSE))-(AJ47*(AJ$7/VLOOKUP($B47,'Paddock Names'!$B$11:$D$140,3)))</f>
        <v>#DIV/0!</v>
      </c>
      <c r="AK48" s="124" t="e">
        <f>AJ48+(VLOOKUP($B47,'Growth Rates'!$B$11:$O$140,($B$1+2),FALSE))-(AK47*(AK$7/VLOOKUP($B47,'Paddock Names'!$B$11:$D$140,3)))</f>
        <v>#DIV/0!</v>
      </c>
    </row>
    <row r="49" spans="2:37"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IF(SUM(I49:AK49)&gt;0,SUM(I49:AK49)," ")</f>
        <v xml:space="preserve"> </v>
      </c>
      <c r="F49" s="119" t="e">
        <f>Jan!AM50</f>
        <v>#DIV/0!</v>
      </c>
      <c r="G49" s="17">
        <f>VLOOKUP(B49,'Herbage Mass Residual'!$B$11:$O$140,($B$1+2),FALSE)</f>
        <v>2500</v>
      </c>
      <c r="H49" s="103" t="e">
        <f>($F$7/VLOOKUP(B49,'Paddock Names'!$B$11:$D$140,3))*(SUM(I49:AK49)/31)</f>
        <v>#DIV/0!</v>
      </c>
      <c r="I49" s="121"/>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5"/>
    </row>
    <row r="50" spans="2:37" ht="16" thickBot="1" x14ac:dyDescent="0.25">
      <c r="B50" s="58">
        <f t="shared" si="4"/>
        <v>20.5</v>
      </c>
      <c r="C50" s="23"/>
      <c r="D50" s="29"/>
      <c r="E50" s="27"/>
      <c r="F50" s="21"/>
      <c r="G50" s="22"/>
      <c r="H50" s="104"/>
      <c r="I50" s="123" t="e">
        <f>F49+(VLOOKUP(B49,'Growth Rates'!$B$11:$O$140,($B$1+2),FALSE))-(I49*(I$7/VLOOKUP(B49,'Paddock Names'!$B$11:$D$140,3)))</f>
        <v>#DIV/0!</v>
      </c>
      <c r="J50" s="123" t="e">
        <f>I50+(VLOOKUP($B49,'Growth Rates'!$B$11:$O$140,($B$1+2),FALSE))-(J49*(J$7/VLOOKUP($B49,'Paddock Names'!$B$11:$D$140,3)))</f>
        <v>#DIV/0!</v>
      </c>
      <c r="K50" s="123" t="e">
        <f>J50+(VLOOKUP($B49,'Growth Rates'!$B$11:$O$140,($B$1+2),FALSE))-(K49*(K$7/VLOOKUP($B49,'Paddock Names'!$B$11:$D$140,3)))</f>
        <v>#DIV/0!</v>
      </c>
      <c r="L50" s="123" t="e">
        <f>K50+(VLOOKUP($B49,'Growth Rates'!$B$11:$O$140,($B$1+2),FALSE))-(L49*(L$7/VLOOKUP($B49,'Paddock Names'!$B$11:$D$140,3)))</f>
        <v>#DIV/0!</v>
      </c>
      <c r="M50" s="123" t="e">
        <f>L50+(VLOOKUP($B49,'Growth Rates'!$B$11:$O$140,($B$1+2),FALSE))-(M49*(M$7/VLOOKUP($B49,'Paddock Names'!$B$11:$D$140,3)))</f>
        <v>#DIV/0!</v>
      </c>
      <c r="N50" s="123" t="e">
        <f>M50+(VLOOKUP($B49,'Growth Rates'!$B$11:$O$140,($B$1+2),FALSE))-(N49*(N$7/VLOOKUP($B49,'Paddock Names'!$B$11:$D$140,3)))</f>
        <v>#DIV/0!</v>
      </c>
      <c r="O50" s="123" t="e">
        <f>N50+(VLOOKUP($B49,'Growth Rates'!$B$11:$O$140,($B$1+2),FALSE))-(O49*(O$7/VLOOKUP($B49,'Paddock Names'!$B$11:$D$140,3)))</f>
        <v>#DIV/0!</v>
      </c>
      <c r="P50" s="123" t="e">
        <f>O50+(VLOOKUP($B49,'Growth Rates'!$B$11:$O$140,($B$1+2),FALSE))-(P49*(P$7/VLOOKUP($B49,'Paddock Names'!$B$11:$D$140,3)))</f>
        <v>#DIV/0!</v>
      </c>
      <c r="Q50" s="123" t="e">
        <f>P50+(VLOOKUP($B49,'Growth Rates'!$B$11:$O$140,($B$1+2),FALSE))-(Q49*(Q$7/VLOOKUP($B49,'Paddock Names'!$B$11:$D$140,3)))</f>
        <v>#DIV/0!</v>
      </c>
      <c r="R50" s="123" t="e">
        <f>Q50+(VLOOKUP($B49,'Growth Rates'!$B$11:$O$140,($B$1+2),FALSE))-(R49*(R$7/VLOOKUP($B49,'Paddock Names'!$B$11:$D$140,3)))</f>
        <v>#DIV/0!</v>
      </c>
      <c r="S50" s="123" t="e">
        <f>R50+(VLOOKUP($B49,'Growth Rates'!$B$11:$O$140,($B$1+2),FALSE))-(S49*(S$7/VLOOKUP($B49,'Paddock Names'!$B$11:$D$140,3)))</f>
        <v>#DIV/0!</v>
      </c>
      <c r="T50" s="123" t="e">
        <f>S50+(VLOOKUP($B49,'Growth Rates'!$B$11:$O$140,($B$1+2),FALSE))-(T49*(T$7/VLOOKUP($B49,'Paddock Names'!$B$11:$D$140,3)))</f>
        <v>#DIV/0!</v>
      </c>
      <c r="U50" s="123" t="e">
        <f>T50+(VLOOKUP($B49,'Growth Rates'!$B$11:$O$140,($B$1+2),FALSE))-(U49*(U$7/VLOOKUP($B49,'Paddock Names'!$B$11:$D$140,3)))</f>
        <v>#DIV/0!</v>
      </c>
      <c r="V50" s="123" t="e">
        <f>U50+(VLOOKUP($B49,'Growth Rates'!$B$11:$O$140,($B$1+2),FALSE))-(V49*(V$7/VLOOKUP($B49,'Paddock Names'!$B$11:$D$140,3)))</f>
        <v>#DIV/0!</v>
      </c>
      <c r="W50" s="123" t="e">
        <f>V50+(VLOOKUP($B49,'Growth Rates'!$B$11:$O$140,($B$1+2),FALSE))-(W49*(W$7/VLOOKUP($B49,'Paddock Names'!$B$11:$D$140,3)))</f>
        <v>#DIV/0!</v>
      </c>
      <c r="X50" s="123" t="e">
        <f>W50+(VLOOKUP($B49,'Growth Rates'!$B$11:$O$140,($B$1+2),FALSE))-(X49*(X$7/VLOOKUP($B49,'Paddock Names'!$B$11:$D$140,3)))</f>
        <v>#DIV/0!</v>
      </c>
      <c r="Y50" s="123" t="e">
        <f>X50+(VLOOKUP($B49,'Growth Rates'!$B$11:$O$140,($B$1+2),FALSE))-(Y49*(Y$7/VLOOKUP($B49,'Paddock Names'!$B$11:$D$140,3)))</f>
        <v>#DIV/0!</v>
      </c>
      <c r="Z50" s="123" t="e">
        <f>Y50+(VLOOKUP($B49,'Growth Rates'!$B$11:$O$140,($B$1+2),FALSE))-(Z49*(Z$7/VLOOKUP($B49,'Paddock Names'!$B$11:$D$140,3)))</f>
        <v>#DIV/0!</v>
      </c>
      <c r="AA50" s="123" t="e">
        <f>Z50+(VLOOKUP($B49,'Growth Rates'!$B$11:$O$140,($B$1+2),FALSE))-(AA49*(AA$7/VLOOKUP($B49,'Paddock Names'!$B$11:$D$140,3)))</f>
        <v>#DIV/0!</v>
      </c>
      <c r="AB50" s="123" t="e">
        <f>AA50+(VLOOKUP($B49,'Growth Rates'!$B$11:$O$140,($B$1+2),FALSE))-(AB49*(AB$7/VLOOKUP($B49,'Paddock Names'!$B$11:$D$140,3)))</f>
        <v>#DIV/0!</v>
      </c>
      <c r="AC50" s="123" t="e">
        <f>AB50+(VLOOKUP($B49,'Growth Rates'!$B$11:$O$140,($B$1+2),FALSE))-(AC49*(AC$7/VLOOKUP($B49,'Paddock Names'!$B$11:$D$140,3)))</f>
        <v>#DIV/0!</v>
      </c>
      <c r="AD50" s="123" t="e">
        <f>AC50+(VLOOKUP($B49,'Growth Rates'!$B$11:$O$140,($B$1+2),FALSE))-(AD49*(AD$7/VLOOKUP($B49,'Paddock Names'!$B$11:$D$140,3)))</f>
        <v>#DIV/0!</v>
      </c>
      <c r="AE50" s="123" t="e">
        <f>AD50+(VLOOKUP($B49,'Growth Rates'!$B$11:$O$140,($B$1+2),FALSE))-(AE49*(AE$7/VLOOKUP($B49,'Paddock Names'!$B$11:$D$140,3)))</f>
        <v>#DIV/0!</v>
      </c>
      <c r="AF50" s="123" t="e">
        <f>AE50+(VLOOKUP($B49,'Growth Rates'!$B$11:$O$140,($B$1+2),FALSE))-(AF49*(AF$7/VLOOKUP($B49,'Paddock Names'!$B$11:$D$140,3)))</f>
        <v>#DIV/0!</v>
      </c>
      <c r="AG50" s="123" t="e">
        <f>AF50+(VLOOKUP($B49,'Growth Rates'!$B$11:$O$140,($B$1+2),FALSE))-(AG49*(AG$7/VLOOKUP($B49,'Paddock Names'!$B$11:$D$140,3)))</f>
        <v>#DIV/0!</v>
      </c>
      <c r="AH50" s="123" t="e">
        <f>AG50+(VLOOKUP($B49,'Growth Rates'!$B$11:$O$140,($B$1+2),FALSE))-(AH49*(AH$7/VLOOKUP($B49,'Paddock Names'!$B$11:$D$140,3)))</f>
        <v>#DIV/0!</v>
      </c>
      <c r="AI50" s="123" t="e">
        <f>AH50+(VLOOKUP($B49,'Growth Rates'!$B$11:$O$140,($B$1+2),FALSE))-(AI49*(AI$7/VLOOKUP($B49,'Paddock Names'!$B$11:$D$140,3)))</f>
        <v>#DIV/0!</v>
      </c>
      <c r="AJ50" s="123" t="e">
        <f>AI50+(VLOOKUP($B49,'Growth Rates'!$B$11:$O$140,($B$1+2),FALSE))-(AJ49*(AJ$7/VLOOKUP($B49,'Paddock Names'!$B$11:$D$140,3)))</f>
        <v>#DIV/0!</v>
      </c>
      <c r="AK50" s="124" t="e">
        <f>AJ50+(VLOOKUP($B49,'Growth Rates'!$B$11:$O$140,($B$1+2),FALSE))-(AK49*(AK$7/VLOOKUP($B49,'Paddock Names'!$B$11:$D$140,3)))</f>
        <v>#DIV/0!</v>
      </c>
    </row>
    <row r="51" spans="2:37"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IF(SUM(I51:AK51)&gt;0,SUM(I51:AK51)," ")</f>
        <v xml:space="preserve"> </v>
      </c>
      <c r="F51" s="119" t="e">
        <f>Jan!AM52</f>
        <v>#DIV/0!</v>
      </c>
      <c r="G51" s="17">
        <f>VLOOKUP(B51,'Herbage Mass Residual'!$B$11:$O$140,($B$1+2),FALSE)</f>
        <v>2500</v>
      </c>
      <c r="H51" s="103" t="e">
        <f>($F$7/VLOOKUP(B51,'Paddock Names'!$B$11:$D$140,3))*(SUM(I51:AK51)/31)</f>
        <v>#DIV/0!</v>
      </c>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5"/>
    </row>
    <row r="52" spans="2:37" ht="16" thickBot="1" x14ac:dyDescent="0.25">
      <c r="B52" s="58">
        <f t="shared" si="4"/>
        <v>21.5</v>
      </c>
      <c r="C52" s="23"/>
      <c r="D52" s="29"/>
      <c r="E52" s="27"/>
      <c r="F52" s="21"/>
      <c r="G52" s="22"/>
      <c r="H52" s="104"/>
      <c r="I52" s="123" t="e">
        <f>F51+(VLOOKUP(B51,'Growth Rates'!$B$11:$O$140,($B$1+2),FALSE))-(I51*(I$7/VLOOKUP(B51,'Paddock Names'!$B$11:$D$140,3)))</f>
        <v>#DIV/0!</v>
      </c>
      <c r="J52" s="123" t="e">
        <f>I52+(VLOOKUP($B51,'Growth Rates'!$B$11:$O$140,($B$1+2),FALSE))-(J51*(J$7/VLOOKUP($B51,'Paddock Names'!$B$11:$D$140,3)))</f>
        <v>#DIV/0!</v>
      </c>
      <c r="K52" s="123" t="e">
        <f>J52+(VLOOKUP($B51,'Growth Rates'!$B$11:$O$140,($B$1+2),FALSE))-(K51*(K$7/VLOOKUP($B51,'Paddock Names'!$B$11:$D$140,3)))</f>
        <v>#DIV/0!</v>
      </c>
      <c r="L52" s="123" t="e">
        <f>K52+(VLOOKUP($B51,'Growth Rates'!$B$11:$O$140,($B$1+2),FALSE))-(L51*(L$7/VLOOKUP($B51,'Paddock Names'!$B$11:$D$140,3)))</f>
        <v>#DIV/0!</v>
      </c>
      <c r="M52" s="123" t="e">
        <f>L52+(VLOOKUP($B51,'Growth Rates'!$B$11:$O$140,($B$1+2),FALSE))-(M51*(M$7/VLOOKUP($B51,'Paddock Names'!$B$11:$D$140,3)))</f>
        <v>#DIV/0!</v>
      </c>
      <c r="N52" s="123" t="e">
        <f>M52+(VLOOKUP($B51,'Growth Rates'!$B$11:$O$140,($B$1+2),FALSE))-(N51*(N$7/VLOOKUP($B51,'Paddock Names'!$B$11:$D$140,3)))</f>
        <v>#DIV/0!</v>
      </c>
      <c r="O52" s="123" t="e">
        <f>N52+(VLOOKUP($B51,'Growth Rates'!$B$11:$O$140,($B$1+2),FALSE))-(O51*(O$7/VLOOKUP($B51,'Paddock Names'!$B$11:$D$140,3)))</f>
        <v>#DIV/0!</v>
      </c>
      <c r="P52" s="123" t="e">
        <f>O52+(VLOOKUP($B51,'Growth Rates'!$B$11:$O$140,($B$1+2),FALSE))-(P51*(P$7/VLOOKUP($B51,'Paddock Names'!$B$11:$D$140,3)))</f>
        <v>#DIV/0!</v>
      </c>
      <c r="Q52" s="123" t="e">
        <f>P52+(VLOOKUP($B51,'Growth Rates'!$B$11:$O$140,($B$1+2),FALSE))-(Q51*(Q$7/VLOOKUP($B51,'Paddock Names'!$B$11:$D$140,3)))</f>
        <v>#DIV/0!</v>
      </c>
      <c r="R52" s="123" t="e">
        <f>Q52+(VLOOKUP($B51,'Growth Rates'!$B$11:$O$140,($B$1+2),FALSE))-(R51*(R$7/VLOOKUP($B51,'Paddock Names'!$B$11:$D$140,3)))</f>
        <v>#DIV/0!</v>
      </c>
      <c r="S52" s="123" t="e">
        <f>R52+(VLOOKUP($B51,'Growth Rates'!$B$11:$O$140,($B$1+2),FALSE))-(S51*(S$7/VLOOKUP($B51,'Paddock Names'!$B$11:$D$140,3)))</f>
        <v>#DIV/0!</v>
      </c>
      <c r="T52" s="123" t="e">
        <f>S52+(VLOOKUP($B51,'Growth Rates'!$B$11:$O$140,($B$1+2),FALSE))-(T51*(T$7/VLOOKUP($B51,'Paddock Names'!$B$11:$D$140,3)))</f>
        <v>#DIV/0!</v>
      </c>
      <c r="U52" s="123" t="e">
        <f>T52+(VLOOKUP($B51,'Growth Rates'!$B$11:$O$140,($B$1+2),FALSE))-(U51*(U$7/VLOOKUP($B51,'Paddock Names'!$B$11:$D$140,3)))</f>
        <v>#DIV/0!</v>
      </c>
      <c r="V52" s="123" t="e">
        <f>U52+(VLOOKUP($B51,'Growth Rates'!$B$11:$O$140,($B$1+2),FALSE))-(V51*(V$7/VLOOKUP($B51,'Paddock Names'!$B$11:$D$140,3)))</f>
        <v>#DIV/0!</v>
      </c>
      <c r="W52" s="123" t="e">
        <f>V52+(VLOOKUP($B51,'Growth Rates'!$B$11:$O$140,($B$1+2),FALSE))-(W51*(W$7/VLOOKUP($B51,'Paddock Names'!$B$11:$D$140,3)))</f>
        <v>#DIV/0!</v>
      </c>
      <c r="X52" s="123" t="e">
        <f>W52+(VLOOKUP($B51,'Growth Rates'!$B$11:$O$140,($B$1+2),FALSE))-(X51*(X$7/VLOOKUP($B51,'Paddock Names'!$B$11:$D$140,3)))</f>
        <v>#DIV/0!</v>
      </c>
      <c r="Y52" s="123" t="e">
        <f>X52+(VLOOKUP($B51,'Growth Rates'!$B$11:$O$140,($B$1+2),FALSE))-(Y51*(Y$7/VLOOKUP($B51,'Paddock Names'!$B$11:$D$140,3)))</f>
        <v>#DIV/0!</v>
      </c>
      <c r="Z52" s="123" t="e">
        <f>Y52+(VLOOKUP($B51,'Growth Rates'!$B$11:$O$140,($B$1+2),FALSE))-(Z51*(Z$7/VLOOKUP($B51,'Paddock Names'!$B$11:$D$140,3)))</f>
        <v>#DIV/0!</v>
      </c>
      <c r="AA52" s="123" t="e">
        <f>Z52+(VLOOKUP($B51,'Growth Rates'!$B$11:$O$140,($B$1+2),FALSE))-(AA51*(AA$7/VLOOKUP($B51,'Paddock Names'!$B$11:$D$140,3)))</f>
        <v>#DIV/0!</v>
      </c>
      <c r="AB52" s="123" t="e">
        <f>AA52+(VLOOKUP($B51,'Growth Rates'!$B$11:$O$140,($B$1+2),FALSE))-(AB51*(AB$7/VLOOKUP($B51,'Paddock Names'!$B$11:$D$140,3)))</f>
        <v>#DIV/0!</v>
      </c>
      <c r="AC52" s="123" t="e">
        <f>AB52+(VLOOKUP($B51,'Growth Rates'!$B$11:$O$140,($B$1+2),FALSE))-(AC51*(AC$7/VLOOKUP($B51,'Paddock Names'!$B$11:$D$140,3)))</f>
        <v>#DIV/0!</v>
      </c>
      <c r="AD52" s="123" t="e">
        <f>AC52+(VLOOKUP($B51,'Growth Rates'!$B$11:$O$140,($B$1+2),FALSE))-(AD51*(AD$7/VLOOKUP($B51,'Paddock Names'!$B$11:$D$140,3)))</f>
        <v>#DIV/0!</v>
      </c>
      <c r="AE52" s="123" t="e">
        <f>AD52+(VLOOKUP($B51,'Growth Rates'!$B$11:$O$140,($B$1+2),FALSE))-(AE51*(AE$7/VLOOKUP($B51,'Paddock Names'!$B$11:$D$140,3)))</f>
        <v>#DIV/0!</v>
      </c>
      <c r="AF52" s="123" t="e">
        <f>AE52+(VLOOKUP($B51,'Growth Rates'!$B$11:$O$140,($B$1+2),FALSE))-(AF51*(AF$7/VLOOKUP($B51,'Paddock Names'!$B$11:$D$140,3)))</f>
        <v>#DIV/0!</v>
      </c>
      <c r="AG52" s="123" t="e">
        <f>AF52+(VLOOKUP($B51,'Growth Rates'!$B$11:$O$140,($B$1+2),FALSE))-(AG51*(AG$7/VLOOKUP($B51,'Paddock Names'!$B$11:$D$140,3)))</f>
        <v>#DIV/0!</v>
      </c>
      <c r="AH52" s="123" t="e">
        <f>AG52+(VLOOKUP($B51,'Growth Rates'!$B$11:$O$140,($B$1+2),FALSE))-(AH51*(AH$7/VLOOKUP($B51,'Paddock Names'!$B$11:$D$140,3)))</f>
        <v>#DIV/0!</v>
      </c>
      <c r="AI52" s="123" t="e">
        <f>AH52+(VLOOKUP($B51,'Growth Rates'!$B$11:$O$140,($B$1+2),FALSE))-(AI51*(AI$7/VLOOKUP($B51,'Paddock Names'!$B$11:$D$140,3)))</f>
        <v>#DIV/0!</v>
      </c>
      <c r="AJ52" s="123" t="e">
        <f>AI52+(VLOOKUP($B51,'Growth Rates'!$B$11:$O$140,($B$1+2),FALSE))-(AJ51*(AJ$7/VLOOKUP($B51,'Paddock Names'!$B$11:$D$140,3)))</f>
        <v>#DIV/0!</v>
      </c>
      <c r="AK52" s="124" t="e">
        <f>AJ52+(VLOOKUP($B51,'Growth Rates'!$B$11:$O$140,($B$1+2),FALSE))-(AK51*(AK$7/VLOOKUP($B51,'Paddock Names'!$B$11:$D$140,3)))</f>
        <v>#DIV/0!</v>
      </c>
    </row>
    <row r="53" spans="2:37"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IF(SUM(I53:AK53)&gt;0,SUM(I53:AK53)," ")</f>
        <v xml:space="preserve"> </v>
      </c>
      <c r="F53" s="119" t="e">
        <f>Jan!AM54</f>
        <v>#DIV/0!</v>
      </c>
      <c r="G53" s="17">
        <f>VLOOKUP(B53,'Herbage Mass Residual'!$B$11:$O$140,($B$1+2),FALSE)</f>
        <v>2500</v>
      </c>
      <c r="H53" s="103" t="e">
        <f>($F$7/VLOOKUP(B53,'Paddock Names'!$B$11:$D$140,3))*(SUM(I53:AK53)/31)</f>
        <v>#DIV/0!</v>
      </c>
      <c r="I53" s="121"/>
      <c r="J53" s="121"/>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5"/>
    </row>
    <row r="54" spans="2:37" ht="16" thickBot="1" x14ac:dyDescent="0.25">
      <c r="B54" s="58">
        <f t="shared" si="4"/>
        <v>22.5</v>
      </c>
      <c r="C54" s="23"/>
      <c r="D54" s="29"/>
      <c r="E54" s="27"/>
      <c r="F54" s="21"/>
      <c r="G54" s="22"/>
      <c r="H54" s="104"/>
      <c r="I54" s="123" t="e">
        <f>F53+(VLOOKUP(B53,'Growth Rates'!$B$11:$O$140,($B$1+2),FALSE))-(I53*(I$7/VLOOKUP(B53,'Paddock Names'!$B$11:$D$140,3)))</f>
        <v>#DIV/0!</v>
      </c>
      <c r="J54" s="123" t="e">
        <f>I54+(VLOOKUP($B53,'Growth Rates'!$B$11:$O$140,($B$1+2),FALSE))-(J53*(J$7/VLOOKUP($B53,'Paddock Names'!$B$11:$D$140,3)))</f>
        <v>#DIV/0!</v>
      </c>
      <c r="K54" s="123" t="e">
        <f>J54+(VLOOKUP($B53,'Growth Rates'!$B$11:$O$140,($B$1+2),FALSE))-(K53*(K$7/VLOOKUP($B53,'Paddock Names'!$B$11:$D$140,3)))</f>
        <v>#DIV/0!</v>
      </c>
      <c r="L54" s="123" t="e">
        <f>K54+(VLOOKUP($B53,'Growth Rates'!$B$11:$O$140,($B$1+2),FALSE))-(L53*(L$7/VLOOKUP($B53,'Paddock Names'!$B$11:$D$140,3)))</f>
        <v>#DIV/0!</v>
      </c>
      <c r="M54" s="123" t="e">
        <f>L54+(VLOOKUP($B53,'Growth Rates'!$B$11:$O$140,($B$1+2),FALSE))-(M53*(M$7/VLOOKUP($B53,'Paddock Names'!$B$11:$D$140,3)))</f>
        <v>#DIV/0!</v>
      </c>
      <c r="N54" s="123" t="e">
        <f>M54+(VLOOKUP($B53,'Growth Rates'!$B$11:$O$140,($B$1+2),FALSE))-(N53*(N$7/VLOOKUP($B53,'Paddock Names'!$B$11:$D$140,3)))</f>
        <v>#DIV/0!</v>
      </c>
      <c r="O54" s="123" t="e">
        <f>N54+(VLOOKUP($B53,'Growth Rates'!$B$11:$O$140,($B$1+2),FALSE))-(O53*(O$7/VLOOKUP($B53,'Paddock Names'!$B$11:$D$140,3)))</f>
        <v>#DIV/0!</v>
      </c>
      <c r="P54" s="123" t="e">
        <f>O54+(VLOOKUP($B53,'Growth Rates'!$B$11:$O$140,($B$1+2),FALSE))-(P53*(P$7/VLOOKUP($B53,'Paddock Names'!$B$11:$D$140,3)))</f>
        <v>#DIV/0!</v>
      </c>
      <c r="Q54" s="123" t="e">
        <f>P54+(VLOOKUP($B53,'Growth Rates'!$B$11:$O$140,($B$1+2),FALSE))-(Q53*(Q$7/VLOOKUP($B53,'Paddock Names'!$B$11:$D$140,3)))</f>
        <v>#DIV/0!</v>
      </c>
      <c r="R54" s="123" t="e">
        <f>Q54+(VLOOKUP($B53,'Growth Rates'!$B$11:$O$140,($B$1+2),FALSE))-(R53*(R$7/VLOOKUP($B53,'Paddock Names'!$B$11:$D$140,3)))</f>
        <v>#DIV/0!</v>
      </c>
      <c r="S54" s="123" t="e">
        <f>R54+(VLOOKUP($B53,'Growth Rates'!$B$11:$O$140,($B$1+2),FALSE))-(S53*(S$7/VLOOKUP($B53,'Paddock Names'!$B$11:$D$140,3)))</f>
        <v>#DIV/0!</v>
      </c>
      <c r="T54" s="123" t="e">
        <f>S54+(VLOOKUP($B53,'Growth Rates'!$B$11:$O$140,($B$1+2),FALSE))-(T53*(T$7/VLOOKUP($B53,'Paddock Names'!$B$11:$D$140,3)))</f>
        <v>#DIV/0!</v>
      </c>
      <c r="U54" s="123" t="e">
        <f>T54+(VLOOKUP($B53,'Growth Rates'!$B$11:$O$140,($B$1+2),FALSE))-(U53*(U$7/VLOOKUP($B53,'Paddock Names'!$B$11:$D$140,3)))</f>
        <v>#DIV/0!</v>
      </c>
      <c r="V54" s="123" t="e">
        <f>U54+(VLOOKUP($B53,'Growth Rates'!$B$11:$O$140,($B$1+2),FALSE))-(V53*(V$7/VLOOKUP($B53,'Paddock Names'!$B$11:$D$140,3)))</f>
        <v>#DIV/0!</v>
      </c>
      <c r="W54" s="123" t="e">
        <f>V54+(VLOOKUP($B53,'Growth Rates'!$B$11:$O$140,($B$1+2),FALSE))-(W53*(W$7/VLOOKUP($B53,'Paddock Names'!$B$11:$D$140,3)))</f>
        <v>#DIV/0!</v>
      </c>
      <c r="X54" s="123" t="e">
        <f>W54+(VLOOKUP($B53,'Growth Rates'!$B$11:$O$140,($B$1+2),FALSE))-(X53*(X$7/VLOOKUP($B53,'Paddock Names'!$B$11:$D$140,3)))</f>
        <v>#DIV/0!</v>
      </c>
      <c r="Y54" s="123" t="e">
        <f>X54+(VLOOKUP($B53,'Growth Rates'!$B$11:$O$140,($B$1+2),FALSE))-(Y53*(Y$7/VLOOKUP($B53,'Paddock Names'!$B$11:$D$140,3)))</f>
        <v>#DIV/0!</v>
      </c>
      <c r="Z54" s="123" t="e">
        <f>Y54+(VLOOKUP($B53,'Growth Rates'!$B$11:$O$140,($B$1+2),FALSE))-(Z53*(Z$7/VLOOKUP($B53,'Paddock Names'!$B$11:$D$140,3)))</f>
        <v>#DIV/0!</v>
      </c>
      <c r="AA54" s="123" t="e">
        <f>Z54+(VLOOKUP($B53,'Growth Rates'!$B$11:$O$140,($B$1+2),FALSE))-(AA53*(AA$7/VLOOKUP($B53,'Paddock Names'!$B$11:$D$140,3)))</f>
        <v>#DIV/0!</v>
      </c>
      <c r="AB54" s="123" t="e">
        <f>AA54+(VLOOKUP($B53,'Growth Rates'!$B$11:$O$140,($B$1+2),FALSE))-(AB53*(AB$7/VLOOKUP($B53,'Paddock Names'!$B$11:$D$140,3)))</f>
        <v>#DIV/0!</v>
      </c>
      <c r="AC54" s="123" t="e">
        <f>AB54+(VLOOKUP($B53,'Growth Rates'!$B$11:$O$140,($B$1+2),FALSE))-(AC53*(AC$7/VLOOKUP($B53,'Paddock Names'!$B$11:$D$140,3)))</f>
        <v>#DIV/0!</v>
      </c>
      <c r="AD54" s="123" t="e">
        <f>AC54+(VLOOKUP($B53,'Growth Rates'!$B$11:$O$140,($B$1+2),FALSE))-(AD53*(AD$7/VLOOKUP($B53,'Paddock Names'!$B$11:$D$140,3)))</f>
        <v>#DIV/0!</v>
      </c>
      <c r="AE54" s="123" t="e">
        <f>AD54+(VLOOKUP($B53,'Growth Rates'!$B$11:$O$140,($B$1+2),FALSE))-(AE53*(AE$7/VLOOKUP($B53,'Paddock Names'!$B$11:$D$140,3)))</f>
        <v>#DIV/0!</v>
      </c>
      <c r="AF54" s="123" t="e">
        <f>AE54+(VLOOKUP($B53,'Growth Rates'!$B$11:$O$140,($B$1+2),FALSE))-(AF53*(AF$7/VLOOKUP($B53,'Paddock Names'!$B$11:$D$140,3)))</f>
        <v>#DIV/0!</v>
      </c>
      <c r="AG54" s="123" t="e">
        <f>AF54+(VLOOKUP($B53,'Growth Rates'!$B$11:$O$140,($B$1+2),FALSE))-(AG53*(AG$7/VLOOKUP($B53,'Paddock Names'!$B$11:$D$140,3)))</f>
        <v>#DIV/0!</v>
      </c>
      <c r="AH54" s="123" t="e">
        <f>AG54+(VLOOKUP($B53,'Growth Rates'!$B$11:$O$140,($B$1+2),FALSE))-(AH53*(AH$7/VLOOKUP($B53,'Paddock Names'!$B$11:$D$140,3)))</f>
        <v>#DIV/0!</v>
      </c>
      <c r="AI54" s="123" t="e">
        <f>AH54+(VLOOKUP($B53,'Growth Rates'!$B$11:$O$140,($B$1+2),FALSE))-(AI53*(AI$7/VLOOKUP($B53,'Paddock Names'!$B$11:$D$140,3)))</f>
        <v>#DIV/0!</v>
      </c>
      <c r="AJ54" s="123" t="e">
        <f>AI54+(VLOOKUP($B53,'Growth Rates'!$B$11:$O$140,($B$1+2),FALSE))-(AJ53*(AJ$7/VLOOKUP($B53,'Paddock Names'!$B$11:$D$140,3)))</f>
        <v>#DIV/0!</v>
      </c>
      <c r="AK54" s="124" t="e">
        <f>AJ54+(VLOOKUP($B53,'Growth Rates'!$B$11:$O$140,($B$1+2),FALSE))-(AK53*(AK$7/VLOOKUP($B53,'Paddock Names'!$B$11:$D$140,3)))</f>
        <v>#DIV/0!</v>
      </c>
    </row>
    <row r="55" spans="2:37"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IF(SUM(I55:AK55)&gt;0,SUM(I55:AK55)," ")</f>
        <v xml:space="preserve"> </v>
      </c>
      <c r="F55" s="119" t="e">
        <f>Jan!AM56</f>
        <v>#DIV/0!</v>
      </c>
      <c r="G55" s="17">
        <f>VLOOKUP(B55,'Herbage Mass Residual'!$B$11:$O$140,($B$1+2),FALSE)</f>
        <v>2500</v>
      </c>
      <c r="H55" s="103" t="e">
        <f>($F$7/VLOOKUP(B55,'Paddock Names'!$B$11:$D$140,3))*(SUM(I55:AK55)/31)</f>
        <v>#DIV/0!</v>
      </c>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5"/>
    </row>
    <row r="56" spans="2:37" ht="16" thickBot="1" x14ac:dyDescent="0.25">
      <c r="B56" s="58">
        <f t="shared" si="4"/>
        <v>23.5</v>
      </c>
      <c r="C56" s="23"/>
      <c r="D56" s="29"/>
      <c r="E56" s="27"/>
      <c r="F56" s="21"/>
      <c r="G56" s="22"/>
      <c r="H56" s="104"/>
      <c r="I56" s="123" t="e">
        <f>F55+(VLOOKUP(B55,'Growth Rates'!$B$11:$O$140,($B$1+2),FALSE))-(I55*(I$7/VLOOKUP(B55,'Paddock Names'!$B$11:$D$140,3)))</f>
        <v>#DIV/0!</v>
      </c>
      <c r="J56" s="123" t="e">
        <f>I56+(VLOOKUP($B55,'Growth Rates'!$B$11:$O$140,($B$1+2),FALSE))-(J55*(J$7/VLOOKUP($B55,'Paddock Names'!$B$11:$D$140,3)))</f>
        <v>#DIV/0!</v>
      </c>
      <c r="K56" s="123" t="e">
        <f>J56+(VLOOKUP($B55,'Growth Rates'!$B$11:$O$140,($B$1+2),FALSE))-(K55*(K$7/VLOOKUP($B55,'Paddock Names'!$B$11:$D$140,3)))</f>
        <v>#DIV/0!</v>
      </c>
      <c r="L56" s="123" t="e">
        <f>K56+(VLOOKUP($B55,'Growth Rates'!$B$11:$O$140,($B$1+2),FALSE))-(L55*(L$7/VLOOKUP($B55,'Paddock Names'!$B$11:$D$140,3)))</f>
        <v>#DIV/0!</v>
      </c>
      <c r="M56" s="123" t="e">
        <f>L56+(VLOOKUP($B55,'Growth Rates'!$B$11:$O$140,($B$1+2),FALSE))-(M55*(M$7/VLOOKUP($B55,'Paddock Names'!$B$11:$D$140,3)))</f>
        <v>#DIV/0!</v>
      </c>
      <c r="N56" s="123" t="e">
        <f>M56+(VLOOKUP($B55,'Growth Rates'!$B$11:$O$140,($B$1+2),FALSE))-(N55*(N$7/VLOOKUP($B55,'Paddock Names'!$B$11:$D$140,3)))</f>
        <v>#DIV/0!</v>
      </c>
      <c r="O56" s="123" t="e">
        <f>N56+(VLOOKUP($B55,'Growth Rates'!$B$11:$O$140,($B$1+2),FALSE))-(O55*(O$7/VLOOKUP($B55,'Paddock Names'!$B$11:$D$140,3)))</f>
        <v>#DIV/0!</v>
      </c>
      <c r="P56" s="123" t="e">
        <f>O56+(VLOOKUP($B55,'Growth Rates'!$B$11:$O$140,($B$1+2),FALSE))-(P55*(P$7/VLOOKUP($B55,'Paddock Names'!$B$11:$D$140,3)))</f>
        <v>#DIV/0!</v>
      </c>
      <c r="Q56" s="123" t="e">
        <f>P56+(VLOOKUP($B55,'Growth Rates'!$B$11:$O$140,($B$1+2),FALSE))-(Q55*(Q$7/VLOOKUP($B55,'Paddock Names'!$B$11:$D$140,3)))</f>
        <v>#DIV/0!</v>
      </c>
      <c r="R56" s="123" t="e">
        <f>Q56+(VLOOKUP($B55,'Growth Rates'!$B$11:$O$140,($B$1+2),FALSE))-(R55*(R$7/VLOOKUP($B55,'Paddock Names'!$B$11:$D$140,3)))</f>
        <v>#DIV/0!</v>
      </c>
      <c r="S56" s="123" t="e">
        <f>R56+(VLOOKUP($B55,'Growth Rates'!$B$11:$O$140,($B$1+2),FALSE))-(S55*(S$7/VLOOKUP($B55,'Paddock Names'!$B$11:$D$140,3)))</f>
        <v>#DIV/0!</v>
      </c>
      <c r="T56" s="123" t="e">
        <f>S56+(VLOOKUP($B55,'Growth Rates'!$B$11:$O$140,($B$1+2),FALSE))-(T55*(T$7/VLOOKUP($B55,'Paddock Names'!$B$11:$D$140,3)))</f>
        <v>#DIV/0!</v>
      </c>
      <c r="U56" s="123" t="e">
        <f>T56+(VLOOKUP($B55,'Growth Rates'!$B$11:$O$140,($B$1+2),FALSE))-(U55*(U$7/VLOOKUP($B55,'Paddock Names'!$B$11:$D$140,3)))</f>
        <v>#DIV/0!</v>
      </c>
      <c r="V56" s="123" t="e">
        <f>U56+(VLOOKUP($B55,'Growth Rates'!$B$11:$O$140,($B$1+2),FALSE))-(V55*(V$7/VLOOKUP($B55,'Paddock Names'!$B$11:$D$140,3)))</f>
        <v>#DIV/0!</v>
      </c>
      <c r="W56" s="123" t="e">
        <f>V56+(VLOOKUP($B55,'Growth Rates'!$B$11:$O$140,($B$1+2),FALSE))-(W55*(W$7/VLOOKUP($B55,'Paddock Names'!$B$11:$D$140,3)))</f>
        <v>#DIV/0!</v>
      </c>
      <c r="X56" s="123" t="e">
        <f>W56+(VLOOKUP($B55,'Growth Rates'!$B$11:$O$140,($B$1+2),FALSE))-(X55*(X$7/VLOOKUP($B55,'Paddock Names'!$B$11:$D$140,3)))</f>
        <v>#DIV/0!</v>
      </c>
      <c r="Y56" s="123" t="e">
        <f>X56+(VLOOKUP($B55,'Growth Rates'!$B$11:$O$140,($B$1+2),FALSE))-(Y55*(Y$7/VLOOKUP($B55,'Paddock Names'!$B$11:$D$140,3)))</f>
        <v>#DIV/0!</v>
      </c>
      <c r="Z56" s="123" t="e">
        <f>Y56+(VLOOKUP($B55,'Growth Rates'!$B$11:$O$140,($B$1+2),FALSE))-(Z55*(Z$7/VLOOKUP($B55,'Paddock Names'!$B$11:$D$140,3)))</f>
        <v>#DIV/0!</v>
      </c>
      <c r="AA56" s="123" t="e">
        <f>Z56+(VLOOKUP($B55,'Growth Rates'!$B$11:$O$140,($B$1+2),FALSE))-(AA55*(AA$7/VLOOKUP($B55,'Paddock Names'!$B$11:$D$140,3)))</f>
        <v>#DIV/0!</v>
      </c>
      <c r="AB56" s="123" t="e">
        <f>AA56+(VLOOKUP($B55,'Growth Rates'!$B$11:$O$140,($B$1+2),FALSE))-(AB55*(AB$7/VLOOKUP($B55,'Paddock Names'!$B$11:$D$140,3)))</f>
        <v>#DIV/0!</v>
      </c>
      <c r="AC56" s="123" t="e">
        <f>AB56+(VLOOKUP($B55,'Growth Rates'!$B$11:$O$140,($B$1+2),FALSE))-(AC55*(AC$7/VLOOKUP($B55,'Paddock Names'!$B$11:$D$140,3)))</f>
        <v>#DIV/0!</v>
      </c>
      <c r="AD56" s="123" t="e">
        <f>AC56+(VLOOKUP($B55,'Growth Rates'!$B$11:$O$140,($B$1+2),FALSE))-(AD55*(AD$7/VLOOKUP($B55,'Paddock Names'!$B$11:$D$140,3)))</f>
        <v>#DIV/0!</v>
      </c>
      <c r="AE56" s="123" t="e">
        <f>AD56+(VLOOKUP($B55,'Growth Rates'!$B$11:$O$140,($B$1+2),FALSE))-(AE55*(AE$7/VLOOKUP($B55,'Paddock Names'!$B$11:$D$140,3)))</f>
        <v>#DIV/0!</v>
      </c>
      <c r="AF56" s="123" t="e">
        <f>AE56+(VLOOKUP($B55,'Growth Rates'!$B$11:$O$140,($B$1+2),FALSE))-(AF55*(AF$7/VLOOKUP($B55,'Paddock Names'!$B$11:$D$140,3)))</f>
        <v>#DIV/0!</v>
      </c>
      <c r="AG56" s="123" t="e">
        <f>AF56+(VLOOKUP($B55,'Growth Rates'!$B$11:$O$140,($B$1+2),FALSE))-(AG55*(AG$7/VLOOKUP($B55,'Paddock Names'!$B$11:$D$140,3)))</f>
        <v>#DIV/0!</v>
      </c>
      <c r="AH56" s="123" t="e">
        <f>AG56+(VLOOKUP($B55,'Growth Rates'!$B$11:$O$140,($B$1+2),FALSE))-(AH55*(AH$7/VLOOKUP($B55,'Paddock Names'!$B$11:$D$140,3)))</f>
        <v>#DIV/0!</v>
      </c>
      <c r="AI56" s="123" t="e">
        <f>AH56+(VLOOKUP($B55,'Growth Rates'!$B$11:$O$140,($B$1+2),FALSE))-(AI55*(AI$7/VLOOKUP($B55,'Paddock Names'!$B$11:$D$140,3)))</f>
        <v>#DIV/0!</v>
      </c>
      <c r="AJ56" s="123" t="e">
        <f>AI56+(VLOOKUP($B55,'Growth Rates'!$B$11:$O$140,($B$1+2),FALSE))-(AJ55*(AJ$7/VLOOKUP($B55,'Paddock Names'!$B$11:$D$140,3)))</f>
        <v>#DIV/0!</v>
      </c>
      <c r="AK56" s="124" t="e">
        <f>AJ56+(VLOOKUP($B55,'Growth Rates'!$B$11:$O$140,($B$1+2),FALSE))-(AK55*(AK$7/VLOOKUP($B55,'Paddock Names'!$B$11:$D$140,3)))</f>
        <v>#DIV/0!</v>
      </c>
    </row>
    <row r="57" spans="2:37"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IF(SUM(I57:AK57)&gt;0,SUM(I57:AK57)," ")</f>
        <v xml:space="preserve"> </v>
      </c>
      <c r="F57" s="119" t="e">
        <f>Jan!AM58</f>
        <v>#DIV/0!</v>
      </c>
      <c r="G57" s="17">
        <f>VLOOKUP(B57,'Herbage Mass Residual'!$B$11:$O$140,($B$1+2),FALSE)</f>
        <v>2500</v>
      </c>
      <c r="H57" s="103" t="e">
        <f>($F$7/VLOOKUP(B57,'Paddock Names'!$B$11:$D$140,3))*(SUM(I57:AK57)/31)</f>
        <v>#DIV/0!</v>
      </c>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5"/>
    </row>
    <row r="58" spans="2:37" ht="16" thickBot="1" x14ac:dyDescent="0.25">
      <c r="B58" s="58">
        <f t="shared" si="4"/>
        <v>24.5</v>
      </c>
      <c r="C58" s="23"/>
      <c r="D58" s="29"/>
      <c r="E58" s="27"/>
      <c r="F58" s="21"/>
      <c r="G58" s="22"/>
      <c r="H58" s="104"/>
      <c r="I58" s="123" t="e">
        <f>F57+(VLOOKUP(B57,'Growth Rates'!$B$11:$O$140,($B$1+2),FALSE))-(I57*(I$7/VLOOKUP(B57,'Paddock Names'!$B$11:$D$140,3)))</f>
        <v>#DIV/0!</v>
      </c>
      <c r="J58" s="123" t="e">
        <f>I58+(VLOOKUP($B57,'Growth Rates'!$B$11:$O$140,($B$1+2),FALSE))-(J57*(J$7/VLOOKUP($B57,'Paddock Names'!$B$11:$D$140,3)))</f>
        <v>#DIV/0!</v>
      </c>
      <c r="K58" s="123" t="e">
        <f>J58+(VLOOKUP($B57,'Growth Rates'!$B$11:$O$140,($B$1+2),FALSE))-(K57*(K$7/VLOOKUP($B57,'Paddock Names'!$B$11:$D$140,3)))</f>
        <v>#DIV/0!</v>
      </c>
      <c r="L58" s="123" t="e">
        <f>K58+(VLOOKUP($B57,'Growth Rates'!$B$11:$O$140,($B$1+2),FALSE))-(L57*(L$7/VLOOKUP($B57,'Paddock Names'!$B$11:$D$140,3)))</f>
        <v>#DIV/0!</v>
      </c>
      <c r="M58" s="123" t="e">
        <f>L58+(VLOOKUP($B57,'Growth Rates'!$B$11:$O$140,($B$1+2),FALSE))-(M57*(M$7/VLOOKUP($B57,'Paddock Names'!$B$11:$D$140,3)))</f>
        <v>#DIV/0!</v>
      </c>
      <c r="N58" s="123" t="e">
        <f>M58+(VLOOKUP($B57,'Growth Rates'!$B$11:$O$140,($B$1+2),FALSE))-(N57*(N$7/VLOOKUP($B57,'Paddock Names'!$B$11:$D$140,3)))</f>
        <v>#DIV/0!</v>
      </c>
      <c r="O58" s="123" t="e">
        <f>N58+(VLOOKUP($B57,'Growth Rates'!$B$11:$O$140,($B$1+2),FALSE))-(O57*(O$7/VLOOKUP($B57,'Paddock Names'!$B$11:$D$140,3)))</f>
        <v>#DIV/0!</v>
      </c>
      <c r="P58" s="123" t="e">
        <f>O58+(VLOOKUP($B57,'Growth Rates'!$B$11:$O$140,($B$1+2),FALSE))-(P57*(P$7/VLOOKUP($B57,'Paddock Names'!$B$11:$D$140,3)))</f>
        <v>#DIV/0!</v>
      </c>
      <c r="Q58" s="123" t="e">
        <f>P58+(VLOOKUP($B57,'Growth Rates'!$B$11:$O$140,($B$1+2),FALSE))-(Q57*(Q$7/VLOOKUP($B57,'Paddock Names'!$B$11:$D$140,3)))</f>
        <v>#DIV/0!</v>
      </c>
      <c r="R58" s="123" t="e">
        <f>Q58+(VLOOKUP($B57,'Growth Rates'!$B$11:$O$140,($B$1+2),FALSE))-(R57*(R$7/VLOOKUP($B57,'Paddock Names'!$B$11:$D$140,3)))</f>
        <v>#DIV/0!</v>
      </c>
      <c r="S58" s="123" t="e">
        <f>R58+(VLOOKUP($B57,'Growth Rates'!$B$11:$O$140,($B$1+2),FALSE))-(S57*(S$7/VLOOKUP($B57,'Paddock Names'!$B$11:$D$140,3)))</f>
        <v>#DIV/0!</v>
      </c>
      <c r="T58" s="123" t="e">
        <f>S58+(VLOOKUP($B57,'Growth Rates'!$B$11:$O$140,($B$1+2),FALSE))-(T57*(T$7/VLOOKUP($B57,'Paddock Names'!$B$11:$D$140,3)))</f>
        <v>#DIV/0!</v>
      </c>
      <c r="U58" s="123" t="e">
        <f>T58+(VLOOKUP($B57,'Growth Rates'!$B$11:$O$140,($B$1+2),FALSE))-(U57*(U$7/VLOOKUP($B57,'Paddock Names'!$B$11:$D$140,3)))</f>
        <v>#DIV/0!</v>
      </c>
      <c r="V58" s="123" t="e">
        <f>U58+(VLOOKUP($B57,'Growth Rates'!$B$11:$O$140,($B$1+2),FALSE))-(V57*(V$7/VLOOKUP($B57,'Paddock Names'!$B$11:$D$140,3)))</f>
        <v>#DIV/0!</v>
      </c>
      <c r="W58" s="123" t="e">
        <f>V58+(VLOOKUP($B57,'Growth Rates'!$B$11:$O$140,($B$1+2),FALSE))-(W57*(W$7/VLOOKUP($B57,'Paddock Names'!$B$11:$D$140,3)))</f>
        <v>#DIV/0!</v>
      </c>
      <c r="X58" s="123" t="e">
        <f>W58+(VLOOKUP($B57,'Growth Rates'!$B$11:$O$140,($B$1+2),FALSE))-(X57*(X$7/VLOOKUP($B57,'Paddock Names'!$B$11:$D$140,3)))</f>
        <v>#DIV/0!</v>
      </c>
      <c r="Y58" s="123" t="e">
        <f>X58+(VLOOKUP($B57,'Growth Rates'!$B$11:$O$140,($B$1+2),FALSE))-(Y57*(Y$7/VLOOKUP($B57,'Paddock Names'!$B$11:$D$140,3)))</f>
        <v>#DIV/0!</v>
      </c>
      <c r="Z58" s="123" t="e">
        <f>Y58+(VLOOKUP($B57,'Growth Rates'!$B$11:$O$140,($B$1+2),FALSE))-(Z57*(Z$7/VLOOKUP($B57,'Paddock Names'!$B$11:$D$140,3)))</f>
        <v>#DIV/0!</v>
      </c>
      <c r="AA58" s="123" t="e">
        <f>Z58+(VLOOKUP($B57,'Growth Rates'!$B$11:$O$140,($B$1+2),FALSE))-(AA57*(AA$7/VLOOKUP($B57,'Paddock Names'!$B$11:$D$140,3)))</f>
        <v>#DIV/0!</v>
      </c>
      <c r="AB58" s="123" t="e">
        <f>AA58+(VLOOKUP($B57,'Growth Rates'!$B$11:$O$140,($B$1+2),FALSE))-(AB57*(AB$7/VLOOKUP($B57,'Paddock Names'!$B$11:$D$140,3)))</f>
        <v>#DIV/0!</v>
      </c>
      <c r="AC58" s="123" t="e">
        <f>AB58+(VLOOKUP($B57,'Growth Rates'!$B$11:$O$140,($B$1+2),FALSE))-(AC57*(AC$7/VLOOKUP($B57,'Paddock Names'!$B$11:$D$140,3)))</f>
        <v>#DIV/0!</v>
      </c>
      <c r="AD58" s="123" t="e">
        <f>AC58+(VLOOKUP($B57,'Growth Rates'!$B$11:$O$140,($B$1+2),FALSE))-(AD57*(AD$7/VLOOKUP($B57,'Paddock Names'!$B$11:$D$140,3)))</f>
        <v>#DIV/0!</v>
      </c>
      <c r="AE58" s="123" t="e">
        <f>AD58+(VLOOKUP($B57,'Growth Rates'!$B$11:$O$140,($B$1+2),FALSE))-(AE57*(AE$7/VLOOKUP($B57,'Paddock Names'!$B$11:$D$140,3)))</f>
        <v>#DIV/0!</v>
      </c>
      <c r="AF58" s="123" t="e">
        <f>AE58+(VLOOKUP($B57,'Growth Rates'!$B$11:$O$140,($B$1+2),FALSE))-(AF57*(AF$7/VLOOKUP($B57,'Paddock Names'!$B$11:$D$140,3)))</f>
        <v>#DIV/0!</v>
      </c>
      <c r="AG58" s="123" t="e">
        <f>AF58+(VLOOKUP($B57,'Growth Rates'!$B$11:$O$140,($B$1+2),FALSE))-(AG57*(AG$7/VLOOKUP($B57,'Paddock Names'!$B$11:$D$140,3)))</f>
        <v>#DIV/0!</v>
      </c>
      <c r="AH58" s="123" t="e">
        <f>AG58+(VLOOKUP($B57,'Growth Rates'!$B$11:$O$140,($B$1+2),FALSE))-(AH57*(AH$7/VLOOKUP($B57,'Paddock Names'!$B$11:$D$140,3)))</f>
        <v>#DIV/0!</v>
      </c>
      <c r="AI58" s="123" t="e">
        <f>AH58+(VLOOKUP($B57,'Growth Rates'!$B$11:$O$140,($B$1+2),FALSE))-(AI57*(AI$7/VLOOKUP($B57,'Paddock Names'!$B$11:$D$140,3)))</f>
        <v>#DIV/0!</v>
      </c>
      <c r="AJ58" s="123" t="e">
        <f>AI58+(VLOOKUP($B57,'Growth Rates'!$B$11:$O$140,($B$1+2),FALSE))-(AJ57*(AJ$7/VLOOKUP($B57,'Paddock Names'!$B$11:$D$140,3)))</f>
        <v>#DIV/0!</v>
      </c>
      <c r="AK58" s="124" t="e">
        <f>AJ58+(VLOOKUP($B57,'Growth Rates'!$B$11:$O$140,($B$1+2),FALSE))-(AK57*(AK$7/VLOOKUP($B57,'Paddock Names'!$B$11:$D$140,3)))</f>
        <v>#DIV/0!</v>
      </c>
    </row>
    <row r="59" spans="2:37"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IF(SUM(I59:AK59)&gt;0,SUM(I59:AK59)," ")</f>
        <v xml:space="preserve"> </v>
      </c>
      <c r="F59" s="119" t="e">
        <f>Jan!AM60</f>
        <v>#DIV/0!</v>
      </c>
      <c r="G59" s="17">
        <f>VLOOKUP(B59,'Herbage Mass Residual'!$B$11:$O$140,($B$1+2),FALSE)</f>
        <v>2500</v>
      </c>
      <c r="H59" s="103" t="e">
        <f>($F$7/VLOOKUP(B59,'Paddock Names'!$B$11:$D$140,3))*(SUM(I59:AK59)/31)</f>
        <v>#DIV/0!</v>
      </c>
      <c r="I59" s="121"/>
      <c r="J59" s="121"/>
      <c r="K59" s="121"/>
      <c r="L59" s="121"/>
      <c r="M59" s="121"/>
      <c r="N59" s="121"/>
      <c r="O59" s="121"/>
      <c r="P59" s="121"/>
      <c r="Q59" s="121"/>
      <c r="R59" s="121"/>
      <c r="S59" s="121"/>
      <c r="T59" s="121"/>
      <c r="U59" s="121"/>
      <c r="V59" s="121"/>
      <c r="W59" s="121"/>
      <c r="X59" s="121"/>
      <c r="Y59" s="121"/>
      <c r="Z59" s="121"/>
      <c r="AA59" s="121"/>
      <c r="AB59" s="121"/>
      <c r="AC59" s="121"/>
      <c r="AD59" s="121"/>
      <c r="AE59" s="121"/>
      <c r="AF59" s="121"/>
      <c r="AG59" s="121"/>
      <c r="AH59" s="121"/>
      <c r="AI59" s="121"/>
      <c r="AJ59" s="121"/>
      <c r="AK59" s="125"/>
    </row>
    <row r="60" spans="2:37" ht="16" thickBot="1" x14ac:dyDescent="0.25">
      <c r="B60" s="58">
        <f t="shared" si="4"/>
        <v>25.5</v>
      </c>
      <c r="C60" s="23"/>
      <c r="D60" s="29"/>
      <c r="E60" s="27"/>
      <c r="F60" s="21"/>
      <c r="G60" s="22"/>
      <c r="H60" s="104"/>
      <c r="I60" s="123" t="e">
        <f>F59+(VLOOKUP(B59,'Growth Rates'!$B$11:$O$140,($B$1+2),FALSE))-(I59*(I$7/VLOOKUP(B59,'Paddock Names'!$B$11:$D$140,3)))</f>
        <v>#DIV/0!</v>
      </c>
      <c r="J60" s="123" t="e">
        <f>I60+(VLOOKUP($B59,'Growth Rates'!$B$11:$O$140,($B$1+2),FALSE))-(J59*(J$7/VLOOKUP($B59,'Paddock Names'!$B$11:$D$140,3)))</f>
        <v>#DIV/0!</v>
      </c>
      <c r="K60" s="123" t="e">
        <f>J60+(VLOOKUP($B59,'Growth Rates'!$B$11:$O$140,($B$1+2),FALSE))-(K59*(K$7/VLOOKUP($B59,'Paddock Names'!$B$11:$D$140,3)))</f>
        <v>#DIV/0!</v>
      </c>
      <c r="L60" s="123" t="e">
        <f>K60+(VLOOKUP($B59,'Growth Rates'!$B$11:$O$140,($B$1+2),FALSE))-(L59*(L$7/VLOOKUP($B59,'Paddock Names'!$B$11:$D$140,3)))</f>
        <v>#DIV/0!</v>
      </c>
      <c r="M60" s="123" t="e">
        <f>L60+(VLOOKUP($B59,'Growth Rates'!$B$11:$O$140,($B$1+2),FALSE))-(M59*(M$7/VLOOKUP($B59,'Paddock Names'!$B$11:$D$140,3)))</f>
        <v>#DIV/0!</v>
      </c>
      <c r="N60" s="123" t="e">
        <f>M60+(VLOOKUP($B59,'Growth Rates'!$B$11:$O$140,($B$1+2),FALSE))-(N59*(N$7/VLOOKUP($B59,'Paddock Names'!$B$11:$D$140,3)))</f>
        <v>#DIV/0!</v>
      </c>
      <c r="O60" s="123" t="e">
        <f>N60+(VLOOKUP($B59,'Growth Rates'!$B$11:$O$140,($B$1+2),FALSE))-(O59*(O$7/VLOOKUP($B59,'Paddock Names'!$B$11:$D$140,3)))</f>
        <v>#DIV/0!</v>
      </c>
      <c r="P60" s="123" t="e">
        <f>O60+(VLOOKUP($B59,'Growth Rates'!$B$11:$O$140,($B$1+2),FALSE))-(P59*(P$7/VLOOKUP($B59,'Paddock Names'!$B$11:$D$140,3)))</f>
        <v>#DIV/0!</v>
      </c>
      <c r="Q60" s="123" t="e">
        <f>P60+(VLOOKUP($B59,'Growth Rates'!$B$11:$O$140,($B$1+2),FALSE))-(Q59*(Q$7/VLOOKUP($B59,'Paddock Names'!$B$11:$D$140,3)))</f>
        <v>#DIV/0!</v>
      </c>
      <c r="R60" s="123" t="e">
        <f>Q60+(VLOOKUP($B59,'Growth Rates'!$B$11:$O$140,($B$1+2),FALSE))-(R59*(R$7/VLOOKUP($B59,'Paddock Names'!$B$11:$D$140,3)))</f>
        <v>#DIV/0!</v>
      </c>
      <c r="S60" s="123" t="e">
        <f>R60+(VLOOKUP($B59,'Growth Rates'!$B$11:$O$140,($B$1+2),FALSE))-(S59*(S$7/VLOOKUP($B59,'Paddock Names'!$B$11:$D$140,3)))</f>
        <v>#DIV/0!</v>
      </c>
      <c r="T60" s="123" t="e">
        <f>S60+(VLOOKUP($B59,'Growth Rates'!$B$11:$O$140,($B$1+2),FALSE))-(T59*(T$7/VLOOKUP($B59,'Paddock Names'!$B$11:$D$140,3)))</f>
        <v>#DIV/0!</v>
      </c>
      <c r="U60" s="123" t="e">
        <f>T60+(VLOOKUP($B59,'Growth Rates'!$B$11:$O$140,($B$1+2),FALSE))-(U59*(U$7/VLOOKUP($B59,'Paddock Names'!$B$11:$D$140,3)))</f>
        <v>#DIV/0!</v>
      </c>
      <c r="V60" s="123" t="e">
        <f>U60+(VLOOKUP($B59,'Growth Rates'!$B$11:$O$140,($B$1+2),FALSE))-(V59*(V$7/VLOOKUP($B59,'Paddock Names'!$B$11:$D$140,3)))</f>
        <v>#DIV/0!</v>
      </c>
      <c r="W60" s="123" t="e">
        <f>V60+(VLOOKUP($B59,'Growth Rates'!$B$11:$O$140,($B$1+2),FALSE))-(W59*(W$7/VLOOKUP($B59,'Paddock Names'!$B$11:$D$140,3)))</f>
        <v>#DIV/0!</v>
      </c>
      <c r="X60" s="123" t="e">
        <f>W60+(VLOOKUP($B59,'Growth Rates'!$B$11:$O$140,($B$1+2),FALSE))-(X59*(X$7/VLOOKUP($B59,'Paddock Names'!$B$11:$D$140,3)))</f>
        <v>#DIV/0!</v>
      </c>
      <c r="Y60" s="123" t="e">
        <f>X60+(VLOOKUP($B59,'Growth Rates'!$B$11:$O$140,($B$1+2),FALSE))-(Y59*(Y$7/VLOOKUP($B59,'Paddock Names'!$B$11:$D$140,3)))</f>
        <v>#DIV/0!</v>
      </c>
      <c r="Z60" s="123" t="e">
        <f>Y60+(VLOOKUP($B59,'Growth Rates'!$B$11:$O$140,($B$1+2),FALSE))-(Z59*(Z$7/VLOOKUP($B59,'Paddock Names'!$B$11:$D$140,3)))</f>
        <v>#DIV/0!</v>
      </c>
      <c r="AA60" s="123" t="e">
        <f>Z60+(VLOOKUP($B59,'Growth Rates'!$B$11:$O$140,($B$1+2),FALSE))-(AA59*(AA$7/VLOOKUP($B59,'Paddock Names'!$B$11:$D$140,3)))</f>
        <v>#DIV/0!</v>
      </c>
      <c r="AB60" s="123" t="e">
        <f>AA60+(VLOOKUP($B59,'Growth Rates'!$B$11:$O$140,($B$1+2),FALSE))-(AB59*(AB$7/VLOOKUP($B59,'Paddock Names'!$B$11:$D$140,3)))</f>
        <v>#DIV/0!</v>
      </c>
      <c r="AC60" s="123" t="e">
        <f>AB60+(VLOOKUP($B59,'Growth Rates'!$B$11:$O$140,($B$1+2),FALSE))-(AC59*(AC$7/VLOOKUP($B59,'Paddock Names'!$B$11:$D$140,3)))</f>
        <v>#DIV/0!</v>
      </c>
      <c r="AD60" s="123" t="e">
        <f>AC60+(VLOOKUP($B59,'Growth Rates'!$B$11:$O$140,($B$1+2),FALSE))-(AD59*(AD$7/VLOOKUP($B59,'Paddock Names'!$B$11:$D$140,3)))</f>
        <v>#DIV/0!</v>
      </c>
      <c r="AE60" s="123" t="e">
        <f>AD60+(VLOOKUP($B59,'Growth Rates'!$B$11:$O$140,($B$1+2),FALSE))-(AE59*(AE$7/VLOOKUP($B59,'Paddock Names'!$B$11:$D$140,3)))</f>
        <v>#DIV/0!</v>
      </c>
      <c r="AF60" s="123" t="e">
        <f>AE60+(VLOOKUP($B59,'Growth Rates'!$B$11:$O$140,($B$1+2),FALSE))-(AF59*(AF$7/VLOOKUP($B59,'Paddock Names'!$B$11:$D$140,3)))</f>
        <v>#DIV/0!</v>
      </c>
      <c r="AG60" s="123" t="e">
        <f>AF60+(VLOOKUP($B59,'Growth Rates'!$B$11:$O$140,($B$1+2),FALSE))-(AG59*(AG$7/VLOOKUP($B59,'Paddock Names'!$B$11:$D$140,3)))</f>
        <v>#DIV/0!</v>
      </c>
      <c r="AH60" s="123" t="e">
        <f>AG60+(VLOOKUP($B59,'Growth Rates'!$B$11:$O$140,($B$1+2),FALSE))-(AH59*(AH$7/VLOOKUP($B59,'Paddock Names'!$B$11:$D$140,3)))</f>
        <v>#DIV/0!</v>
      </c>
      <c r="AI60" s="123" t="e">
        <f>AH60+(VLOOKUP($B59,'Growth Rates'!$B$11:$O$140,($B$1+2),FALSE))-(AI59*(AI$7/VLOOKUP($B59,'Paddock Names'!$B$11:$D$140,3)))</f>
        <v>#DIV/0!</v>
      </c>
      <c r="AJ60" s="123" t="e">
        <f>AI60+(VLOOKUP($B59,'Growth Rates'!$B$11:$O$140,($B$1+2),FALSE))-(AJ59*(AJ$7/VLOOKUP($B59,'Paddock Names'!$B$11:$D$140,3)))</f>
        <v>#DIV/0!</v>
      </c>
      <c r="AK60" s="124" t="e">
        <f>AJ60+(VLOOKUP($B59,'Growth Rates'!$B$11:$O$140,($B$1+2),FALSE))-(AK59*(AK$7/VLOOKUP($B59,'Paddock Names'!$B$11:$D$140,3)))</f>
        <v>#DIV/0!</v>
      </c>
    </row>
    <row r="61" spans="2:37"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IF(SUM(I61:AK61)&gt;0,SUM(I61:AK61)," ")</f>
        <v xml:space="preserve"> </v>
      </c>
      <c r="F61" s="119" t="e">
        <f>Jan!AM62</f>
        <v>#DIV/0!</v>
      </c>
      <c r="G61" s="17">
        <f>VLOOKUP(B61,'Herbage Mass Residual'!$B$11:$O$140,($B$1+2),FALSE)</f>
        <v>2500</v>
      </c>
      <c r="H61" s="103" t="e">
        <f>($F$7/VLOOKUP(B61,'Paddock Names'!$B$11:$D$140,3))*(SUM(I61:AK61)/31)</f>
        <v>#DIV/0!</v>
      </c>
      <c r="I61" s="121"/>
      <c r="J61" s="121"/>
      <c r="K61" s="121"/>
      <c r="L61" s="121"/>
      <c r="M61" s="121"/>
      <c r="N61" s="121"/>
      <c r="O61" s="121"/>
      <c r="P61" s="121"/>
      <c r="Q61" s="121"/>
      <c r="R61" s="121"/>
      <c r="S61" s="121"/>
      <c r="T61" s="121"/>
      <c r="U61" s="121"/>
      <c r="V61" s="121"/>
      <c r="W61" s="121"/>
      <c r="X61" s="121"/>
      <c r="Y61" s="121"/>
      <c r="Z61" s="121"/>
      <c r="AA61" s="121"/>
      <c r="AB61" s="121"/>
      <c r="AC61" s="121"/>
      <c r="AD61" s="121"/>
      <c r="AE61" s="121"/>
      <c r="AF61" s="121"/>
      <c r="AG61" s="121"/>
      <c r="AH61" s="121"/>
      <c r="AI61" s="121"/>
      <c r="AJ61" s="121"/>
      <c r="AK61" s="125"/>
    </row>
    <row r="62" spans="2:37" ht="16" thickBot="1" x14ac:dyDescent="0.25">
      <c r="B62" s="58">
        <f t="shared" si="4"/>
        <v>26.5</v>
      </c>
      <c r="C62" s="23"/>
      <c r="D62" s="29"/>
      <c r="E62" s="27"/>
      <c r="F62" s="21"/>
      <c r="G62" s="22"/>
      <c r="H62" s="104"/>
      <c r="I62" s="123" t="e">
        <f>F61+(VLOOKUP(B61,'Growth Rates'!$B$11:$O$140,($B$1+2),FALSE))-(I61*(I$7/VLOOKUP(B61,'Paddock Names'!$B$11:$D$140,3)))</f>
        <v>#DIV/0!</v>
      </c>
      <c r="J62" s="123" t="e">
        <f>I62+(VLOOKUP($B61,'Growth Rates'!$B$11:$O$140,($B$1+2),FALSE))-(J61*(J$7/VLOOKUP($B61,'Paddock Names'!$B$11:$D$140,3)))</f>
        <v>#DIV/0!</v>
      </c>
      <c r="K62" s="123" t="e">
        <f>J62+(VLOOKUP($B61,'Growth Rates'!$B$11:$O$140,($B$1+2),FALSE))-(K61*(K$7/VLOOKUP($B61,'Paddock Names'!$B$11:$D$140,3)))</f>
        <v>#DIV/0!</v>
      </c>
      <c r="L62" s="123" t="e">
        <f>K62+(VLOOKUP($B61,'Growth Rates'!$B$11:$O$140,($B$1+2),FALSE))-(L61*(L$7/VLOOKUP($B61,'Paddock Names'!$B$11:$D$140,3)))</f>
        <v>#DIV/0!</v>
      </c>
      <c r="M62" s="123" t="e">
        <f>L62+(VLOOKUP($B61,'Growth Rates'!$B$11:$O$140,($B$1+2),FALSE))-(M61*(M$7/VLOOKUP($B61,'Paddock Names'!$B$11:$D$140,3)))</f>
        <v>#DIV/0!</v>
      </c>
      <c r="N62" s="123" t="e">
        <f>M62+(VLOOKUP($B61,'Growth Rates'!$B$11:$O$140,($B$1+2),FALSE))-(N61*(N$7/VLOOKUP($B61,'Paddock Names'!$B$11:$D$140,3)))</f>
        <v>#DIV/0!</v>
      </c>
      <c r="O62" s="123" t="e">
        <f>N62+(VLOOKUP($B61,'Growth Rates'!$B$11:$O$140,($B$1+2),FALSE))-(O61*(O$7/VLOOKUP($B61,'Paddock Names'!$B$11:$D$140,3)))</f>
        <v>#DIV/0!</v>
      </c>
      <c r="P62" s="123" t="e">
        <f>O62+(VLOOKUP($B61,'Growth Rates'!$B$11:$O$140,($B$1+2),FALSE))-(P61*(P$7/VLOOKUP($B61,'Paddock Names'!$B$11:$D$140,3)))</f>
        <v>#DIV/0!</v>
      </c>
      <c r="Q62" s="123" t="e">
        <f>P62+(VLOOKUP($B61,'Growth Rates'!$B$11:$O$140,($B$1+2),FALSE))-(Q61*(Q$7/VLOOKUP($B61,'Paddock Names'!$B$11:$D$140,3)))</f>
        <v>#DIV/0!</v>
      </c>
      <c r="R62" s="123" t="e">
        <f>Q62+(VLOOKUP($B61,'Growth Rates'!$B$11:$O$140,($B$1+2),FALSE))-(R61*(R$7/VLOOKUP($B61,'Paddock Names'!$B$11:$D$140,3)))</f>
        <v>#DIV/0!</v>
      </c>
      <c r="S62" s="123" t="e">
        <f>R62+(VLOOKUP($B61,'Growth Rates'!$B$11:$O$140,($B$1+2),FALSE))-(S61*(S$7/VLOOKUP($B61,'Paddock Names'!$B$11:$D$140,3)))</f>
        <v>#DIV/0!</v>
      </c>
      <c r="T62" s="123" t="e">
        <f>S62+(VLOOKUP($B61,'Growth Rates'!$B$11:$O$140,($B$1+2),FALSE))-(T61*(T$7/VLOOKUP($B61,'Paddock Names'!$B$11:$D$140,3)))</f>
        <v>#DIV/0!</v>
      </c>
      <c r="U62" s="123" t="e">
        <f>T62+(VLOOKUP($B61,'Growth Rates'!$B$11:$O$140,($B$1+2),FALSE))-(U61*(U$7/VLOOKUP($B61,'Paddock Names'!$B$11:$D$140,3)))</f>
        <v>#DIV/0!</v>
      </c>
      <c r="V62" s="123" t="e">
        <f>U62+(VLOOKUP($B61,'Growth Rates'!$B$11:$O$140,($B$1+2),FALSE))-(V61*(V$7/VLOOKUP($B61,'Paddock Names'!$B$11:$D$140,3)))</f>
        <v>#DIV/0!</v>
      </c>
      <c r="W62" s="123" t="e">
        <f>V62+(VLOOKUP($B61,'Growth Rates'!$B$11:$O$140,($B$1+2),FALSE))-(W61*(W$7/VLOOKUP($B61,'Paddock Names'!$B$11:$D$140,3)))</f>
        <v>#DIV/0!</v>
      </c>
      <c r="X62" s="123" t="e">
        <f>W62+(VLOOKUP($B61,'Growth Rates'!$B$11:$O$140,($B$1+2),FALSE))-(X61*(X$7/VLOOKUP($B61,'Paddock Names'!$B$11:$D$140,3)))</f>
        <v>#DIV/0!</v>
      </c>
      <c r="Y62" s="123" t="e">
        <f>X62+(VLOOKUP($B61,'Growth Rates'!$B$11:$O$140,($B$1+2),FALSE))-(Y61*(Y$7/VLOOKUP($B61,'Paddock Names'!$B$11:$D$140,3)))</f>
        <v>#DIV/0!</v>
      </c>
      <c r="Z62" s="123" t="e">
        <f>Y62+(VLOOKUP($B61,'Growth Rates'!$B$11:$O$140,($B$1+2),FALSE))-(Z61*(Z$7/VLOOKUP($B61,'Paddock Names'!$B$11:$D$140,3)))</f>
        <v>#DIV/0!</v>
      </c>
      <c r="AA62" s="123" t="e">
        <f>Z62+(VLOOKUP($B61,'Growth Rates'!$B$11:$O$140,($B$1+2),FALSE))-(AA61*(AA$7/VLOOKUP($B61,'Paddock Names'!$B$11:$D$140,3)))</f>
        <v>#DIV/0!</v>
      </c>
      <c r="AB62" s="123" t="e">
        <f>AA62+(VLOOKUP($B61,'Growth Rates'!$B$11:$O$140,($B$1+2),FALSE))-(AB61*(AB$7/VLOOKUP($B61,'Paddock Names'!$B$11:$D$140,3)))</f>
        <v>#DIV/0!</v>
      </c>
      <c r="AC62" s="123" t="e">
        <f>AB62+(VLOOKUP($B61,'Growth Rates'!$B$11:$O$140,($B$1+2),FALSE))-(AC61*(AC$7/VLOOKUP($B61,'Paddock Names'!$B$11:$D$140,3)))</f>
        <v>#DIV/0!</v>
      </c>
      <c r="AD62" s="123" t="e">
        <f>AC62+(VLOOKUP($B61,'Growth Rates'!$B$11:$O$140,($B$1+2),FALSE))-(AD61*(AD$7/VLOOKUP($B61,'Paddock Names'!$B$11:$D$140,3)))</f>
        <v>#DIV/0!</v>
      </c>
      <c r="AE62" s="123" t="e">
        <f>AD62+(VLOOKUP($B61,'Growth Rates'!$B$11:$O$140,($B$1+2),FALSE))-(AE61*(AE$7/VLOOKUP($B61,'Paddock Names'!$B$11:$D$140,3)))</f>
        <v>#DIV/0!</v>
      </c>
      <c r="AF62" s="123" t="e">
        <f>AE62+(VLOOKUP($B61,'Growth Rates'!$B$11:$O$140,($B$1+2),FALSE))-(AF61*(AF$7/VLOOKUP($B61,'Paddock Names'!$B$11:$D$140,3)))</f>
        <v>#DIV/0!</v>
      </c>
      <c r="AG62" s="123" t="e">
        <f>AF62+(VLOOKUP($B61,'Growth Rates'!$B$11:$O$140,($B$1+2),FALSE))-(AG61*(AG$7/VLOOKUP($B61,'Paddock Names'!$B$11:$D$140,3)))</f>
        <v>#DIV/0!</v>
      </c>
      <c r="AH62" s="123" t="e">
        <f>AG62+(VLOOKUP($B61,'Growth Rates'!$B$11:$O$140,($B$1+2),FALSE))-(AH61*(AH$7/VLOOKUP($B61,'Paddock Names'!$B$11:$D$140,3)))</f>
        <v>#DIV/0!</v>
      </c>
      <c r="AI62" s="123" t="e">
        <f>AH62+(VLOOKUP($B61,'Growth Rates'!$B$11:$O$140,($B$1+2),FALSE))-(AI61*(AI$7/VLOOKUP($B61,'Paddock Names'!$B$11:$D$140,3)))</f>
        <v>#DIV/0!</v>
      </c>
      <c r="AJ62" s="123" t="e">
        <f>AI62+(VLOOKUP($B61,'Growth Rates'!$B$11:$O$140,($B$1+2),FALSE))-(AJ61*(AJ$7/VLOOKUP($B61,'Paddock Names'!$B$11:$D$140,3)))</f>
        <v>#DIV/0!</v>
      </c>
      <c r="AK62" s="124" t="e">
        <f>AJ62+(VLOOKUP($B61,'Growth Rates'!$B$11:$O$140,($B$1+2),FALSE))-(AK61*(AK$7/VLOOKUP($B61,'Paddock Names'!$B$11:$D$140,3)))</f>
        <v>#DIV/0!</v>
      </c>
    </row>
    <row r="63" spans="2:37"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IF(SUM(I63:AK63)&gt;0,SUM(I63:AK63)," ")</f>
        <v xml:space="preserve"> </v>
      </c>
      <c r="F63" s="119" t="e">
        <f>Jan!AM64</f>
        <v>#DIV/0!</v>
      </c>
      <c r="G63" s="17">
        <f>VLOOKUP(B63,'Herbage Mass Residual'!$B$11:$O$140,($B$1+2),FALSE)</f>
        <v>2500</v>
      </c>
      <c r="H63" s="103" t="e">
        <f>($F$7/VLOOKUP(B63,'Paddock Names'!$B$11:$D$140,3))*(SUM(I63:AK63)/31)</f>
        <v>#DIV/0!</v>
      </c>
      <c r="I63" s="121"/>
      <c r="J63" s="121"/>
      <c r="K63" s="121"/>
      <c r="L63" s="121"/>
      <c r="M63" s="121"/>
      <c r="N63" s="121"/>
      <c r="O63" s="121"/>
      <c r="P63" s="121"/>
      <c r="Q63" s="121"/>
      <c r="R63" s="121"/>
      <c r="S63" s="121"/>
      <c r="T63" s="121"/>
      <c r="U63" s="121"/>
      <c r="V63" s="121"/>
      <c r="W63" s="121"/>
      <c r="X63" s="121"/>
      <c r="Y63" s="121"/>
      <c r="Z63" s="121"/>
      <c r="AA63" s="121"/>
      <c r="AB63" s="121"/>
      <c r="AC63" s="121"/>
      <c r="AD63" s="121"/>
      <c r="AE63" s="121"/>
      <c r="AF63" s="121"/>
      <c r="AG63" s="121"/>
      <c r="AH63" s="121"/>
      <c r="AI63" s="121"/>
      <c r="AJ63" s="121"/>
      <c r="AK63" s="125"/>
    </row>
    <row r="64" spans="2:37" ht="16" thickBot="1" x14ac:dyDescent="0.25">
      <c r="B64" s="58">
        <f t="shared" si="4"/>
        <v>27.5</v>
      </c>
      <c r="C64" s="23"/>
      <c r="D64" s="29"/>
      <c r="E64" s="27"/>
      <c r="F64" s="21"/>
      <c r="G64" s="22"/>
      <c r="H64" s="104"/>
      <c r="I64" s="123" t="e">
        <f>F63+(VLOOKUP(B63,'Growth Rates'!$B$11:$O$140,($B$1+2),FALSE))-(I63*(I$7/VLOOKUP(B63,'Paddock Names'!$B$11:$D$140,3)))</f>
        <v>#DIV/0!</v>
      </c>
      <c r="J64" s="123" t="e">
        <f>I64+(VLOOKUP($B63,'Growth Rates'!$B$11:$O$140,($B$1+2),FALSE))-(J63*(J$7/VLOOKUP($B63,'Paddock Names'!$B$11:$D$140,3)))</f>
        <v>#DIV/0!</v>
      </c>
      <c r="K64" s="123" t="e">
        <f>J64+(VLOOKUP($B63,'Growth Rates'!$B$11:$O$140,($B$1+2),FALSE))-(K63*(K$7/VLOOKUP($B63,'Paddock Names'!$B$11:$D$140,3)))</f>
        <v>#DIV/0!</v>
      </c>
      <c r="L64" s="123" t="e">
        <f>K64+(VLOOKUP($B63,'Growth Rates'!$B$11:$O$140,($B$1+2),FALSE))-(L63*(L$7/VLOOKUP($B63,'Paddock Names'!$B$11:$D$140,3)))</f>
        <v>#DIV/0!</v>
      </c>
      <c r="M64" s="123" t="e">
        <f>L64+(VLOOKUP($B63,'Growth Rates'!$B$11:$O$140,($B$1+2),FALSE))-(M63*(M$7/VLOOKUP($B63,'Paddock Names'!$B$11:$D$140,3)))</f>
        <v>#DIV/0!</v>
      </c>
      <c r="N64" s="123" t="e">
        <f>M64+(VLOOKUP($B63,'Growth Rates'!$B$11:$O$140,($B$1+2),FALSE))-(N63*(N$7/VLOOKUP($B63,'Paddock Names'!$B$11:$D$140,3)))</f>
        <v>#DIV/0!</v>
      </c>
      <c r="O64" s="123" t="e">
        <f>N64+(VLOOKUP($B63,'Growth Rates'!$B$11:$O$140,($B$1+2),FALSE))-(O63*(O$7/VLOOKUP($B63,'Paddock Names'!$B$11:$D$140,3)))</f>
        <v>#DIV/0!</v>
      </c>
      <c r="P64" s="123" t="e">
        <f>O64+(VLOOKUP($B63,'Growth Rates'!$B$11:$O$140,($B$1+2),FALSE))-(P63*(P$7/VLOOKUP($B63,'Paddock Names'!$B$11:$D$140,3)))</f>
        <v>#DIV/0!</v>
      </c>
      <c r="Q64" s="123" t="e">
        <f>P64+(VLOOKUP($B63,'Growth Rates'!$B$11:$O$140,($B$1+2),FALSE))-(Q63*(Q$7/VLOOKUP($B63,'Paddock Names'!$B$11:$D$140,3)))</f>
        <v>#DIV/0!</v>
      </c>
      <c r="R64" s="123" t="e">
        <f>Q64+(VLOOKUP($B63,'Growth Rates'!$B$11:$O$140,($B$1+2),FALSE))-(R63*(R$7/VLOOKUP($B63,'Paddock Names'!$B$11:$D$140,3)))</f>
        <v>#DIV/0!</v>
      </c>
      <c r="S64" s="123" t="e">
        <f>R64+(VLOOKUP($B63,'Growth Rates'!$B$11:$O$140,($B$1+2),FALSE))-(S63*(S$7/VLOOKUP($B63,'Paddock Names'!$B$11:$D$140,3)))</f>
        <v>#DIV/0!</v>
      </c>
      <c r="T64" s="123" t="e">
        <f>S64+(VLOOKUP($B63,'Growth Rates'!$B$11:$O$140,($B$1+2),FALSE))-(T63*(T$7/VLOOKUP($B63,'Paddock Names'!$B$11:$D$140,3)))</f>
        <v>#DIV/0!</v>
      </c>
      <c r="U64" s="123" t="e">
        <f>T64+(VLOOKUP($B63,'Growth Rates'!$B$11:$O$140,($B$1+2),FALSE))-(U63*(U$7/VLOOKUP($B63,'Paddock Names'!$B$11:$D$140,3)))</f>
        <v>#DIV/0!</v>
      </c>
      <c r="V64" s="123" t="e">
        <f>U64+(VLOOKUP($B63,'Growth Rates'!$B$11:$O$140,($B$1+2),FALSE))-(V63*(V$7/VLOOKUP($B63,'Paddock Names'!$B$11:$D$140,3)))</f>
        <v>#DIV/0!</v>
      </c>
      <c r="W64" s="123" t="e">
        <f>V64+(VLOOKUP($B63,'Growth Rates'!$B$11:$O$140,($B$1+2),FALSE))-(W63*(W$7/VLOOKUP($B63,'Paddock Names'!$B$11:$D$140,3)))</f>
        <v>#DIV/0!</v>
      </c>
      <c r="X64" s="123" t="e">
        <f>W64+(VLOOKUP($B63,'Growth Rates'!$B$11:$O$140,($B$1+2),FALSE))-(X63*(X$7/VLOOKUP($B63,'Paddock Names'!$B$11:$D$140,3)))</f>
        <v>#DIV/0!</v>
      </c>
      <c r="Y64" s="123" t="e">
        <f>X64+(VLOOKUP($B63,'Growth Rates'!$B$11:$O$140,($B$1+2),FALSE))-(Y63*(Y$7/VLOOKUP($B63,'Paddock Names'!$B$11:$D$140,3)))</f>
        <v>#DIV/0!</v>
      </c>
      <c r="Z64" s="123" t="e">
        <f>Y64+(VLOOKUP($B63,'Growth Rates'!$B$11:$O$140,($B$1+2),FALSE))-(Z63*(Z$7/VLOOKUP($B63,'Paddock Names'!$B$11:$D$140,3)))</f>
        <v>#DIV/0!</v>
      </c>
      <c r="AA64" s="123" t="e">
        <f>Z64+(VLOOKUP($B63,'Growth Rates'!$B$11:$O$140,($B$1+2),FALSE))-(AA63*(AA$7/VLOOKUP($B63,'Paddock Names'!$B$11:$D$140,3)))</f>
        <v>#DIV/0!</v>
      </c>
      <c r="AB64" s="123" t="e">
        <f>AA64+(VLOOKUP($B63,'Growth Rates'!$B$11:$O$140,($B$1+2),FALSE))-(AB63*(AB$7/VLOOKUP($B63,'Paddock Names'!$B$11:$D$140,3)))</f>
        <v>#DIV/0!</v>
      </c>
      <c r="AC64" s="123" t="e">
        <f>AB64+(VLOOKUP($B63,'Growth Rates'!$B$11:$O$140,($B$1+2),FALSE))-(AC63*(AC$7/VLOOKUP($B63,'Paddock Names'!$B$11:$D$140,3)))</f>
        <v>#DIV/0!</v>
      </c>
      <c r="AD64" s="123" t="e">
        <f>AC64+(VLOOKUP($B63,'Growth Rates'!$B$11:$O$140,($B$1+2),FALSE))-(AD63*(AD$7/VLOOKUP($B63,'Paddock Names'!$B$11:$D$140,3)))</f>
        <v>#DIV/0!</v>
      </c>
      <c r="AE64" s="123" t="e">
        <f>AD64+(VLOOKUP($B63,'Growth Rates'!$B$11:$O$140,($B$1+2),FALSE))-(AE63*(AE$7/VLOOKUP($B63,'Paddock Names'!$B$11:$D$140,3)))</f>
        <v>#DIV/0!</v>
      </c>
      <c r="AF64" s="123" t="e">
        <f>AE64+(VLOOKUP($B63,'Growth Rates'!$B$11:$O$140,($B$1+2),FALSE))-(AF63*(AF$7/VLOOKUP($B63,'Paddock Names'!$B$11:$D$140,3)))</f>
        <v>#DIV/0!</v>
      </c>
      <c r="AG64" s="123" t="e">
        <f>AF64+(VLOOKUP($B63,'Growth Rates'!$B$11:$O$140,($B$1+2),FALSE))-(AG63*(AG$7/VLOOKUP($B63,'Paddock Names'!$B$11:$D$140,3)))</f>
        <v>#DIV/0!</v>
      </c>
      <c r="AH64" s="123" t="e">
        <f>AG64+(VLOOKUP($B63,'Growth Rates'!$B$11:$O$140,($B$1+2),FALSE))-(AH63*(AH$7/VLOOKUP($B63,'Paddock Names'!$B$11:$D$140,3)))</f>
        <v>#DIV/0!</v>
      </c>
      <c r="AI64" s="123" t="e">
        <f>AH64+(VLOOKUP($B63,'Growth Rates'!$B$11:$O$140,($B$1+2),FALSE))-(AI63*(AI$7/VLOOKUP($B63,'Paddock Names'!$B$11:$D$140,3)))</f>
        <v>#DIV/0!</v>
      </c>
      <c r="AJ64" s="123" t="e">
        <f>AI64+(VLOOKUP($B63,'Growth Rates'!$B$11:$O$140,($B$1+2),FALSE))-(AJ63*(AJ$7/VLOOKUP($B63,'Paddock Names'!$B$11:$D$140,3)))</f>
        <v>#DIV/0!</v>
      </c>
      <c r="AK64" s="124" t="e">
        <f>AJ64+(VLOOKUP($B63,'Growth Rates'!$B$11:$O$140,($B$1+2),FALSE))-(AK63*(AK$7/VLOOKUP($B63,'Paddock Names'!$B$11:$D$140,3)))</f>
        <v>#DIV/0!</v>
      </c>
    </row>
    <row r="65" spans="2:37"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IF(SUM(I65:AK65)&gt;0,SUM(I65:AK65)," ")</f>
        <v xml:space="preserve"> </v>
      </c>
      <c r="F65" s="119" t="e">
        <f>Jan!AM66</f>
        <v>#DIV/0!</v>
      </c>
      <c r="G65" s="17">
        <f>VLOOKUP(B65,'Herbage Mass Residual'!$B$11:$O$140,($B$1+2),FALSE)</f>
        <v>2500</v>
      </c>
      <c r="H65" s="103" t="e">
        <f>($F$7/VLOOKUP(B65,'Paddock Names'!$B$11:$D$140,3))*(SUM(I65:AK65)/31)</f>
        <v>#DIV/0!</v>
      </c>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5"/>
    </row>
    <row r="66" spans="2:37" ht="16" thickBot="1" x14ac:dyDescent="0.25">
      <c r="B66" s="58">
        <f t="shared" si="4"/>
        <v>28.5</v>
      </c>
      <c r="C66" s="23"/>
      <c r="D66" s="29"/>
      <c r="E66" s="27"/>
      <c r="F66" s="21"/>
      <c r="G66" s="22"/>
      <c r="H66" s="104"/>
      <c r="I66" s="123" t="e">
        <f>F65+(VLOOKUP(B65,'Growth Rates'!$B$11:$O$140,($B$1+2),FALSE))-(I65*(I$7/VLOOKUP(B65,'Paddock Names'!$B$11:$D$140,3)))</f>
        <v>#DIV/0!</v>
      </c>
      <c r="J66" s="123" t="e">
        <f>I66+(VLOOKUP($B65,'Growth Rates'!$B$11:$O$140,($B$1+2),FALSE))-(J65*(J$7/VLOOKUP($B65,'Paddock Names'!$B$11:$D$140,3)))</f>
        <v>#DIV/0!</v>
      </c>
      <c r="K66" s="123" t="e">
        <f>J66+(VLOOKUP($B65,'Growth Rates'!$B$11:$O$140,($B$1+2),FALSE))-(K65*(K$7/VLOOKUP($B65,'Paddock Names'!$B$11:$D$140,3)))</f>
        <v>#DIV/0!</v>
      </c>
      <c r="L66" s="123" t="e">
        <f>K66+(VLOOKUP($B65,'Growth Rates'!$B$11:$O$140,($B$1+2),FALSE))-(L65*(L$7/VLOOKUP($B65,'Paddock Names'!$B$11:$D$140,3)))</f>
        <v>#DIV/0!</v>
      </c>
      <c r="M66" s="123" t="e">
        <f>L66+(VLOOKUP($B65,'Growth Rates'!$B$11:$O$140,($B$1+2),FALSE))-(M65*(M$7/VLOOKUP($B65,'Paddock Names'!$B$11:$D$140,3)))</f>
        <v>#DIV/0!</v>
      </c>
      <c r="N66" s="123" t="e">
        <f>M66+(VLOOKUP($B65,'Growth Rates'!$B$11:$O$140,($B$1+2),FALSE))-(N65*(N$7/VLOOKUP($B65,'Paddock Names'!$B$11:$D$140,3)))</f>
        <v>#DIV/0!</v>
      </c>
      <c r="O66" s="123" t="e">
        <f>N66+(VLOOKUP($B65,'Growth Rates'!$B$11:$O$140,($B$1+2),FALSE))-(O65*(O$7/VLOOKUP($B65,'Paddock Names'!$B$11:$D$140,3)))</f>
        <v>#DIV/0!</v>
      </c>
      <c r="P66" s="123" t="e">
        <f>O66+(VLOOKUP($B65,'Growth Rates'!$B$11:$O$140,($B$1+2),FALSE))-(P65*(P$7/VLOOKUP($B65,'Paddock Names'!$B$11:$D$140,3)))</f>
        <v>#DIV/0!</v>
      </c>
      <c r="Q66" s="123" t="e">
        <f>P66+(VLOOKUP($B65,'Growth Rates'!$B$11:$O$140,($B$1+2),FALSE))-(Q65*(Q$7/VLOOKUP($B65,'Paddock Names'!$B$11:$D$140,3)))</f>
        <v>#DIV/0!</v>
      </c>
      <c r="R66" s="123" t="e">
        <f>Q66+(VLOOKUP($B65,'Growth Rates'!$B$11:$O$140,($B$1+2),FALSE))-(R65*(R$7/VLOOKUP($B65,'Paddock Names'!$B$11:$D$140,3)))</f>
        <v>#DIV/0!</v>
      </c>
      <c r="S66" s="123" t="e">
        <f>R66+(VLOOKUP($B65,'Growth Rates'!$B$11:$O$140,($B$1+2),FALSE))-(S65*(S$7/VLOOKUP($B65,'Paddock Names'!$B$11:$D$140,3)))</f>
        <v>#DIV/0!</v>
      </c>
      <c r="T66" s="123" t="e">
        <f>S66+(VLOOKUP($B65,'Growth Rates'!$B$11:$O$140,($B$1+2),FALSE))-(T65*(T$7/VLOOKUP($B65,'Paddock Names'!$B$11:$D$140,3)))</f>
        <v>#DIV/0!</v>
      </c>
      <c r="U66" s="123" t="e">
        <f>T66+(VLOOKUP($B65,'Growth Rates'!$B$11:$O$140,($B$1+2),FALSE))-(U65*(U$7/VLOOKUP($B65,'Paddock Names'!$B$11:$D$140,3)))</f>
        <v>#DIV/0!</v>
      </c>
      <c r="V66" s="123" t="e">
        <f>U66+(VLOOKUP($B65,'Growth Rates'!$B$11:$O$140,($B$1+2),FALSE))-(V65*(V$7/VLOOKUP($B65,'Paddock Names'!$B$11:$D$140,3)))</f>
        <v>#DIV/0!</v>
      </c>
      <c r="W66" s="123" t="e">
        <f>V66+(VLOOKUP($B65,'Growth Rates'!$B$11:$O$140,($B$1+2),FALSE))-(W65*(W$7/VLOOKUP($B65,'Paddock Names'!$B$11:$D$140,3)))</f>
        <v>#DIV/0!</v>
      </c>
      <c r="X66" s="123" t="e">
        <f>W66+(VLOOKUP($B65,'Growth Rates'!$B$11:$O$140,($B$1+2),FALSE))-(X65*(X$7/VLOOKUP($B65,'Paddock Names'!$B$11:$D$140,3)))</f>
        <v>#DIV/0!</v>
      </c>
      <c r="Y66" s="123" t="e">
        <f>X66+(VLOOKUP($B65,'Growth Rates'!$B$11:$O$140,($B$1+2),FALSE))-(Y65*(Y$7/VLOOKUP($B65,'Paddock Names'!$B$11:$D$140,3)))</f>
        <v>#DIV/0!</v>
      </c>
      <c r="Z66" s="123" t="e">
        <f>Y66+(VLOOKUP($B65,'Growth Rates'!$B$11:$O$140,($B$1+2),FALSE))-(Z65*(Z$7/VLOOKUP($B65,'Paddock Names'!$B$11:$D$140,3)))</f>
        <v>#DIV/0!</v>
      </c>
      <c r="AA66" s="123" t="e">
        <f>Z66+(VLOOKUP($B65,'Growth Rates'!$B$11:$O$140,($B$1+2),FALSE))-(AA65*(AA$7/VLOOKUP($B65,'Paddock Names'!$B$11:$D$140,3)))</f>
        <v>#DIV/0!</v>
      </c>
      <c r="AB66" s="123" t="e">
        <f>AA66+(VLOOKUP($B65,'Growth Rates'!$B$11:$O$140,($B$1+2),FALSE))-(AB65*(AB$7/VLOOKUP($B65,'Paddock Names'!$B$11:$D$140,3)))</f>
        <v>#DIV/0!</v>
      </c>
      <c r="AC66" s="123" t="e">
        <f>AB66+(VLOOKUP($B65,'Growth Rates'!$B$11:$O$140,($B$1+2),FALSE))-(AC65*(AC$7/VLOOKUP($B65,'Paddock Names'!$B$11:$D$140,3)))</f>
        <v>#DIV/0!</v>
      </c>
      <c r="AD66" s="123" t="e">
        <f>AC66+(VLOOKUP($B65,'Growth Rates'!$B$11:$O$140,($B$1+2),FALSE))-(AD65*(AD$7/VLOOKUP($B65,'Paddock Names'!$B$11:$D$140,3)))</f>
        <v>#DIV/0!</v>
      </c>
      <c r="AE66" s="123" t="e">
        <f>AD66+(VLOOKUP($B65,'Growth Rates'!$B$11:$O$140,($B$1+2),FALSE))-(AE65*(AE$7/VLOOKUP($B65,'Paddock Names'!$B$11:$D$140,3)))</f>
        <v>#DIV/0!</v>
      </c>
      <c r="AF66" s="123" t="e">
        <f>AE66+(VLOOKUP($B65,'Growth Rates'!$B$11:$O$140,($B$1+2),FALSE))-(AF65*(AF$7/VLOOKUP($B65,'Paddock Names'!$B$11:$D$140,3)))</f>
        <v>#DIV/0!</v>
      </c>
      <c r="AG66" s="123" t="e">
        <f>AF66+(VLOOKUP($B65,'Growth Rates'!$B$11:$O$140,($B$1+2),FALSE))-(AG65*(AG$7/VLOOKUP($B65,'Paddock Names'!$B$11:$D$140,3)))</f>
        <v>#DIV/0!</v>
      </c>
      <c r="AH66" s="123" t="e">
        <f>AG66+(VLOOKUP($B65,'Growth Rates'!$B$11:$O$140,($B$1+2),FALSE))-(AH65*(AH$7/VLOOKUP($B65,'Paddock Names'!$B$11:$D$140,3)))</f>
        <v>#DIV/0!</v>
      </c>
      <c r="AI66" s="123" t="e">
        <f>AH66+(VLOOKUP($B65,'Growth Rates'!$B$11:$O$140,($B$1+2),FALSE))-(AI65*(AI$7/VLOOKUP($B65,'Paddock Names'!$B$11:$D$140,3)))</f>
        <v>#DIV/0!</v>
      </c>
      <c r="AJ66" s="123" t="e">
        <f>AI66+(VLOOKUP($B65,'Growth Rates'!$B$11:$O$140,($B$1+2),FALSE))-(AJ65*(AJ$7/VLOOKUP($B65,'Paddock Names'!$B$11:$D$140,3)))</f>
        <v>#DIV/0!</v>
      </c>
      <c r="AK66" s="124" t="e">
        <f>AJ66+(VLOOKUP($B65,'Growth Rates'!$B$11:$O$140,($B$1+2),FALSE))-(AK65*(AK$7/VLOOKUP($B65,'Paddock Names'!$B$11:$D$140,3)))</f>
        <v>#DIV/0!</v>
      </c>
    </row>
    <row r="67" spans="2:37"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IF(SUM(I67:AK67)&gt;0,SUM(I67:AK67)," ")</f>
        <v xml:space="preserve"> </v>
      </c>
      <c r="F67" s="119" t="e">
        <f>Jan!AM68</f>
        <v>#DIV/0!</v>
      </c>
      <c r="G67" s="17">
        <f>VLOOKUP(B67,'Herbage Mass Residual'!$B$11:$O$140,($B$1+2),FALSE)</f>
        <v>2500</v>
      </c>
      <c r="H67" s="103" t="e">
        <f>($F$7/VLOOKUP(B67,'Paddock Names'!$B$11:$D$140,3))*(SUM(I67:AK67)/31)</f>
        <v>#DIV/0!</v>
      </c>
      <c r="I67" s="121"/>
      <c r="J67" s="121"/>
      <c r="K67" s="121"/>
      <c r="L67" s="121"/>
      <c r="M67" s="121"/>
      <c r="N67" s="121"/>
      <c r="O67" s="121"/>
      <c r="P67" s="121"/>
      <c r="Q67" s="121"/>
      <c r="R67" s="121"/>
      <c r="S67" s="121"/>
      <c r="T67" s="121"/>
      <c r="U67" s="121"/>
      <c r="V67" s="121"/>
      <c r="W67" s="121"/>
      <c r="X67" s="121"/>
      <c r="Y67" s="121"/>
      <c r="Z67" s="121"/>
      <c r="AA67" s="121"/>
      <c r="AB67" s="121"/>
      <c r="AC67" s="121"/>
      <c r="AD67" s="121"/>
      <c r="AE67" s="121"/>
      <c r="AF67" s="121"/>
      <c r="AG67" s="121"/>
      <c r="AH67" s="121"/>
      <c r="AI67" s="121"/>
      <c r="AJ67" s="121"/>
      <c r="AK67" s="125"/>
    </row>
    <row r="68" spans="2:37" ht="16" thickBot="1" x14ac:dyDescent="0.25">
      <c r="B68" s="58">
        <f t="shared" si="4"/>
        <v>29.5</v>
      </c>
      <c r="C68" s="23"/>
      <c r="D68" s="29"/>
      <c r="E68" s="27"/>
      <c r="F68" s="21"/>
      <c r="G68" s="22"/>
      <c r="H68" s="104"/>
      <c r="I68" s="123" t="e">
        <f>F67+(VLOOKUP(B67,'Growth Rates'!$B$11:$O$140,($B$1+2),FALSE))-(I67*(I$7/VLOOKUP(B67,'Paddock Names'!$B$11:$D$140,3)))</f>
        <v>#DIV/0!</v>
      </c>
      <c r="J68" s="123" t="e">
        <f>I68+(VLOOKUP($B67,'Growth Rates'!$B$11:$O$140,($B$1+2),FALSE))-(J67*(J$7/VLOOKUP($B67,'Paddock Names'!$B$11:$D$140,3)))</f>
        <v>#DIV/0!</v>
      </c>
      <c r="K68" s="123" t="e">
        <f>J68+(VLOOKUP($B67,'Growth Rates'!$B$11:$O$140,($B$1+2),FALSE))-(K67*(K$7/VLOOKUP($B67,'Paddock Names'!$B$11:$D$140,3)))</f>
        <v>#DIV/0!</v>
      </c>
      <c r="L68" s="123" t="e">
        <f>K68+(VLOOKUP($B67,'Growth Rates'!$B$11:$O$140,($B$1+2),FALSE))-(L67*(L$7/VLOOKUP($B67,'Paddock Names'!$B$11:$D$140,3)))</f>
        <v>#DIV/0!</v>
      </c>
      <c r="M68" s="123" t="e">
        <f>L68+(VLOOKUP($B67,'Growth Rates'!$B$11:$O$140,($B$1+2),FALSE))-(M67*(M$7/VLOOKUP($B67,'Paddock Names'!$B$11:$D$140,3)))</f>
        <v>#DIV/0!</v>
      </c>
      <c r="N68" s="123" t="e">
        <f>M68+(VLOOKUP($B67,'Growth Rates'!$B$11:$O$140,($B$1+2),FALSE))-(N67*(N$7/VLOOKUP($B67,'Paddock Names'!$B$11:$D$140,3)))</f>
        <v>#DIV/0!</v>
      </c>
      <c r="O68" s="123" t="e">
        <f>N68+(VLOOKUP($B67,'Growth Rates'!$B$11:$O$140,($B$1+2),FALSE))-(O67*(O$7/VLOOKUP($B67,'Paddock Names'!$B$11:$D$140,3)))</f>
        <v>#DIV/0!</v>
      </c>
      <c r="P68" s="123" t="e">
        <f>O68+(VLOOKUP($B67,'Growth Rates'!$B$11:$O$140,($B$1+2),FALSE))-(P67*(P$7/VLOOKUP($B67,'Paddock Names'!$B$11:$D$140,3)))</f>
        <v>#DIV/0!</v>
      </c>
      <c r="Q68" s="123" t="e">
        <f>P68+(VLOOKUP($B67,'Growth Rates'!$B$11:$O$140,($B$1+2),FALSE))-(Q67*(Q$7/VLOOKUP($B67,'Paddock Names'!$B$11:$D$140,3)))</f>
        <v>#DIV/0!</v>
      </c>
      <c r="R68" s="123" t="e">
        <f>Q68+(VLOOKUP($B67,'Growth Rates'!$B$11:$O$140,($B$1+2),FALSE))-(R67*(R$7/VLOOKUP($B67,'Paddock Names'!$B$11:$D$140,3)))</f>
        <v>#DIV/0!</v>
      </c>
      <c r="S68" s="123" t="e">
        <f>R68+(VLOOKUP($B67,'Growth Rates'!$B$11:$O$140,($B$1+2),FALSE))-(S67*(S$7/VLOOKUP($B67,'Paddock Names'!$B$11:$D$140,3)))</f>
        <v>#DIV/0!</v>
      </c>
      <c r="T68" s="123" t="e">
        <f>S68+(VLOOKUP($B67,'Growth Rates'!$B$11:$O$140,($B$1+2),FALSE))-(T67*(T$7/VLOOKUP($B67,'Paddock Names'!$B$11:$D$140,3)))</f>
        <v>#DIV/0!</v>
      </c>
      <c r="U68" s="123" t="e">
        <f>T68+(VLOOKUP($B67,'Growth Rates'!$B$11:$O$140,($B$1+2),FALSE))-(U67*(U$7/VLOOKUP($B67,'Paddock Names'!$B$11:$D$140,3)))</f>
        <v>#DIV/0!</v>
      </c>
      <c r="V68" s="123" t="e">
        <f>U68+(VLOOKUP($B67,'Growth Rates'!$B$11:$O$140,($B$1+2),FALSE))-(V67*(V$7/VLOOKUP($B67,'Paddock Names'!$B$11:$D$140,3)))</f>
        <v>#DIV/0!</v>
      </c>
      <c r="W68" s="123" t="e">
        <f>V68+(VLOOKUP($B67,'Growth Rates'!$B$11:$O$140,($B$1+2),FALSE))-(W67*(W$7/VLOOKUP($B67,'Paddock Names'!$B$11:$D$140,3)))</f>
        <v>#DIV/0!</v>
      </c>
      <c r="X68" s="123" t="e">
        <f>W68+(VLOOKUP($B67,'Growth Rates'!$B$11:$O$140,($B$1+2),FALSE))-(X67*(X$7/VLOOKUP($B67,'Paddock Names'!$B$11:$D$140,3)))</f>
        <v>#DIV/0!</v>
      </c>
      <c r="Y68" s="123" t="e">
        <f>X68+(VLOOKUP($B67,'Growth Rates'!$B$11:$O$140,($B$1+2),FALSE))-(Y67*(Y$7/VLOOKUP($B67,'Paddock Names'!$B$11:$D$140,3)))</f>
        <v>#DIV/0!</v>
      </c>
      <c r="Z68" s="123" t="e">
        <f>Y68+(VLOOKUP($B67,'Growth Rates'!$B$11:$O$140,($B$1+2),FALSE))-(Z67*(Z$7/VLOOKUP($B67,'Paddock Names'!$B$11:$D$140,3)))</f>
        <v>#DIV/0!</v>
      </c>
      <c r="AA68" s="123" t="e">
        <f>Z68+(VLOOKUP($B67,'Growth Rates'!$B$11:$O$140,($B$1+2),FALSE))-(AA67*(AA$7/VLOOKUP($B67,'Paddock Names'!$B$11:$D$140,3)))</f>
        <v>#DIV/0!</v>
      </c>
      <c r="AB68" s="123" t="e">
        <f>AA68+(VLOOKUP($B67,'Growth Rates'!$B$11:$O$140,($B$1+2),FALSE))-(AB67*(AB$7/VLOOKUP($B67,'Paddock Names'!$B$11:$D$140,3)))</f>
        <v>#DIV/0!</v>
      </c>
      <c r="AC68" s="123" t="e">
        <f>AB68+(VLOOKUP($B67,'Growth Rates'!$B$11:$O$140,($B$1+2),FALSE))-(AC67*(AC$7/VLOOKUP($B67,'Paddock Names'!$B$11:$D$140,3)))</f>
        <v>#DIV/0!</v>
      </c>
      <c r="AD68" s="123" t="e">
        <f>AC68+(VLOOKUP($B67,'Growth Rates'!$B$11:$O$140,($B$1+2),FALSE))-(AD67*(AD$7/VLOOKUP($B67,'Paddock Names'!$B$11:$D$140,3)))</f>
        <v>#DIV/0!</v>
      </c>
      <c r="AE68" s="123" t="e">
        <f>AD68+(VLOOKUP($B67,'Growth Rates'!$B$11:$O$140,($B$1+2),FALSE))-(AE67*(AE$7/VLOOKUP($B67,'Paddock Names'!$B$11:$D$140,3)))</f>
        <v>#DIV/0!</v>
      </c>
      <c r="AF68" s="123" t="e">
        <f>AE68+(VLOOKUP($B67,'Growth Rates'!$B$11:$O$140,($B$1+2),FALSE))-(AF67*(AF$7/VLOOKUP($B67,'Paddock Names'!$B$11:$D$140,3)))</f>
        <v>#DIV/0!</v>
      </c>
      <c r="AG68" s="123" t="e">
        <f>AF68+(VLOOKUP($B67,'Growth Rates'!$B$11:$O$140,($B$1+2),FALSE))-(AG67*(AG$7/VLOOKUP($B67,'Paddock Names'!$B$11:$D$140,3)))</f>
        <v>#DIV/0!</v>
      </c>
      <c r="AH68" s="123" t="e">
        <f>AG68+(VLOOKUP($B67,'Growth Rates'!$B$11:$O$140,($B$1+2),FALSE))-(AH67*(AH$7/VLOOKUP($B67,'Paddock Names'!$B$11:$D$140,3)))</f>
        <v>#DIV/0!</v>
      </c>
      <c r="AI68" s="123" t="e">
        <f>AH68+(VLOOKUP($B67,'Growth Rates'!$B$11:$O$140,($B$1+2),FALSE))-(AI67*(AI$7/VLOOKUP($B67,'Paddock Names'!$B$11:$D$140,3)))</f>
        <v>#DIV/0!</v>
      </c>
      <c r="AJ68" s="123" t="e">
        <f>AI68+(VLOOKUP($B67,'Growth Rates'!$B$11:$O$140,($B$1+2),FALSE))-(AJ67*(AJ$7/VLOOKUP($B67,'Paddock Names'!$B$11:$D$140,3)))</f>
        <v>#DIV/0!</v>
      </c>
      <c r="AK68" s="124" t="e">
        <f>AJ68+(VLOOKUP($B67,'Growth Rates'!$B$11:$O$140,($B$1+2),FALSE))-(AK67*(AK$7/VLOOKUP($B67,'Paddock Names'!$B$11:$D$140,3)))</f>
        <v>#DIV/0!</v>
      </c>
    </row>
    <row r="69" spans="2:37"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IF(SUM(I69:AK69)&gt;0,SUM(I69:AK69)," ")</f>
        <v xml:space="preserve"> </v>
      </c>
      <c r="F69" s="119" t="e">
        <f>Jan!AM70</f>
        <v>#DIV/0!</v>
      </c>
      <c r="G69" s="17">
        <f>VLOOKUP(B69,'Herbage Mass Residual'!$B$11:$O$140,($B$1+2),FALSE)</f>
        <v>2500</v>
      </c>
      <c r="H69" s="103" t="e">
        <f>($F$7/VLOOKUP(B69,'Paddock Names'!$B$11:$D$140,3))*(SUM(I69:AK69)/31)</f>
        <v>#DIV/0!</v>
      </c>
      <c r="I69" s="121"/>
      <c r="J69" s="121"/>
      <c r="K69" s="121"/>
      <c r="L69" s="121"/>
      <c r="M69" s="121"/>
      <c r="N69" s="121"/>
      <c r="O69" s="121"/>
      <c r="P69" s="121"/>
      <c r="Q69" s="121"/>
      <c r="R69" s="121"/>
      <c r="S69" s="121"/>
      <c r="T69" s="121"/>
      <c r="U69" s="121"/>
      <c r="V69" s="121"/>
      <c r="W69" s="121"/>
      <c r="X69" s="121"/>
      <c r="Y69" s="121"/>
      <c r="Z69" s="121"/>
      <c r="AA69" s="121"/>
      <c r="AB69" s="121"/>
      <c r="AC69" s="121"/>
      <c r="AD69" s="121"/>
      <c r="AE69" s="121"/>
      <c r="AF69" s="121"/>
      <c r="AG69" s="121"/>
      <c r="AH69" s="121"/>
      <c r="AI69" s="121"/>
      <c r="AJ69" s="121"/>
      <c r="AK69" s="125"/>
    </row>
    <row r="70" spans="2:37" ht="16" thickBot="1" x14ac:dyDescent="0.25">
      <c r="B70" s="58">
        <f t="shared" si="4"/>
        <v>30.5</v>
      </c>
      <c r="C70" s="23"/>
      <c r="D70" s="29"/>
      <c r="E70" s="27"/>
      <c r="F70" s="21"/>
      <c r="G70" s="22"/>
      <c r="H70" s="104"/>
      <c r="I70" s="123" t="e">
        <f>F69+(VLOOKUP(B69,'Growth Rates'!$B$11:$O$140,($B$1+2),FALSE))-(I69*(I$7/VLOOKUP(B69,'Paddock Names'!$B$11:$D$140,3)))</f>
        <v>#DIV/0!</v>
      </c>
      <c r="J70" s="123" t="e">
        <f>I70+(VLOOKUP($B69,'Growth Rates'!$B$11:$O$140,($B$1+2),FALSE))-(J69*(J$7/VLOOKUP($B69,'Paddock Names'!$B$11:$D$140,3)))</f>
        <v>#DIV/0!</v>
      </c>
      <c r="K70" s="123" t="e">
        <f>J70+(VLOOKUP($B69,'Growth Rates'!$B$11:$O$140,($B$1+2),FALSE))-(K69*(K$7/VLOOKUP($B69,'Paddock Names'!$B$11:$D$140,3)))</f>
        <v>#DIV/0!</v>
      </c>
      <c r="L70" s="123" t="e">
        <f>K70+(VLOOKUP($B69,'Growth Rates'!$B$11:$O$140,($B$1+2),FALSE))-(L69*(L$7/VLOOKUP($B69,'Paddock Names'!$B$11:$D$140,3)))</f>
        <v>#DIV/0!</v>
      </c>
      <c r="M70" s="123" t="e">
        <f>L70+(VLOOKUP($B69,'Growth Rates'!$B$11:$O$140,($B$1+2),FALSE))-(M69*(M$7/VLOOKUP($B69,'Paddock Names'!$B$11:$D$140,3)))</f>
        <v>#DIV/0!</v>
      </c>
      <c r="N70" s="123" t="e">
        <f>M70+(VLOOKUP($B69,'Growth Rates'!$B$11:$O$140,($B$1+2),FALSE))-(N69*(N$7/VLOOKUP($B69,'Paddock Names'!$B$11:$D$140,3)))</f>
        <v>#DIV/0!</v>
      </c>
      <c r="O70" s="123" t="e">
        <f>N70+(VLOOKUP($B69,'Growth Rates'!$B$11:$O$140,($B$1+2),FALSE))-(O69*(O$7/VLOOKUP($B69,'Paddock Names'!$B$11:$D$140,3)))</f>
        <v>#DIV/0!</v>
      </c>
      <c r="P70" s="123" t="e">
        <f>O70+(VLOOKUP($B69,'Growth Rates'!$B$11:$O$140,($B$1+2),FALSE))-(P69*(P$7/VLOOKUP($B69,'Paddock Names'!$B$11:$D$140,3)))</f>
        <v>#DIV/0!</v>
      </c>
      <c r="Q70" s="123" t="e">
        <f>P70+(VLOOKUP($B69,'Growth Rates'!$B$11:$O$140,($B$1+2),FALSE))-(Q69*(Q$7/VLOOKUP($B69,'Paddock Names'!$B$11:$D$140,3)))</f>
        <v>#DIV/0!</v>
      </c>
      <c r="R70" s="123" t="e">
        <f>Q70+(VLOOKUP($B69,'Growth Rates'!$B$11:$O$140,($B$1+2),FALSE))-(R69*(R$7/VLOOKUP($B69,'Paddock Names'!$B$11:$D$140,3)))</f>
        <v>#DIV/0!</v>
      </c>
      <c r="S70" s="123" t="e">
        <f>R70+(VLOOKUP($B69,'Growth Rates'!$B$11:$O$140,($B$1+2),FALSE))-(S69*(S$7/VLOOKUP($B69,'Paddock Names'!$B$11:$D$140,3)))</f>
        <v>#DIV/0!</v>
      </c>
      <c r="T70" s="123" t="e">
        <f>S70+(VLOOKUP($B69,'Growth Rates'!$B$11:$O$140,($B$1+2),FALSE))-(T69*(T$7/VLOOKUP($B69,'Paddock Names'!$B$11:$D$140,3)))</f>
        <v>#DIV/0!</v>
      </c>
      <c r="U70" s="123" t="e">
        <f>T70+(VLOOKUP($B69,'Growth Rates'!$B$11:$O$140,($B$1+2),FALSE))-(U69*(U$7/VLOOKUP($B69,'Paddock Names'!$B$11:$D$140,3)))</f>
        <v>#DIV/0!</v>
      </c>
      <c r="V70" s="123" t="e">
        <f>U70+(VLOOKUP($B69,'Growth Rates'!$B$11:$O$140,($B$1+2),FALSE))-(V69*(V$7/VLOOKUP($B69,'Paddock Names'!$B$11:$D$140,3)))</f>
        <v>#DIV/0!</v>
      </c>
      <c r="W70" s="123" t="e">
        <f>V70+(VLOOKUP($B69,'Growth Rates'!$B$11:$O$140,($B$1+2),FALSE))-(W69*(W$7/VLOOKUP($B69,'Paddock Names'!$B$11:$D$140,3)))</f>
        <v>#DIV/0!</v>
      </c>
      <c r="X70" s="123" t="e">
        <f>W70+(VLOOKUP($B69,'Growth Rates'!$B$11:$O$140,($B$1+2),FALSE))-(X69*(X$7/VLOOKUP($B69,'Paddock Names'!$B$11:$D$140,3)))</f>
        <v>#DIV/0!</v>
      </c>
      <c r="Y70" s="123" t="e">
        <f>X70+(VLOOKUP($B69,'Growth Rates'!$B$11:$O$140,($B$1+2),FALSE))-(Y69*(Y$7/VLOOKUP($B69,'Paddock Names'!$B$11:$D$140,3)))</f>
        <v>#DIV/0!</v>
      </c>
      <c r="Z70" s="123" t="e">
        <f>Y70+(VLOOKUP($B69,'Growth Rates'!$B$11:$O$140,($B$1+2),FALSE))-(Z69*(Z$7/VLOOKUP($B69,'Paddock Names'!$B$11:$D$140,3)))</f>
        <v>#DIV/0!</v>
      </c>
      <c r="AA70" s="123" t="e">
        <f>Z70+(VLOOKUP($B69,'Growth Rates'!$B$11:$O$140,($B$1+2),FALSE))-(AA69*(AA$7/VLOOKUP($B69,'Paddock Names'!$B$11:$D$140,3)))</f>
        <v>#DIV/0!</v>
      </c>
      <c r="AB70" s="123" t="e">
        <f>AA70+(VLOOKUP($B69,'Growth Rates'!$B$11:$O$140,($B$1+2),FALSE))-(AB69*(AB$7/VLOOKUP($B69,'Paddock Names'!$B$11:$D$140,3)))</f>
        <v>#DIV/0!</v>
      </c>
      <c r="AC70" s="123" t="e">
        <f>AB70+(VLOOKUP($B69,'Growth Rates'!$B$11:$O$140,($B$1+2),FALSE))-(AC69*(AC$7/VLOOKUP($B69,'Paddock Names'!$B$11:$D$140,3)))</f>
        <v>#DIV/0!</v>
      </c>
      <c r="AD70" s="123" t="e">
        <f>AC70+(VLOOKUP($B69,'Growth Rates'!$B$11:$O$140,($B$1+2),FALSE))-(AD69*(AD$7/VLOOKUP($B69,'Paddock Names'!$B$11:$D$140,3)))</f>
        <v>#DIV/0!</v>
      </c>
      <c r="AE70" s="123" t="e">
        <f>AD70+(VLOOKUP($B69,'Growth Rates'!$B$11:$O$140,($B$1+2),FALSE))-(AE69*(AE$7/VLOOKUP($B69,'Paddock Names'!$B$11:$D$140,3)))</f>
        <v>#DIV/0!</v>
      </c>
      <c r="AF70" s="123" t="e">
        <f>AE70+(VLOOKUP($B69,'Growth Rates'!$B$11:$O$140,($B$1+2),FALSE))-(AF69*(AF$7/VLOOKUP($B69,'Paddock Names'!$B$11:$D$140,3)))</f>
        <v>#DIV/0!</v>
      </c>
      <c r="AG70" s="123" t="e">
        <f>AF70+(VLOOKUP($B69,'Growth Rates'!$B$11:$O$140,($B$1+2),FALSE))-(AG69*(AG$7/VLOOKUP($B69,'Paddock Names'!$B$11:$D$140,3)))</f>
        <v>#DIV/0!</v>
      </c>
      <c r="AH70" s="123" t="e">
        <f>AG70+(VLOOKUP($B69,'Growth Rates'!$B$11:$O$140,($B$1+2),FALSE))-(AH69*(AH$7/VLOOKUP($B69,'Paddock Names'!$B$11:$D$140,3)))</f>
        <v>#DIV/0!</v>
      </c>
      <c r="AI70" s="123" t="e">
        <f>AH70+(VLOOKUP($B69,'Growth Rates'!$B$11:$O$140,($B$1+2),FALSE))-(AI69*(AI$7/VLOOKUP($B69,'Paddock Names'!$B$11:$D$140,3)))</f>
        <v>#DIV/0!</v>
      </c>
      <c r="AJ70" s="123" t="e">
        <f>AI70+(VLOOKUP($B69,'Growth Rates'!$B$11:$O$140,($B$1+2),FALSE))-(AJ69*(AJ$7/VLOOKUP($B69,'Paddock Names'!$B$11:$D$140,3)))</f>
        <v>#DIV/0!</v>
      </c>
      <c r="AK70" s="124" t="e">
        <f>AJ70+(VLOOKUP($B69,'Growth Rates'!$B$11:$O$140,($B$1+2),FALSE))-(AK69*(AK$7/VLOOKUP($B69,'Paddock Names'!$B$11:$D$140,3)))</f>
        <v>#DIV/0!</v>
      </c>
    </row>
    <row r="71" spans="2:37"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IF(SUM(I71:AK71)&gt;0,SUM(I71:AK71)," ")</f>
        <v xml:space="preserve"> </v>
      </c>
      <c r="F71" s="119" t="e">
        <f>Jan!AM72</f>
        <v>#DIV/0!</v>
      </c>
      <c r="G71" s="17">
        <f>VLOOKUP(B71,'Herbage Mass Residual'!$B$11:$O$140,($B$1+2),FALSE)</f>
        <v>2500</v>
      </c>
      <c r="H71" s="103" t="e">
        <f>($F$7/VLOOKUP(B71,'Paddock Names'!$B$11:$D$140,3))*(SUM(I71:AK71)/31)</f>
        <v>#DIV/0!</v>
      </c>
      <c r="I71" s="121"/>
      <c r="J71" s="121"/>
      <c r="K71" s="121"/>
      <c r="L71" s="121"/>
      <c r="M71" s="121"/>
      <c r="N71" s="121"/>
      <c r="O71" s="121"/>
      <c r="P71" s="121"/>
      <c r="Q71" s="121"/>
      <c r="R71" s="121"/>
      <c r="S71" s="121"/>
      <c r="T71" s="121"/>
      <c r="U71" s="121"/>
      <c r="V71" s="121"/>
      <c r="W71" s="121"/>
      <c r="X71" s="121"/>
      <c r="Y71" s="121"/>
      <c r="Z71" s="121"/>
      <c r="AA71" s="121"/>
      <c r="AB71" s="121"/>
      <c r="AC71" s="121"/>
      <c r="AD71" s="121"/>
      <c r="AE71" s="121"/>
      <c r="AF71" s="121"/>
      <c r="AG71" s="121"/>
      <c r="AH71" s="121"/>
      <c r="AI71" s="121"/>
      <c r="AJ71" s="121"/>
      <c r="AK71" s="125"/>
    </row>
    <row r="72" spans="2:37" ht="16" thickBot="1" x14ac:dyDescent="0.25">
      <c r="B72" s="58">
        <f t="shared" si="4"/>
        <v>31.5</v>
      </c>
      <c r="C72" s="23"/>
      <c r="D72" s="29"/>
      <c r="E72" s="27"/>
      <c r="F72" s="21"/>
      <c r="G72" s="22"/>
      <c r="H72" s="104"/>
      <c r="I72" s="123" t="e">
        <f>F71+(VLOOKUP(B71,'Growth Rates'!$B$11:$O$140,($B$1+2),FALSE))-(I71*(I$7/VLOOKUP(B71,'Paddock Names'!$B$11:$D$140,3)))</f>
        <v>#DIV/0!</v>
      </c>
      <c r="J72" s="123" t="e">
        <f>I72+(VLOOKUP($B71,'Growth Rates'!$B$11:$O$140,($B$1+2),FALSE))-(J71*(J$7/VLOOKUP($B71,'Paddock Names'!$B$11:$D$140,3)))</f>
        <v>#DIV/0!</v>
      </c>
      <c r="K72" s="123" t="e">
        <f>J72+(VLOOKUP($B71,'Growth Rates'!$B$11:$O$140,($B$1+2),FALSE))-(K71*(K$7/VLOOKUP($B71,'Paddock Names'!$B$11:$D$140,3)))</f>
        <v>#DIV/0!</v>
      </c>
      <c r="L72" s="123" t="e">
        <f>K72+(VLOOKUP($B71,'Growth Rates'!$B$11:$O$140,($B$1+2),FALSE))-(L71*(L$7/VLOOKUP($B71,'Paddock Names'!$B$11:$D$140,3)))</f>
        <v>#DIV/0!</v>
      </c>
      <c r="M72" s="123" t="e">
        <f>L72+(VLOOKUP($B71,'Growth Rates'!$B$11:$O$140,($B$1+2),FALSE))-(M71*(M$7/VLOOKUP($B71,'Paddock Names'!$B$11:$D$140,3)))</f>
        <v>#DIV/0!</v>
      </c>
      <c r="N72" s="123" t="e">
        <f>M72+(VLOOKUP($B71,'Growth Rates'!$B$11:$O$140,($B$1+2),FALSE))-(N71*(N$7/VLOOKUP($B71,'Paddock Names'!$B$11:$D$140,3)))</f>
        <v>#DIV/0!</v>
      </c>
      <c r="O72" s="123" t="e">
        <f>N72+(VLOOKUP($B71,'Growth Rates'!$B$11:$O$140,($B$1+2),FALSE))-(O71*(O$7/VLOOKUP($B71,'Paddock Names'!$B$11:$D$140,3)))</f>
        <v>#DIV/0!</v>
      </c>
      <c r="P72" s="123" t="e">
        <f>O72+(VLOOKUP($B71,'Growth Rates'!$B$11:$O$140,($B$1+2),FALSE))-(P71*(P$7/VLOOKUP($B71,'Paddock Names'!$B$11:$D$140,3)))</f>
        <v>#DIV/0!</v>
      </c>
      <c r="Q72" s="123" t="e">
        <f>P72+(VLOOKUP($B71,'Growth Rates'!$B$11:$O$140,($B$1+2),FALSE))-(Q71*(Q$7/VLOOKUP($B71,'Paddock Names'!$B$11:$D$140,3)))</f>
        <v>#DIV/0!</v>
      </c>
      <c r="R72" s="123" t="e">
        <f>Q72+(VLOOKUP($B71,'Growth Rates'!$B$11:$O$140,($B$1+2),FALSE))-(R71*(R$7/VLOOKUP($B71,'Paddock Names'!$B$11:$D$140,3)))</f>
        <v>#DIV/0!</v>
      </c>
      <c r="S72" s="123" t="e">
        <f>R72+(VLOOKUP($B71,'Growth Rates'!$B$11:$O$140,($B$1+2),FALSE))-(S71*(S$7/VLOOKUP($B71,'Paddock Names'!$B$11:$D$140,3)))</f>
        <v>#DIV/0!</v>
      </c>
      <c r="T72" s="123" t="e">
        <f>S72+(VLOOKUP($B71,'Growth Rates'!$B$11:$O$140,($B$1+2),FALSE))-(T71*(T$7/VLOOKUP($B71,'Paddock Names'!$B$11:$D$140,3)))</f>
        <v>#DIV/0!</v>
      </c>
      <c r="U72" s="123" t="e">
        <f>T72+(VLOOKUP($B71,'Growth Rates'!$B$11:$O$140,($B$1+2),FALSE))-(U71*(U$7/VLOOKUP($B71,'Paddock Names'!$B$11:$D$140,3)))</f>
        <v>#DIV/0!</v>
      </c>
      <c r="V72" s="123" t="e">
        <f>U72+(VLOOKUP($B71,'Growth Rates'!$B$11:$O$140,($B$1+2),FALSE))-(V71*(V$7/VLOOKUP($B71,'Paddock Names'!$B$11:$D$140,3)))</f>
        <v>#DIV/0!</v>
      </c>
      <c r="W72" s="123" t="e">
        <f>V72+(VLOOKUP($B71,'Growth Rates'!$B$11:$O$140,($B$1+2),FALSE))-(W71*(W$7/VLOOKUP($B71,'Paddock Names'!$B$11:$D$140,3)))</f>
        <v>#DIV/0!</v>
      </c>
      <c r="X72" s="123" t="e">
        <f>W72+(VLOOKUP($B71,'Growth Rates'!$B$11:$O$140,($B$1+2),FALSE))-(X71*(X$7/VLOOKUP($B71,'Paddock Names'!$B$11:$D$140,3)))</f>
        <v>#DIV/0!</v>
      </c>
      <c r="Y72" s="123" t="e">
        <f>X72+(VLOOKUP($B71,'Growth Rates'!$B$11:$O$140,($B$1+2),FALSE))-(Y71*(Y$7/VLOOKUP($B71,'Paddock Names'!$B$11:$D$140,3)))</f>
        <v>#DIV/0!</v>
      </c>
      <c r="Z72" s="123" t="e">
        <f>Y72+(VLOOKUP($B71,'Growth Rates'!$B$11:$O$140,($B$1+2),FALSE))-(Z71*(Z$7/VLOOKUP($B71,'Paddock Names'!$B$11:$D$140,3)))</f>
        <v>#DIV/0!</v>
      </c>
      <c r="AA72" s="123" t="e">
        <f>Z72+(VLOOKUP($B71,'Growth Rates'!$B$11:$O$140,($B$1+2),FALSE))-(AA71*(AA$7/VLOOKUP($B71,'Paddock Names'!$B$11:$D$140,3)))</f>
        <v>#DIV/0!</v>
      </c>
      <c r="AB72" s="123" t="e">
        <f>AA72+(VLOOKUP($B71,'Growth Rates'!$B$11:$O$140,($B$1+2),FALSE))-(AB71*(AB$7/VLOOKUP($B71,'Paddock Names'!$B$11:$D$140,3)))</f>
        <v>#DIV/0!</v>
      </c>
      <c r="AC72" s="123" t="e">
        <f>AB72+(VLOOKUP($B71,'Growth Rates'!$B$11:$O$140,($B$1+2),FALSE))-(AC71*(AC$7/VLOOKUP($B71,'Paddock Names'!$B$11:$D$140,3)))</f>
        <v>#DIV/0!</v>
      </c>
      <c r="AD72" s="123" t="e">
        <f>AC72+(VLOOKUP($B71,'Growth Rates'!$B$11:$O$140,($B$1+2),FALSE))-(AD71*(AD$7/VLOOKUP($B71,'Paddock Names'!$B$11:$D$140,3)))</f>
        <v>#DIV/0!</v>
      </c>
      <c r="AE72" s="123" t="e">
        <f>AD72+(VLOOKUP($B71,'Growth Rates'!$B$11:$O$140,($B$1+2),FALSE))-(AE71*(AE$7/VLOOKUP($B71,'Paddock Names'!$B$11:$D$140,3)))</f>
        <v>#DIV/0!</v>
      </c>
      <c r="AF72" s="123" t="e">
        <f>AE72+(VLOOKUP($B71,'Growth Rates'!$B$11:$O$140,($B$1+2),FALSE))-(AF71*(AF$7/VLOOKUP($B71,'Paddock Names'!$B$11:$D$140,3)))</f>
        <v>#DIV/0!</v>
      </c>
      <c r="AG72" s="123" t="e">
        <f>AF72+(VLOOKUP($B71,'Growth Rates'!$B$11:$O$140,($B$1+2),FALSE))-(AG71*(AG$7/VLOOKUP($B71,'Paddock Names'!$B$11:$D$140,3)))</f>
        <v>#DIV/0!</v>
      </c>
      <c r="AH72" s="123" t="e">
        <f>AG72+(VLOOKUP($B71,'Growth Rates'!$B$11:$O$140,($B$1+2),FALSE))-(AH71*(AH$7/VLOOKUP($B71,'Paddock Names'!$B$11:$D$140,3)))</f>
        <v>#DIV/0!</v>
      </c>
      <c r="AI72" s="123" t="e">
        <f>AH72+(VLOOKUP($B71,'Growth Rates'!$B$11:$O$140,($B$1+2),FALSE))-(AI71*(AI$7/VLOOKUP($B71,'Paddock Names'!$B$11:$D$140,3)))</f>
        <v>#DIV/0!</v>
      </c>
      <c r="AJ72" s="123" t="e">
        <f>AI72+(VLOOKUP($B71,'Growth Rates'!$B$11:$O$140,($B$1+2),FALSE))-(AJ71*(AJ$7/VLOOKUP($B71,'Paddock Names'!$B$11:$D$140,3)))</f>
        <v>#DIV/0!</v>
      </c>
      <c r="AK72" s="124" t="e">
        <f>AJ72+(VLOOKUP($B71,'Growth Rates'!$B$11:$O$140,($B$1+2),FALSE))-(AK71*(AK$7/VLOOKUP($B71,'Paddock Names'!$B$11:$D$140,3)))</f>
        <v>#DIV/0!</v>
      </c>
    </row>
    <row r="73" spans="2:37"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IF(SUM(I73:AK73)&gt;0,SUM(I73:AK73)," ")</f>
        <v xml:space="preserve"> </v>
      </c>
      <c r="F73" s="119" t="e">
        <f>Jan!AM74</f>
        <v>#DIV/0!</v>
      </c>
      <c r="G73" s="17">
        <f>VLOOKUP(B73,'Herbage Mass Residual'!$B$11:$O$140,($B$1+2),FALSE)</f>
        <v>2500</v>
      </c>
      <c r="H73" s="103" t="e">
        <f>($F$7/VLOOKUP(B73,'Paddock Names'!$B$11:$D$140,3))*(SUM(I73:AK73)/31)</f>
        <v>#DIV/0!</v>
      </c>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G73" s="121"/>
      <c r="AH73" s="121"/>
      <c r="AI73" s="121"/>
      <c r="AJ73" s="121"/>
      <c r="AK73" s="125"/>
    </row>
    <row r="74" spans="2:37" ht="16" thickBot="1" x14ac:dyDescent="0.25">
      <c r="B74" s="58">
        <f t="shared" si="4"/>
        <v>32.5</v>
      </c>
      <c r="C74" s="23"/>
      <c r="D74" s="29"/>
      <c r="E74" s="27"/>
      <c r="F74" s="21"/>
      <c r="G74" s="22"/>
      <c r="H74" s="104"/>
      <c r="I74" s="123" t="e">
        <f>F73+(VLOOKUP(B73,'Growth Rates'!$B$11:$O$140,($B$1+2),FALSE))-(I73*(I$7/VLOOKUP(B73,'Paddock Names'!$B$11:$D$140,3)))</f>
        <v>#DIV/0!</v>
      </c>
      <c r="J74" s="123" t="e">
        <f>I74+(VLOOKUP($B73,'Growth Rates'!$B$11:$O$140,($B$1+2),FALSE))-(J73*(J$7/VLOOKUP($B73,'Paddock Names'!$B$11:$D$140,3)))</f>
        <v>#DIV/0!</v>
      </c>
      <c r="K74" s="123" t="e">
        <f>J74+(VLOOKUP($B73,'Growth Rates'!$B$11:$O$140,($B$1+2),FALSE))-(K73*(K$7/VLOOKUP($B73,'Paddock Names'!$B$11:$D$140,3)))</f>
        <v>#DIV/0!</v>
      </c>
      <c r="L74" s="123" t="e">
        <f>K74+(VLOOKUP($B73,'Growth Rates'!$B$11:$O$140,($B$1+2),FALSE))-(L73*(L$7/VLOOKUP($B73,'Paddock Names'!$B$11:$D$140,3)))</f>
        <v>#DIV/0!</v>
      </c>
      <c r="M74" s="123" t="e">
        <f>L74+(VLOOKUP($B73,'Growth Rates'!$B$11:$O$140,($B$1+2),FALSE))-(M73*(M$7/VLOOKUP($B73,'Paddock Names'!$B$11:$D$140,3)))</f>
        <v>#DIV/0!</v>
      </c>
      <c r="N74" s="123" t="e">
        <f>M74+(VLOOKUP($B73,'Growth Rates'!$B$11:$O$140,($B$1+2),FALSE))-(N73*(N$7/VLOOKUP($B73,'Paddock Names'!$B$11:$D$140,3)))</f>
        <v>#DIV/0!</v>
      </c>
      <c r="O74" s="123" t="e">
        <f>N74+(VLOOKUP($B73,'Growth Rates'!$B$11:$O$140,($B$1+2),FALSE))-(O73*(O$7/VLOOKUP($B73,'Paddock Names'!$B$11:$D$140,3)))</f>
        <v>#DIV/0!</v>
      </c>
      <c r="P74" s="123" t="e">
        <f>O74+(VLOOKUP($B73,'Growth Rates'!$B$11:$O$140,($B$1+2),FALSE))-(P73*(P$7/VLOOKUP($B73,'Paddock Names'!$B$11:$D$140,3)))</f>
        <v>#DIV/0!</v>
      </c>
      <c r="Q74" s="123" t="e">
        <f>P74+(VLOOKUP($B73,'Growth Rates'!$B$11:$O$140,($B$1+2),FALSE))-(Q73*(Q$7/VLOOKUP($B73,'Paddock Names'!$B$11:$D$140,3)))</f>
        <v>#DIV/0!</v>
      </c>
      <c r="R74" s="123" t="e">
        <f>Q74+(VLOOKUP($B73,'Growth Rates'!$B$11:$O$140,($B$1+2),FALSE))-(R73*(R$7/VLOOKUP($B73,'Paddock Names'!$B$11:$D$140,3)))</f>
        <v>#DIV/0!</v>
      </c>
      <c r="S74" s="123" t="e">
        <f>R74+(VLOOKUP($B73,'Growth Rates'!$B$11:$O$140,($B$1+2),FALSE))-(S73*(S$7/VLOOKUP($B73,'Paddock Names'!$B$11:$D$140,3)))</f>
        <v>#DIV/0!</v>
      </c>
      <c r="T74" s="123" t="e">
        <f>S74+(VLOOKUP($B73,'Growth Rates'!$B$11:$O$140,($B$1+2),FALSE))-(T73*(T$7/VLOOKUP($B73,'Paddock Names'!$B$11:$D$140,3)))</f>
        <v>#DIV/0!</v>
      </c>
      <c r="U74" s="123" t="e">
        <f>T74+(VLOOKUP($B73,'Growth Rates'!$B$11:$O$140,($B$1+2),FALSE))-(U73*(U$7/VLOOKUP($B73,'Paddock Names'!$B$11:$D$140,3)))</f>
        <v>#DIV/0!</v>
      </c>
      <c r="V74" s="123" t="e">
        <f>U74+(VLOOKUP($B73,'Growth Rates'!$B$11:$O$140,($B$1+2),FALSE))-(V73*(V$7/VLOOKUP($B73,'Paddock Names'!$B$11:$D$140,3)))</f>
        <v>#DIV/0!</v>
      </c>
      <c r="W74" s="123" t="e">
        <f>V74+(VLOOKUP($B73,'Growth Rates'!$B$11:$O$140,($B$1+2),FALSE))-(W73*(W$7/VLOOKUP($B73,'Paddock Names'!$B$11:$D$140,3)))</f>
        <v>#DIV/0!</v>
      </c>
      <c r="X74" s="123" t="e">
        <f>W74+(VLOOKUP($B73,'Growth Rates'!$B$11:$O$140,($B$1+2),FALSE))-(X73*(X$7/VLOOKUP($B73,'Paddock Names'!$B$11:$D$140,3)))</f>
        <v>#DIV/0!</v>
      </c>
      <c r="Y74" s="123" t="e">
        <f>X74+(VLOOKUP($B73,'Growth Rates'!$B$11:$O$140,($B$1+2),FALSE))-(Y73*(Y$7/VLOOKUP($B73,'Paddock Names'!$B$11:$D$140,3)))</f>
        <v>#DIV/0!</v>
      </c>
      <c r="Z74" s="123" t="e">
        <f>Y74+(VLOOKUP($B73,'Growth Rates'!$B$11:$O$140,($B$1+2),FALSE))-(Z73*(Z$7/VLOOKUP($B73,'Paddock Names'!$B$11:$D$140,3)))</f>
        <v>#DIV/0!</v>
      </c>
      <c r="AA74" s="123" t="e">
        <f>Z74+(VLOOKUP($B73,'Growth Rates'!$B$11:$O$140,($B$1+2),FALSE))-(AA73*(AA$7/VLOOKUP($B73,'Paddock Names'!$B$11:$D$140,3)))</f>
        <v>#DIV/0!</v>
      </c>
      <c r="AB74" s="123" t="e">
        <f>AA74+(VLOOKUP($B73,'Growth Rates'!$B$11:$O$140,($B$1+2),FALSE))-(AB73*(AB$7/VLOOKUP($B73,'Paddock Names'!$B$11:$D$140,3)))</f>
        <v>#DIV/0!</v>
      </c>
      <c r="AC74" s="123" t="e">
        <f>AB74+(VLOOKUP($B73,'Growth Rates'!$B$11:$O$140,($B$1+2),FALSE))-(AC73*(AC$7/VLOOKUP($B73,'Paddock Names'!$B$11:$D$140,3)))</f>
        <v>#DIV/0!</v>
      </c>
      <c r="AD74" s="123" t="e">
        <f>AC74+(VLOOKUP($B73,'Growth Rates'!$B$11:$O$140,($B$1+2),FALSE))-(AD73*(AD$7/VLOOKUP($B73,'Paddock Names'!$B$11:$D$140,3)))</f>
        <v>#DIV/0!</v>
      </c>
      <c r="AE74" s="123" t="e">
        <f>AD74+(VLOOKUP($B73,'Growth Rates'!$B$11:$O$140,($B$1+2),FALSE))-(AE73*(AE$7/VLOOKUP($B73,'Paddock Names'!$B$11:$D$140,3)))</f>
        <v>#DIV/0!</v>
      </c>
      <c r="AF74" s="123" t="e">
        <f>AE74+(VLOOKUP($B73,'Growth Rates'!$B$11:$O$140,($B$1+2),FALSE))-(AF73*(AF$7/VLOOKUP($B73,'Paddock Names'!$B$11:$D$140,3)))</f>
        <v>#DIV/0!</v>
      </c>
      <c r="AG74" s="123" t="e">
        <f>AF74+(VLOOKUP($B73,'Growth Rates'!$B$11:$O$140,($B$1+2),FALSE))-(AG73*(AG$7/VLOOKUP($B73,'Paddock Names'!$B$11:$D$140,3)))</f>
        <v>#DIV/0!</v>
      </c>
      <c r="AH74" s="123" t="e">
        <f>AG74+(VLOOKUP($B73,'Growth Rates'!$B$11:$O$140,($B$1+2),FALSE))-(AH73*(AH$7/VLOOKUP($B73,'Paddock Names'!$B$11:$D$140,3)))</f>
        <v>#DIV/0!</v>
      </c>
      <c r="AI74" s="123" t="e">
        <f>AH74+(VLOOKUP($B73,'Growth Rates'!$B$11:$O$140,($B$1+2),FALSE))-(AI73*(AI$7/VLOOKUP($B73,'Paddock Names'!$B$11:$D$140,3)))</f>
        <v>#DIV/0!</v>
      </c>
      <c r="AJ74" s="123" t="e">
        <f>AI74+(VLOOKUP($B73,'Growth Rates'!$B$11:$O$140,($B$1+2),FALSE))-(AJ73*(AJ$7/VLOOKUP($B73,'Paddock Names'!$B$11:$D$140,3)))</f>
        <v>#DIV/0!</v>
      </c>
      <c r="AK74" s="124" t="e">
        <f>AJ74+(VLOOKUP($B73,'Growth Rates'!$B$11:$O$140,($B$1+2),FALSE))-(AK73*(AK$7/VLOOKUP($B73,'Paddock Names'!$B$11:$D$140,3)))</f>
        <v>#DIV/0!</v>
      </c>
    </row>
    <row r="75" spans="2:37"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IF(SUM(I75:AK75)&gt;0,SUM(I75:AK75)," ")</f>
        <v xml:space="preserve"> </v>
      </c>
      <c r="F75" s="119" t="e">
        <f>Jan!AM76</f>
        <v>#DIV/0!</v>
      </c>
      <c r="G75" s="17">
        <f>VLOOKUP(B75,'Herbage Mass Residual'!$B$11:$O$140,($B$1+2),FALSE)</f>
        <v>2500</v>
      </c>
      <c r="H75" s="103" t="e">
        <f>($F$7/VLOOKUP(B75,'Paddock Names'!$B$11:$D$140,3))*(SUM(I75:AK75)/31)</f>
        <v>#DIV/0!</v>
      </c>
      <c r="I75" s="121"/>
      <c r="J75" s="121"/>
      <c r="K75" s="121"/>
      <c r="L75" s="121"/>
      <c r="M75" s="121"/>
      <c r="N75" s="121"/>
      <c r="O75" s="121"/>
      <c r="P75" s="121"/>
      <c r="Q75" s="121"/>
      <c r="R75" s="121"/>
      <c r="S75" s="121"/>
      <c r="T75" s="121"/>
      <c r="U75" s="121"/>
      <c r="V75" s="121"/>
      <c r="W75" s="121"/>
      <c r="X75" s="121"/>
      <c r="Y75" s="121"/>
      <c r="Z75" s="121"/>
      <c r="AA75" s="121"/>
      <c r="AB75" s="121"/>
      <c r="AC75" s="121"/>
      <c r="AD75" s="121"/>
      <c r="AE75" s="121"/>
      <c r="AF75" s="121"/>
      <c r="AG75" s="121"/>
      <c r="AH75" s="121"/>
      <c r="AI75" s="121"/>
      <c r="AJ75" s="121"/>
      <c r="AK75" s="125"/>
    </row>
    <row r="76" spans="2:37" ht="16" thickBot="1" x14ac:dyDescent="0.25">
      <c r="B76" s="58">
        <f t="shared" ref="B76:B139" si="5">B75+0.5</f>
        <v>33.5</v>
      </c>
      <c r="C76" s="23"/>
      <c r="D76" s="29"/>
      <c r="E76" s="27"/>
      <c r="F76" s="21"/>
      <c r="G76" s="22"/>
      <c r="H76" s="104"/>
      <c r="I76" s="123" t="e">
        <f>F75+(VLOOKUP(B75,'Growth Rates'!$B$11:$O$140,($B$1+2),FALSE))-(I75*(I$7/VLOOKUP(B75,'Paddock Names'!$B$11:$D$140,3)))</f>
        <v>#DIV/0!</v>
      </c>
      <c r="J76" s="123" t="e">
        <f>I76+(VLOOKUP($B75,'Growth Rates'!$B$11:$O$140,($B$1+2),FALSE))-(J75*(J$7/VLOOKUP($B75,'Paddock Names'!$B$11:$D$140,3)))</f>
        <v>#DIV/0!</v>
      </c>
      <c r="K76" s="123" t="e">
        <f>J76+(VLOOKUP($B75,'Growth Rates'!$B$11:$O$140,($B$1+2),FALSE))-(K75*(K$7/VLOOKUP($B75,'Paddock Names'!$B$11:$D$140,3)))</f>
        <v>#DIV/0!</v>
      </c>
      <c r="L76" s="123" t="e">
        <f>K76+(VLOOKUP($B75,'Growth Rates'!$B$11:$O$140,($B$1+2),FALSE))-(L75*(L$7/VLOOKUP($B75,'Paddock Names'!$B$11:$D$140,3)))</f>
        <v>#DIV/0!</v>
      </c>
      <c r="M76" s="123" t="e">
        <f>L76+(VLOOKUP($B75,'Growth Rates'!$B$11:$O$140,($B$1+2),FALSE))-(M75*(M$7/VLOOKUP($B75,'Paddock Names'!$B$11:$D$140,3)))</f>
        <v>#DIV/0!</v>
      </c>
      <c r="N76" s="123" t="e">
        <f>M76+(VLOOKUP($B75,'Growth Rates'!$B$11:$O$140,($B$1+2),FALSE))-(N75*(N$7/VLOOKUP($B75,'Paddock Names'!$B$11:$D$140,3)))</f>
        <v>#DIV/0!</v>
      </c>
      <c r="O76" s="123" t="e">
        <f>N76+(VLOOKUP($B75,'Growth Rates'!$B$11:$O$140,($B$1+2),FALSE))-(O75*(O$7/VLOOKUP($B75,'Paddock Names'!$B$11:$D$140,3)))</f>
        <v>#DIV/0!</v>
      </c>
      <c r="P76" s="123" t="e">
        <f>O76+(VLOOKUP($B75,'Growth Rates'!$B$11:$O$140,($B$1+2),FALSE))-(P75*(P$7/VLOOKUP($B75,'Paddock Names'!$B$11:$D$140,3)))</f>
        <v>#DIV/0!</v>
      </c>
      <c r="Q76" s="123" t="e">
        <f>P76+(VLOOKUP($B75,'Growth Rates'!$B$11:$O$140,($B$1+2),FALSE))-(Q75*(Q$7/VLOOKUP($B75,'Paddock Names'!$B$11:$D$140,3)))</f>
        <v>#DIV/0!</v>
      </c>
      <c r="R76" s="123" t="e">
        <f>Q76+(VLOOKUP($B75,'Growth Rates'!$B$11:$O$140,($B$1+2),FALSE))-(R75*(R$7/VLOOKUP($B75,'Paddock Names'!$B$11:$D$140,3)))</f>
        <v>#DIV/0!</v>
      </c>
      <c r="S76" s="123" t="e">
        <f>R76+(VLOOKUP($B75,'Growth Rates'!$B$11:$O$140,($B$1+2),FALSE))-(S75*(S$7/VLOOKUP($B75,'Paddock Names'!$B$11:$D$140,3)))</f>
        <v>#DIV/0!</v>
      </c>
      <c r="T76" s="123" t="e">
        <f>S76+(VLOOKUP($B75,'Growth Rates'!$B$11:$O$140,($B$1+2),FALSE))-(T75*(T$7/VLOOKUP($B75,'Paddock Names'!$B$11:$D$140,3)))</f>
        <v>#DIV/0!</v>
      </c>
      <c r="U76" s="123" t="e">
        <f>T76+(VLOOKUP($B75,'Growth Rates'!$B$11:$O$140,($B$1+2),FALSE))-(U75*(U$7/VLOOKUP($B75,'Paddock Names'!$B$11:$D$140,3)))</f>
        <v>#DIV/0!</v>
      </c>
      <c r="V76" s="123" t="e">
        <f>U76+(VLOOKUP($B75,'Growth Rates'!$B$11:$O$140,($B$1+2),FALSE))-(V75*(V$7/VLOOKUP($B75,'Paddock Names'!$B$11:$D$140,3)))</f>
        <v>#DIV/0!</v>
      </c>
      <c r="W76" s="123" t="e">
        <f>V76+(VLOOKUP($B75,'Growth Rates'!$B$11:$O$140,($B$1+2),FALSE))-(W75*(W$7/VLOOKUP($B75,'Paddock Names'!$B$11:$D$140,3)))</f>
        <v>#DIV/0!</v>
      </c>
      <c r="X76" s="123" t="e">
        <f>W76+(VLOOKUP($B75,'Growth Rates'!$B$11:$O$140,($B$1+2),FALSE))-(X75*(X$7/VLOOKUP($B75,'Paddock Names'!$B$11:$D$140,3)))</f>
        <v>#DIV/0!</v>
      </c>
      <c r="Y76" s="123" t="e">
        <f>X76+(VLOOKUP($B75,'Growth Rates'!$B$11:$O$140,($B$1+2),FALSE))-(Y75*(Y$7/VLOOKUP($B75,'Paddock Names'!$B$11:$D$140,3)))</f>
        <v>#DIV/0!</v>
      </c>
      <c r="Z76" s="123" t="e">
        <f>Y76+(VLOOKUP($B75,'Growth Rates'!$B$11:$O$140,($B$1+2),FALSE))-(Z75*(Z$7/VLOOKUP($B75,'Paddock Names'!$B$11:$D$140,3)))</f>
        <v>#DIV/0!</v>
      </c>
      <c r="AA76" s="123" t="e">
        <f>Z76+(VLOOKUP($B75,'Growth Rates'!$B$11:$O$140,($B$1+2),FALSE))-(AA75*(AA$7/VLOOKUP($B75,'Paddock Names'!$B$11:$D$140,3)))</f>
        <v>#DIV/0!</v>
      </c>
      <c r="AB76" s="123" t="e">
        <f>AA76+(VLOOKUP($B75,'Growth Rates'!$B$11:$O$140,($B$1+2),FALSE))-(AB75*(AB$7/VLOOKUP($B75,'Paddock Names'!$B$11:$D$140,3)))</f>
        <v>#DIV/0!</v>
      </c>
      <c r="AC76" s="123" t="e">
        <f>AB76+(VLOOKUP($B75,'Growth Rates'!$B$11:$O$140,($B$1+2),FALSE))-(AC75*(AC$7/VLOOKUP($B75,'Paddock Names'!$B$11:$D$140,3)))</f>
        <v>#DIV/0!</v>
      </c>
      <c r="AD76" s="123" t="e">
        <f>AC76+(VLOOKUP($B75,'Growth Rates'!$B$11:$O$140,($B$1+2),FALSE))-(AD75*(AD$7/VLOOKUP($B75,'Paddock Names'!$B$11:$D$140,3)))</f>
        <v>#DIV/0!</v>
      </c>
      <c r="AE76" s="123" t="e">
        <f>AD76+(VLOOKUP($B75,'Growth Rates'!$B$11:$O$140,($B$1+2),FALSE))-(AE75*(AE$7/VLOOKUP($B75,'Paddock Names'!$B$11:$D$140,3)))</f>
        <v>#DIV/0!</v>
      </c>
      <c r="AF76" s="123" t="e">
        <f>AE76+(VLOOKUP($B75,'Growth Rates'!$B$11:$O$140,($B$1+2),FALSE))-(AF75*(AF$7/VLOOKUP($B75,'Paddock Names'!$B$11:$D$140,3)))</f>
        <v>#DIV/0!</v>
      </c>
      <c r="AG76" s="123" t="e">
        <f>AF76+(VLOOKUP($B75,'Growth Rates'!$B$11:$O$140,($B$1+2),FALSE))-(AG75*(AG$7/VLOOKUP($B75,'Paddock Names'!$B$11:$D$140,3)))</f>
        <v>#DIV/0!</v>
      </c>
      <c r="AH76" s="123" t="e">
        <f>AG76+(VLOOKUP($B75,'Growth Rates'!$B$11:$O$140,($B$1+2),FALSE))-(AH75*(AH$7/VLOOKUP($B75,'Paddock Names'!$B$11:$D$140,3)))</f>
        <v>#DIV/0!</v>
      </c>
      <c r="AI76" s="123" t="e">
        <f>AH76+(VLOOKUP($B75,'Growth Rates'!$B$11:$O$140,($B$1+2),FALSE))-(AI75*(AI$7/VLOOKUP($B75,'Paddock Names'!$B$11:$D$140,3)))</f>
        <v>#DIV/0!</v>
      </c>
      <c r="AJ76" s="123" t="e">
        <f>AI76+(VLOOKUP($B75,'Growth Rates'!$B$11:$O$140,($B$1+2),FALSE))-(AJ75*(AJ$7/VLOOKUP($B75,'Paddock Names'!$B$11:$D$140,3)))</f>
        <v>#DIV/0!</v>
      </c>
      <c r="AK76" s="124" t="e">
        <f>AJ76+(VLOOKUP($B75,'Growth Rates'!$B$11:$O$140,($B$1+2),FALSE))-(AK75*(AK$7/VLOOKUP($B75,'Paddock Names'!$B$11:$D$140,3)))</f>
        <v>#DIV/0!</v>
      </c>
    </row>
    <row r="77" spans="2:37" x14ac:dyDescent="0.2">
      <c r="B77" s="58">
        <f t="shared" si="5"/>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IF(SUM(I77:AK77)&gt;0,SUM(I77:AK77)," ")</f>
        <v xml:space="preserve"> </v>
      </c>
      <c r="F77" s="119" t="e">
        <f>Jan!AM78</f>
        <v>#DIV/0!</v>
      </c>
      <c r="G77" s="17">
        <f>VLOOKUP(B77,'Herbage Mass Residual'!$B$11:$O$140,($B$1+2),FALSE)</f>
        <v>2500</v>
      </c>
      <c r="H77" s="103" t="e">
        <f>($F$7/VLOOKUP(B77,'Paddock Names'!$B$11:$D$140,3))*(SUM(I77:AK77)/31)</f>
        <v>#DIV/0!</v>
      </c>
      <c r="I77" s="121"/>
      <c r="J77" s="121"/>
      <c r="K77" s="121"/>
      <c r="L77" s="121"/>
      <c r="M77" s="121"/>
      <c r="N77" s="121"/>
      <c r="O77" s="121"/>
      <c r="P77" s="121"/>
      <c r="Q77" s="121"/>
      <c r="R77" s="121"/>
      <c r="S77" s="121"/>
      <c r="T77" s="121"/>
      <c r="U77" s="121"/>
      <c r="V77" s="121"/>
      <c r="W77" s="121"/>
      <c r="X77" s="121"/>
      <c r="Y77" s="121"/>
      <c r="Z77" s="121"/>
      <c r="AA77" s="121"/>
      <c r="AB77" s="121"/>
      <c r="AC77" s="121"/>
      <c r="AD77" s="121"/>
      <c r="AE77" s="121"/>
      <c r="AF77" s="121"/>
      <c r="AG77" s="121"/>
      <c r="AH77" s="121"/>
      <c r="AI77" s="121"/>
      <c r="AJ77" s="121"/>
      <c r="AK77" s="125"/>
    </row>
    <row r="78" spans="2:37" ht="16" thickBot="1" x14ac:dyDescent="0.25">
      <c r="B78" s="58">
        <f t="shared" si="5"/>
        <v>34.5</v>
      </c>
      <c r="C78" s="23"/>
      <c r="D78" s="29"/>
      <c r="E78" s="27"/>
      <c r="F78" s="21"/>
      <c r="G78" s="22"/>
      <c r="H78" s="104"/>
      <c r="I78" s="123" t="e">
        <f>F77+(VLOOKUP(B77,'Growth Rates'!$B$11:$O$140,($B$1+2),FALSE))-(I77*(I$7/VLOOKUP(B77,'Paddock Names'!$B$11:$D$140,3)))</f>
        <v>#DIV/0!</v>
      </c>
      <c r="J78" s="123" t="e">
        <f>I78+(VLOOKUP($B77,'Growth Rates'!$B$11:$O$140,($B$1+2),FALSE))-(J77*(J$7/VLOOKUP($B77,'Paddock Names'!$B$11:$D$140,3)))</f>
        <v>#DIV/0!</v>
      </c>
      <c r="K78" s="123" t="e">
        <f>J78+(VLOOKUP($B77,'Growth Rates'!$B$11:$O$140,($B$1+2),FALSE))-(K77*(K$7/VLOOKUP($B77,'Paddock Names'!$B$11:$D$140,3)))</f>
        <v>#DIV/0!</v>
      </c>
      <c r="L78" s="123" t="e">
        <f>K78+(VLOOKUP($B77,'Growth Rates'!$B$11:$O$140,($B$1+2),FALSE))-(L77*(L$7/VLOOKUP($B77,'Paddock Names'!$B$11:$D$140,3)))</f>
        <v>#DIV/0!</v>
      </c>
      <c r="M78" s="123" t="e">
        <f>L78+(VLOOKUP($B77,'Growth Rates'!$B$11:$O$140,($B$1+2),FALSE))-(M77*(M$7/VLOOKUP($B77,'Paddock Names'!$B$11:$D$140,3)))</f>
        <v>#DIV/0!</v>
      </c>
      <c r="N78" s="123" t="e">
        <f>M78+(VLOOKUP($B77,'Growth Rates'!$B$11:$O$140,($B$1+2),FALSE))-(N77*(N$7/VLOOKUP($B77,'Paddock Names'!$B$11:$D$140,3)))</f>
        <v>#DIV/0!</v>
      </c>
      <c r="O78" s="123" t="e">
        <f>N78+(VLOOKUP($B77,'Growth Rates'!$B$11:$O$140,($B$1+2),FALSE))-(O77*(O$7/VLOOKUP($B77,'Paddock Names'!$B$11:$D$140,3)))</f>
        <v>#DIV/0!</v>
      </c>
      <c r="P78" s="123" t="e">
        <f>O78+(VLOOKUP($B77,'Growth Rates'!$B$11:$O$140,($B$1+2),FALSE))-(P77*(P$7/VLOOKUP($B77,'Paddock Names'!$B$11:$D$140,3)))</f>
        <v>#DIV/0!</v>
      </c>
      <c r="Q78" s="123" t="e">
        <f>P78+(VLOOKUP($B77,'Growth Rates'!$B$11:$O$140,($B$1+2),FALSE))-(Q77*(Q$7/VLOOKUP($B77,'Paddock Names'!$B$11:$D$140,3)))</f>
        <v>#DIV/0!</v>
      </c>
      <c r="R78" s="123" t="e">
        <f>Q78+(VLOOKUP($B77,'Growth Rates'!$B$11:$O$140,($B$1+2),FALSE))-(R77*(R$7/VLOOKUP($B77,'Paddock Names'!$B$11:$D$140,3)))</f>
        <v>#DIV/0!</v>
      </c>
      <c r="S78" s="123" t="e">
        <f>R78+(VLOOKUP($B77,'Growth Rates'!$B$11:$O$140,($B$1+2),FALSE))-(S77*(S$7/VLOOKUP($B77,'Paddock Names'!$B$11:$D$140,3)))</f>
        <v>#DIV/0!</v>
      </c>
      <c r="T78" s="123" t="e">
        <f>S78+(VLOOKUP($B77,'Growth Rates'!$B$11:$O$140,($B$1+2),FALSE))-(T77*(T$7/VLOOKUP($B77,'Paddock Names'!$B$11:$D$140,3)))</f>
        <v>#DIV/0!</v>
      </c>
      <c r="U78" s="123" t="e">
        <f>T78+(VLOOKUP($B77,'Growth Rates'!$B$11:$O$140,($B$1+2),FALSE))-(U77*(U$7/VLOOKUP($B77,'Paddock Names'!$B$11:$D$140,3)))</f>
        <v>#DIV/0!</v>
      </c>
      <c r="V78" s="123" t="e">
        <f>U78+(VLOOKUP($B77,'Growth Rates'!$B$11:$O$140,($B$1+2),FALSE))-(V77*(V$7/VLOOKUP($B77,'Paddock Names'!$B$11:$D$140,3)))</f>
        <v>#DIV/0!</v>
      </c>
      <c r="W78" s="123" t="e">
        <f>V78+(VLOOKUP($B77,'Growth Rates'!$B$11:$O$140,($B$1+2),FALSE))-(W77*(W$7/VLOOKUP($B77,'Paddock Names'!$B$11:$D$140,3)))</f>
        <v>#DIV/0!</v>
      </c>
      <c r="X78" s="123" t="e">
        <f>W78+(VLOOKUP($B77,'Growth Rates'!$B$11:$O$140,($B$1+2),FALSE))-(X77*(X$7/VLOOKUP($B77,'Paddock Names'!$B$11:$D$140,3)))</f>
        <v>#DIV/0!</v>
      </c>
      <c r="Y78" s="123" t="e">
        <f>X78+(VLOOKUP($B77,'Growth Rates'!$B$11:$O$140,($B$1+2),FALSE))-(Y77*(Y$7/VLOOKUP($B77,'Paddock Names'!$B$11:$D$140,3)))</f>
        <v>#DIV/0!</v>
      </c>
      <c r="Z78" s="123" t="e">
        <f>Y78+(VLOOKUP($B77,'Growth Rates'!$B$11:$O$140,($B$1+2),FALSE))-(Z77*(Z$7/VLOOKUP($B77,'Paddock Names'!$B$11:$D$140,3)))</f>
        <v>#DIV/0!</v>
      </c>
      <c r="AA78" s="123" t="e">
        <f>Z78+(VLOOKUP($B77,'Growth Rates'!$B$11:$O$140,($B$1+2),FALSE))-(AA77*(AA$7/VLOOKUP($B77,'Paddock Names'!$B$11:$D$140,3)))</f>
        <v>#DIV/0!</v>
      </c>
      <c r="AB78" s="123" t="e">
        <f>AA78+(VLOOKUP($B77,'Growth Rates'!$B$11:$O$140,($B$1+2),FALSE))-(AB77*(AB$7/VLOOKUP($B77,'Paddock Names'!$B$11:$D$140,3)))</f>
        <v>#DIV/0!</v>
      </c>
      <c r="AC78" s="123" t="e">
        <f>AB78+(VLOOKUP($B77,'Growth Rates'!$B$11:$O$140,($B$1+2),FALSE))-(AC77*(AC$7/VLOOKUP($B77,'Paddock Names'!$B$11:$D$140,3)))</f>
        <v>#DIV/0!</v>
      </c>
      <c r="AD78" s="123" t="e">
        <f>AC78+(VLOOKUP($B77,'Growth Rates'!$B$11:$O$140,($B$1+2),FALSE))-(AD77*(AD$7/VLOOKUP($B77,'Paddock Names'!$B$11:$D$140,3)))</f>
        <v>#DIV/0!</v>
      </c>
      <c r="AE78" s="123" t="e">
        <f>AD78+(VLOOKUP($B77,'Growth Rates'!$B$11:$O$140,($B$1+2),FALSE))-(AE77*(AE$7/VLOOKUP($B77,'Paddock Names'!$B$11:$D$140,3)))</f>
        <v>#DIV/0!</v>
      </c>
      <c r="AF78" s="123" t="e">
        <f>AE78+(VLOOKUP($B77,'Growth Rates'!$B$11:$O$140,($B$1+2),FALSE))-(AF77*(AF$7/VLOOKUP($B77,'Paddock Names'!$B$11:$D$140,3)))</f>
        <v>#DIV/0!</v>
      </c>
      <c r="AG78" s="123" t="e">
        <f>AF78+(VLOOKUP($B77,'Growth Rates'!$B$11:$O$140,($B$1+2),FALSE))-(AG77*(AG$7/VLOOKUP($B77,'Paddock Names'!$B$11:$D$140,3)))</f>
        <v>#DIV/0!</v>
      </c>
      <c r="AH78" s="123" t="e">
        <f>AG78+(VLOOKUP($B77,'Growth Rates'!$B$11:$O$140,($B$1+2),FALSE))-(AH77*(AH$7/VLOOKUP($B77,'Paddock Names'!$B$11:$D$140,3)))</f>
        <v>#DIV/0!</v>
      </c>
      <c r="AI78" s="123" t="e">
        <f>AH78+(VLOOKUP($B77,'Growth Rates'!$B$11:$O$140,($B$1+2),FALSE))-(AI77*(AI$7/VLOOKUP($B77,'Paddock Names'!$B$11:$D$140,3)))</f>
        <v>#DIV/0!</v>
      </c>
      <c r="AJ78" s="123" t="e">
        <f>AI78+(VLOOKUP($B77,'Growth Rates'!$B$11:$O$140,($B$1+2),FALSE))-(AJ77*(AJ$7/VLOOKUP($B77,'Paddock Names'!$B$11:$D$140,3)))</f>
        <v>#DIV/0!</v>
      </c>
      <c r="AK78" s="124" t="e">
        <f>AJ78+(VLOOKUP($B77,'Growth Rates'!$B$11:$O$140,($B$1+2),FALSE))-(AK77*(AK$7/VLOOKUP($B77,'Paddock Names'!$B$11:$D$140,3)))</f>
        <v>#DIV/0!</v>
      </c>
    </row>
    <row r="79" spans="2:37"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IF(SUM(I79:AK79)&gt;0,SUM(I79:AK79)," ")</f>
        <v xml:space="preserve"> </v>
      </c>
      <c r="F79" s="119" t="e">
        <f>Jan!AM80</f>
        <v>#DIV/0!</v>
      </c>
      <c r="G79" s="17">
        <f>VLOOKUP(B79,'Herbage Mass Residual'!$B$11:$O$140,($B$1+2),FALSE)</f>
        <v>2500</v>
      </c>
      <c r="H79" s="103" t="e">
        <f>($F$7/VLOOKUP(B79,'Paddock Names'!$B$11:$D$140,3))*(SUM(I79:AK79)/31)</f>
        <v>#DIV/0!</v>
      </c>
      <c r="I79" s="121"/>
      <c r="J79" s="121"/>
      <c r="K79" s="121"/>
      <c r="L79" s="121"/>
      <c r="M79" s="121"/>
      <c r="N79" s="121"/>
      <c r="O79" s="121"/>
      <c r="P79" s="121"/>
      <c r="Q79" s="121"/>
      <c r="R79" s="121"/>
      <c r="S79" s="121"/>
      <c r="T79" s="121"/>
      <c r="U79" s="121"/>
      <c r="V79" s="121"/>
      <c r="W79" s="121"/>
      <c r="X79" s="121"/>
      <c r="Y79" s="121"/>
      <c r="Z79" s="121"/>
      <c r="AA79" s="121"/>
      <c r="AB79" s="121"/>
      <c r="AC79" s="121"/>
      <c r="AD79" s="121"/>
      <c r="AE79" s="121"/>
      <c r="AF79" s="121"/>
      <c r="AG79" s="121"/>
      <c r="AH79" s="121"/>
      <c r="AI79" s="121"/>
      <c r="AJ79" s="121"/>
      <c r="AK79" s="125"/>
    </row>
    <row r="80" spans="2:37" ht="16" thickBot="1" x14ac:dyDescent="0.25">
      <c r="B80" s="58">
        <f t="shared" si="5"/>
        <v>35.5</v>
      </c>
      <c r="C80" s="23"/>
      <c r="D80" s="29"/>
      <c r="E80" s="27"/>
      <c r="F80" s="21"/>
      <c r="G80" s="22"/>
      <c r="H80" s="104"/>
      <c r="I80" s="123" t="e">
        <f>F79+(VLOOKUP(B79,'Growth Rates'!$B$11:$O$140,($B$1+2),FALSE))-(I79*(I$7/VLOOKUP(B79,'Paddock Names'!$B$11:$D$140,3)))</f>
        <v>#DIV/0!</v>
      </c>
      <c r="J80" s="123" t="e">
        <f>I80+(VLOOKUP($B79,'Growth Rates'!$B$11:$O$140,($B$1+2),FALSE))-(J79*(J$7/VLOOKUP($B79,'Paddock Names'!$B$11:$D$140,3)))</f>
        <v>#DIV/0!</v>
      </c>
      <c r="K80" s="123" t="e">
        <f>J80+(VLOOKUP($B79,'Growth Rates'!$B$11:$O$140,($B$1+2),FALSE))-(K79*(K$7/VLOOKUP($B79,'Paddock Names'!$B$11:$D$140,3)))</f>
        <v>#DIV/0!</v>
      </c>
      <c r="L80" s="123" t="e">
        <f>K80+(VLOOKUP($B79,'Growth Rates'!$B$11:$O$140,($B$1+2),FALSE))-(L79*(L$7/VLOOKUP($B79,'Paddock Names'!$B$11:$D$140,3)))</f>
        <v>#DIV/0!</v>
      </c>
      <c r="M80" s="123" t="e">
        <f>L80+(VLOOKUP($B79,'Growth Rates'!$B$11:$O$140,($B$1+2),FALSE))-(M79*(M$7/VLOOKUP($B79,'Paddock Names'!$B$11:$D$140,3)))</f>
        <v>#DIV/0!</v>
      </c>
      <c r="N80" s="123" t="e">
        <f>M80+(VLOOKUP($B79,'Growth Rates'!$B$11:$O$140,($B$1+2),FALSE))-(N79*(N$7/VLOOKUP($B79,'Paddock Names'!$B$11:$D$140,3)))</f>
        <v>#DIV/0!</v>
      </c>
      <c r="O80" s="123" t="e">
        <f>N80+(VLOOKUP($B79,'Growth Rates'!$B$11:$O$140,($B$1+2),FALSE))-(O79*(O$7/VLOOKUP($B79,'Paddock Names'!$B$11:$D$140,3)))</f>
        <v>#DIV/0!</v>
      </c>
      <c r="P80" s="123" t="e">
        <f>O80+(VLOOKUP($B79,'Growth Rates'!$B$11:$O$140,($B$1+2),FALSE))-(P79*(P$7/VLOOKUP($B79,'Paddock Names'!$B$11:$D$140,3)))</f>
        <v>#DIV/0!</v>
      </c>
      <c r="Q80" s="123" t="e">
        <f>P80+(VLOOKUP($B79,'Growth Rates'!$B$11:$O$140,($B$1+2),FALSE))-(Q79*(Q$7/VLOOKUP($B79,'Paddock Names'!$B$11:$D$140,3)))</f>
        <v>#DIV/0!</v>
      </c>
      <c r="R80" s="123" t="e">
        <f>Q80+(VLOOKUP($B79,'Growth Rates'!$B$11:$O$140,($B$1+2),FALSE))-(R79*(R$7/VLOOKUP($B79,'Paddock Names'!$B$11:$D$140,3)))</f>
        <v>#DIV/0!</v>
      </c>
      <c r="S80" s="123" t="e">
        <f>R80+(VLOOKUP($B79,'Growth Rates'!$B$11:$O$140,($B$1+2),FALSE))-(S79*(S$7/VLOOKUP($B79,'Paddock Names'!$B$11:$D$140,3)))</f>
        <v>#DIV/0!</v>
      </c>
      <c r="T80" s="123" t="e">
        <f>S80+(VLOOKUP($B79,'Growth Rates'!$B$11:$O$140,($B$1+2),FALSE))-(T79*(T$7/VLOOKUP($B79,'Paddock Names'!$B$11:$D$140,3)))</f>
        <v>#DIV/0!</v>
      </c>
      <c r="U80" s="123" t="e">
        <f>T80+(VLOOKUP($B79,'Growth Rates'!$B$11:$O$140,($B$1+2),FALSE))-(U79*(U$7/VLOOKUP($B79,'Paddock Names'!$B$11:$D$140,3)))</f>
        <v>#DIV/0!</v>
      </c>
      <c r="V80" s="123" t="e">
        <f>U80+(VLOOKUP($B79,'Growth Rates'!$B$11:$O$140,($B$1+2),FALSE))-(V79*(V$7/VLOOKUP($B79,'Paddock Names'!$B$11:$D$140,3)))</f>
        <v>#DIV/0!</v>
      </c>
      <c r="W80" s="123" t="e">
        <f>V80+(VLOOKUP($B79,'Growth Rates'!$B$11:$O$140,($B$1+2),FALSE))-(W79*(W$7/VLOOKUP($B79,'Paddock Names'!$B$11:$D$140,3)))</f>
        <v>#DIV/0!</v>
      </c>
      <c r="X80" s="123" t="e">
        <f>W80+(VLOOKUP($B79,'Growth Rates'!$B$11:$O$140,($B$1+2),FALSE))-(X79*(X$7/VLOOKUP($B79,'Paddock Names'!$B$11:$D$140,3)))</f>
        <v>#DIV/0!</v>
      </c>
      <c r="Y80" s="123" t="e">
        <f>X80+(VLOOKUP($B79,'Growth Rates'!$B$11:$O$140,($B$1+2),FALSE))-(Y79*(Y$7/VLOOKUP($B79,'Paddock Names'!$B$11:$D$140,3)))</f>
        <v>#DIV/0!</v>
      </c>
      <c r="Z80" s="123" t="e">
        <f>Y80+(VLOOKUP($B79,'Growth Rates'!$B$11:$O$140,($B$1+2),FALSE))-(Z79*(Z$7/VLOOKUP($B79,'Paddock Names'!$B$11:$D$140,3)))</f>
        <v>#DIV/0!</v>
      </c>
      <c r="AA80" s="123" t="e">
        <f>Z80+(VLOOKUP($B79,'Growth Rates'!$B$11:$O$140,($B$1+2),FALSE))-(AA79*(AA$7/VLOOKUP($B79,'Paddock Names'!$B$11:$D$140,3)))</f>
        <v>#DIV/0!</v>
      </c>
      <c r="AB80" s="123" t="e">
        <f>AA80+(VLOOKUP($B79,'Growth Rates'!$B$11:$O$140,($B$1+2),FALSE))-(AB79*(AB$7/VLOOKUP($B79,'Paddock Names'!$B$11:$D$140,3)))</f>
        <v>#DIV/0!</v>
      </c>
      <c r="AC80" s="123" t="e">
        <f>AB80+(VLOOKUP($B79,'Growth Rates'!$B$11:$O$140,($B$1+2),FALSE))-(AC79*(AC$7/VLOOKUP($B79,'Paddock Names'!$B$11:$D$140,3)))</f>
        <v>#DIV/0!</v>
      </c>
      <c r="AD80" s="123" t="e">
        <f>AC80+(VLOOKUP($B79,'Growth Rates'!$B$11:$O$140,($B$1+2),FALSE))-(AD79*(AD$7/VLOOKUP($B79,'Paddock Names'!$B$11:$D$140,3)))</f>
        <v>#DIV/0!</v>
      </c>
      <c r="AE80" s="123" t="e">
        <f>AD80+(VLOOKUP($B79,'Growth Rates'!$B$11:$O$140,($B$1+2),FALSE))-(AE79*(AE$7/VLOOKUP($B79,'Paddock Names'!$B$11:$D$140,3)))</f>
        <v>#DIV/0!</v>
      </c>
      <c r="AF80" s="123" t="e">
        <f>AE80+(VLOOKUP($B79,'Growth Rates'!$B$11:$O$140,($B$1+2),FALSE))-(AF79*(AF$7/VLOOKUP($B79,'Paddock Names'!$B$11:$D$140,3)))</f>
        <v>#DIV/0!</v>
      </c>
      <c r="AG80" s="123" t="e">
        <f>AF80+(VLOOKUP($B79,'Growth Rates'!$B$11:$O$140,($B$1+2),FALSE))-(AG79*(AG$7/VLOOKUP($B79,'Paddock Names'!$B$11:$D$140,3)))</f>
        <v>#DIV/0!</v>
      </c>
      <c r="AH80" s="123" t="e">
        <f>AG80+(VLOOKUP($B79,'Growth Rates'!$B$11:$O$140,($B$1+2),FALSE))-(AH79*(AH$7/VLOOKUP($B79,'Paddock Names'!$B$11:$D$140,3)))</f>
        <v>#DIV/0!</v>
      </c>
      <c r="AI80" s="123" t="e">
        <f>AH80+(VLOOKUP($B79,'Growth Rates'!$B$11:$O$140,($B$1+2),FALSE))-(AI79*(AI$7/VLOOKUP($B79,'Paddock Names'!$B$11:$D$140,3)))</f>
        <v>#DIV/0!</v>
      </c>
      <c r="AJ80" s="123" t="e">
        <f>AI80+(VLOOKUP($B79,'Growth Rates'!$B$11:$O$140,($B$1+2),FALSE))-(AJ79*(AJ$7/VLOOKUP($B79,'Paddock Names'!$B$11:$D$140,3)))</f>
        <v>#DIV/0!</v>
      </c>
      <c r="AK80" s="124" t="e">
        <f>AJ80+(VLOOKUP($B79,'Growth Rates'!$B$11:$O$140,($B$1+2),FALSE))-(AK79*(AK$7/VLOOKUP($B79,'Paddock Names'!$B$11:$D$140,3)))</f>
        <v>#DIV/0!</v>
      </c>
    </row>
    <row r="81" spans="2:37"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IF(SUM(I81:AK81)&gt;0,SUM(I81:AK81)," ")</f>
        <v xml:space="preserve"> </v>
      </c>
      <c r="F81" s="119" t="e">
        <f>Jan!AM82</f>
        <v>#DIV/0!</v>
      </c>
      <c r="G81" s="17">
        <f>VLOOKUP(B81,'Herbage Mass Residual'!$B$11:$O$140,($B$1+2),FALSE)</f>
        <v>2500</v>
      </c>
      <c r="H81" s="103" t="e">
        <f>($F$7/VLOOKUP(B81,'Paddock Names'!$B$11:$D$140,3))*(SUM(I81:AK81)/31)</f>
        <v>#DIV/0!</v>
      </c>
      <c r="I81" s="121"/>
      <c r="J81" s="121"/>
      <c r="K81" s="121"/>
      <c r="L81" s="121"/>
      <c r="M81" s="121"/>
      <c r="N81" s="121"/>
      <c r="O81" s="121"/>
      <c r="P81" s="121"/>
      <c r="Q81" s="121"/>
      <c r="R81" s="121"/>
      <c r="S81" s="121"/>
      <c r="T81" s="121"/>
      <c r="U81" s="121"/>
      <c r="V81" s="121"/>
      <c r="W81" s="121"/>
      <c r="X81" s="121"/>
      <c r="Y81" s="121"/>
      <c r="Z81" s="121"/>
      <c r="AA81" s="121"/>
      <c r="AB81" s="121"/>
      <c r="AC81" s="121"/>
      <c r="AD81" s="121"/>
      <c r="AE81" s="121"/>
      <c r="AF81" s="121"/>
      <c r="AG81" s="121"/>
      <c r="AH81" s="121"/>
      <c r="AI81" s="121"/>
      <c r="AJ81" s="121"/>
      <c r="AK81" s="125"/>
    </row>
    <row r="82" spans="2:37" ht="16" thickBot="1" x14ac:dyDescent="0.25">
      <c r="B82" s="58">
        <f t="shared" si="5"/>
        <v>36.5</v>
      </c>
      <c r="C82" s="23"/>
      <c r="D82" s="29"/>
      <c r="E82" s="27"/>
      <c r="F82" s="21"/>
      <c r="G82" s="22"/>
      <c r="H82" s="104"/>
      <c r="I82" s="123" t="e">
        <f>F81+(VLOOKUP(B81,'Growth Rates'!$B$11:$O$140,($B$1+2),FALSE))-(I81*(I$7/VLOOKUP(B81,'Paddock Names'!$B$11:$D$140,3)))</f>
        <v>#DIV/0!</v>
      </c>
      <c r="J82" s="123" t="e">
        <f>I82+(VLOOKUP($B81,'Growth Rates'!$B$11:$O$140,($B$1+2),FALSE))-(J81*(J$7/VLOOKUP($B81,'Paddock Names'!$B$11:$D$140,3)))</f>
        <v>#DIV/0!</v>
      </c>
      <c r="K82" s="123" t="e">
        <f>J82+(VLOOKUP($B81,'Growth Rates'!$B$11:$O$140,($B$1+2),FALSE))-(K81*(K$7/VLOOKUP($B81,'Paddock Names'!$B$11:$D$140,3)))</f>
        <v>#DIV/0!</v>
      </c>
      <c r="L82" s="123" t="e">
        <f>K82+(VLOOKUP($B81,'Growth Rates'!$B$11:$O$140,($B$1+2),FALSE))-(L81*(L$7/VLOOKUP($B81,'Paddock Names'!$B$11:$D$140,3)))</f>
        <v>#DIV/0!</v>
      </c>
      <c r="M82" s="123" t="e">
        <f>L82+(VLOOKUP($B81,'Growth Rates'!$B$11:$O$140,($B$1+2),FALSE))-(M81*(M$7/VLOOKUP($B81,'Paddock Names'!$B$11:$D$140,3)))</f>
        <v>#DIV/0!</v>
      </c>
      <c r="N82" s="123" t="e">
        <f>M82+(VLOOKUP($B81,'Growth Rates'!$B$11:$O$140,($B$1+2),FALSE))-(N81*(N$7/VLOOKUP($B81,'Paddock Names'!$B$11:$D$140,3)))</f>
        <v>#DIV/0!</v>
      </c>
      <c r="O82" s="123" t="e">
        <f>N82+(VLOOKUP($B81,'Growth Rates'!$B$11:$O$140,($B$1+2),FALSE))-(O81*(O$7/VLOOKUP($B81,'Paddock Names'!$B$11:$D$140,3)))</f>
        <v>#DIV/0!</v>
      </c>
      <c r="P82" s="123" t="e">
        <f>O82+(VLOOKUP($B81,'Growth Rates'!$B$11:$O$140,($B$1+2),FALSE))-(P81*(P$7/VLOOKUP($B81,'Paddock Names'!$B$11:$D$140,3)))</f>
        <v>#DIV/0!</v>
      </c>
      <c r="Q82" s="123" t="e">
        <f>P82+(VLOOKUP($B81,'Growth Rates'!$B$11:$O$140,($B$1+2),FALSE))-(Q81*(Q$7/VLOOKUP($B81,'Paddock Names'!$B$11:$D$140,3)))</f>
        <v>#DIV/0!</v>
      </c>
      <c r="R82" s="123" t="e">
        <f>Q82+(VLOOKUP($B81,'Growth Rates'!$B$11:$O$140,($B$1+2),FALSE))-(R81*(R$7/VLOOKUP($B81,'Paddock Names'!$B$11:$D$140,3)))</f>
        <v>#DIV/0!</v>
      </c>
      <c r="S82" s="123" t="e">
        <f>R82+(VLOOKUP($B81,'Growth Rates'!$B$11:$O$140,($B$1+2),FALSE))-(S81*(S$7/VLOOKUP($B81,'Paddock Names'!$B$11:$D$140,3)))</f>
        <v>#DIV/0!</v>
      </c>
      <c r="T82" s="123" t="e">
        <f>S82+(VLOOKUP($B81,'Growth Rates'!$B$11:$O$140,($B$1+2),FALSE))-(T81*(T$7/VLOOKUP($B81,'Paddock Names'!$B$11:$D$140,3)))</f>
        <v>#DIV/0!</v>
      </c>
      <c r="U82" s="123" t="e">
        <f>T82+(VLOOKUP($B81,'Growth Rates'!$B$11:$O$140,($B$1+2),FALSE))-(U81*(U$7/VLOOKUP($B81,'Paddock Names'!$B$11:$D$140,3)))</f>
        <v>#DIV/0!</v>
      </c>
      <c r="V82" s="123" t="e">
        <f>U82+(VLOOKUP($B81,'Growth Rates'!$B$11:$O$140,($B$1+2),FALSE))-(V81*(V$7/VLOOKUP($B81,'Paddock Names'!$B$11:$D$140,3)))</f>
        <v>#DIV/0!</v>
      </c>
      <c r="W82" s="123" t="e">
        <f>V82+(VLOOKUP($B81,'Growth Rates'!$B$11:$O$140,($B$1+2),FALSE))-(W81*(W$7/VLOOKUP($B81,'Paddock Names'!$B$11:$D$140,3)))</f>
        <v>#DIV/0!</v>
      </c>
      <c r="X82" s="123" t="e">
        <f>W82+(VLOOKUP($B81,'Growth Rates'!$B$11:$O$140,($B$1+2),FALSE))-(X81*(X$7/VLOOKUP($B81,'Paddock Names'!$B$11:$D$140,3)))</f>
        <v>#DIV/0!</v>
      </c>
      <c r="Y82" s="123" t="e">
        <f>X82+(VLOOKUP($B81,'Growth Rates'!$B$11:$O$140,($B$1+2),FALSE))-(Y81*(Y$7/VLOOKUP($B81,'Paddock Names'!$B$11:$D$140,3)))</f>
        <v>#DIV/0!</v>
      </c>
      <c r="Z82" s="123" t="e">
        <f>Y82+(VLOOKUP($B81,'Growth Rates'!$B$11:$O$140,($B$1+2),FALSE))-(Z81*(Z$7/VLOOKUP($B81,'Paddock Names'!$B$11:$D$140,3)))</f>
        <v>#DIV/0!</v>
      </c>
      <c r="AA82" s="123" t="e">
        <f>Z82+(VLOOKUP($B81,'Growth Rates'!$B$11:$O$140,($B$1+2),FALSE))-(AA81*(AA$7/VLOOKUP($B81,'Paddock Names'!$B$11:$D$140,3)))</f>
        <v>#DIV/0!</v>
      </c>
      <c r="AB82" s="123" t="e">
        <f>AA82+(VLOOKUP($B81,'Growth Rates'!$B$11:$O$140,($B$1+2),FALSE))-(AB81*(AB$7/VLOOKUP($B81,'Paddock Names'!$B$11:$D$140,3)))</f>
        <v>#DIV/0!</v>
      </c>
      <c r="AC82" s="123" t="e">
        <f>AB82+(VLOOKUP($B81,'Growth Rates'!$B$11:$O$140,($B$1+2),FALSE))-(AC81*(AC$7/VLOOKUP($B81,'Paddock Names'!$B$11:$D$140,3)))</f>
        <v>#DIV/0!</v>
      </c>
      <c r="AD82" s="123" t="e">
        <f>AC82+(VLOOKUP($B81,'Growth Rates'!$B$11:$O$140,($B$1+2),FALSE))-(AD81*(AD$7/VLOOKUP($B81,'Paddock Names'!$B$11:$D$140,3)))</f>
        <v>#DIV/0!</v>
      </c>
      <c r="AE82" s="123" t="e">
        <f>AD82+(VLOOKUP($B81,'Growth Rates'!$B$11:$O$140,($B$1+2),FALSE))-(AE81*(AE$7/VLOOKUP($B81,'Paddock Names'!$B$11:$D$140,3)))</f>
        <v>#DIV/0!</v>
      </c>
      <c r="AF82" s="123" t="e">
        <f>AE82+(VLOOKUP($B81,'Growth Rates'!$B$11:$O$140,($B$1+2),FALSE))-(AF81*(AF$7/VLOOKUP($B81,'Paddock Names'!$B$11:$D$140,3)))</f>
        <v>#DIV/0!</v>
      </c>
      <c r="AG82" s="123" t="e">
        <f>AF82+(VLOOKUP($B81,'Growth Rates'!$B$11:$O$140,($B$1+2),FALSE))-(AG81*(AG$7/VLOOKUP($B81,'Paddock Names'!$B$11:$D$140,3)))</f>
        <v>#DIV/0!</v>
      </c>
      <c r="AH82" s="123" t="e">
        <f>AG82+(VLOOKUP($B81,'Growth Rates'!$B$11:$O$140,($B$1+2),FALSE))-(AH81*(AH$7/VLOOKUP($B81,'Paddock Names'!$B$11:$D$140,3)))</f>
        <v>#DIV/0!</v>
      </c>
      <c r="AI82" s="123" t="e">
        <f>AH82+(VLOOKUP($B81,'Growth Rates'!$B$11:$O$140,($B$1+2),FALSE))-(AI81*(AI$7/VLOOKUP($B81,'Paddock Names'!$B$11:$D$140,3)))</f>
        <v>#DIV/0!</v>
      </c>
      <c r="AJ82" s="123" t="e">
        <f>AI82+(VLOOKUP($B81,'Growth Rates'!$B$11:$O$140,($B$1+2),FALSE))-(AJ81*(AJ$7/VLOOKUP($B81,'Paddock Names'!$B$11:$D$140,3)))</f>
        <v>#DIV/0!</v>
      </c>
      <c r="AK82" s="124" t="e">
        <f>AJ82+(VLOOKUP($B81,'Growth Rates'!$B$11:$O$140,($B$1+2),FALSE))-(AK81*(AK$7/VLOOKUP($B81,'Paddock Names'!$B$11:$D$140,3)))</f>
        <v>#DIV/0!</v>
      </c>
    </row>
    <row r="83" spans="2:37"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IF(SUM(I83:AK83)&gt;0,SUM(I83:AK83)," ")</f>
        <v xml:space="preserve"> </v>
      </c>
      <c r="F83" s="119" t="e">
        <f>Jan!AM84</f>
        <v>#DIV/0!</v>
      </c>
      <c r="G83" s="17">
        <f>VLOOKUP(B83,'Herbage Mass Residual'!$B$11:$O$140,($B$1+2),FALSE)</f>
        <v>2500</v>
      </c>
      <c r="H83" s="103" t="e">
        <f>($F$7/VLOOKUP(B83,'Paddock Names'!$B$11:$D$140,3))*(SUM(I83:AK83)/31)</f>
        <v>#DIV/0!</v>
      </c>
      <c r="I83" s="121"/>
      <c r="J83" s="121"/>
      <c r="K83" s="121"/>
      <c r="L83" s="121"/>
      <c r="M83" s="121"/>
      <c r="N83" s="121"/>
      <c r="O83" s="121"/>
      <c r="P83" s="121"/>
      <c r="Q83" s="121"/>
      <c r="R83" s="121"/>
      <c r="S83" s="121"/>
      <c r="T83" s="121"/>
      <c r="U83" s="121"/>
      <c r="V83" s="121"/>
      <c r="W83" s="121"/>
      <c r="X83" s="121"/>
      <c r="Y83" s="121"/>
      <c r="Z83" s="121"/>
      <c r="AA83" s="121"/>
      <c r="AB83" s="121"/>
      <c r="AC83" s="121"/>
      <c r="AD83" s="121"/>
      <c r="AE83" s="121"/>
      <c r="AF83" s="121"/>
      <c r="AG83" s="121"/>
      <c r="AH83" s="121"/>
      <c r="AI83" s="121"/>
      <c r="AJ83" s="121"/>
      <c r="AK83" s="125"/>
    </row>
    <row r="84" spans="2:37" ht="16" thickBot="1" x14ac:dyDescent="0.25">
      <c r="B84" s="58">
        <f t="shared" si="5"/>
        <v>37.5</v>
      </c>
      <c r="C84" s="23"/>
      <c r="D84" s="29"/>
      <c r="E84" s="27"/>
      <c r="F84" s="21"/>
      <c r="G84" s="22"/>
      <c r="H84" s="104"/>
      <c r="I84" s="123" t="e">
        <f>F83+(VLOOKUP(B83,'Growth Rates'!$B$11:$O$140,($B$1+2),FALSE))-(I83*(I$7/VLOOKUP(B83,'Paddock Names'!$B$11:$D$140,3)))</f>
        <v>#DIV/0!</v>
      </c>
      <c r="J84" s="123" t="e">
        <f>I84+(VLOOKUP($B83,'Growth Rates'!$B$11:$O$140,($B$1+2),FALSE))-(J83*(J$7/VLOOKUP($B83,'Paddock Names'!$B$11:$D$140,3)))</f>
        <v>#DIV/0!</v>
      </c>
      <c r="K84" s="123" t="e">
        <f>J84+(VLOOKUP($B83,'Growth Rates'!$B$11:$O$140,($B$1+2),FALSE))-(K83*(K$7/VLOOKUP($B83,'Paddock Names'!$B$11:$D$140,3)))</f>
        <v>#DIV/0!</v>
      </c>
      <c r="L84" s="123" t="e">
        <f>K84+(VLOOKUP($B83,'Growth Rates'!$B$11:$O$140,($B$1+2),FALSE))-(L83*(L$7/VLOOKUP($B83,'Paddock Names'!$B$11:$D$140,3)))</f>
        <v>#DIV/0!</v>
      </c>
      <c r="M84" s="123" t="e">
        <f>L84+(VLOOKUP($B83,'Growth Rates'!$B$11:$O$140,($B$1+2),FALSE))-(M83*(M$7/VLOOKUP($B83,'Paddock Names'!$B$11:$D$140,3)))</f>
        <v>#DIV/0!</v>
      </c>
      <c r="N84" s="123" t="e">
        <f>M84+(VLOOKUP($B83,'Growth Rates'!$B$11:$O$140,($B$1+2),FALSE))-(N83*(N$7/VLOOKUP($B83,'Paddock Names'!$B$11:$D$140,3)))</f>
        <v>#DIV/0!</v>
      </c>
      <c r="O84" s="123" t="e">
        <f>N84+(VLOOKUP($B83,'Growth Rates'!$B$11:$O$140,($B$1+2),FALSE))-(O83*(O$7/VLOOKUP($B83,'Paddock Names'!$B$11:$D$140,3)))</f>
        <v>#DIV/0!</v>
      </c>
      <c r="P84" s="123" t="e">
        <f>O84+(VLOOKUP($B83,'Growth Rates'!$B$11:$O$140,($B$1+2),FALSE))-(P83*(P$7/VLOOKUP($B83,'Paddock Names'!$B$11:$D$140,3)))</f>
        <v>#DIV/0!</v>
      </c>
      <c r="Q84" s="123" t="e">
        <f>P84+(VLOOKUP($B83,'Growth Rates'!$B$11:$O$140,($B$1+2),FALSE))-(Q83*(Q$7/VLOOKUP($B83,'Paddock Names'!$B$11:$D$140,3)))</f>
        <v>#DIV/0!</v>
      </c>
      <c r="R84" s="123" t="e">
        <f>Q84+(VLOOKUP($B83,'Growth Rates'!$B$11:$O$140,($B$1+2),FALSE))-(R83*(R$7/VLOOKUP($B83,'Paddock Names'!$B$11:$D$140,3)))</f>
        <v>#DIV/0!</v>
      </c>
      <c r="S84" s="123" t="e">
        <f>R84+(VLOOKUP($B83,'Growth Rates'!$B$11:$O$140,($B$1+2),FALSE))-(S83*(S$7/VLOOKUP($B83,'Paddock Names'!$B$11:$D$140,3)))</f>
        <v>#DIV/0!</v>
      </c>
      <c r="T84" s="123" t="e">
        <f>S84+(VLOOKUP($B83,'Growth Rates'!$B$11:$O$140,($B$1+2),FALSE))-(T83*(T$7/VLOOKUP($B83,'Paddock Names'!$B$11:$D$140,3)))</f>
        <v>#DIV/0!</v>
      </c>
      <c r="U84" s="123" t="e">
        <f>T84+(VLOOKUP($B83,'Growth Rates'!$B$11:$O$140,($B$1+2),FALSE))-(U83*(U$7/VLOOKUP($B83,'Paddock Names'!$B$11:$D$140,3)))</f>
        <v>#DIV/0!</v>
      </c>
      <c r="V84" s="123" t="e">
        <f>U84+(VLOOKUP($B83,'Growth Rates'!$B$11:$O$140,($B$1+2),FALSE))-(V83*(V$7/VLOOKUP($B83,'Paddock Names'!$B$11:$D$140,3)))</f>
        <v>#DIV/0!</v>
      </c>
      <c r="W84" s="123" t="e">
        <f>V84+(VLOOKUP($B83,'Growth Rates'!$B$11:$O$140,($B$1+2),FALSE))-(W83*(W$7/VLOOKUP($B83,'Paddock Names'!$B$11:$D$140,3)))</f>
        <v>#DIV/0!</v>
      </c>
      <c r="X84" s="123" t="e">
        <f>W84+(VLOOKUP($B83,'Growth Rates'!$B$11:$O$140,($B$1+2),FALSE))-(X83*(X$7/VLOOKUP($B83,'Paddock Names'!$B$11:$D$140,3)))</f>
        <v>#DIV/0!</v>
      </c>
      <c r="Y84" s="123" t="e">
        <f>X84+(VLOOKUP($B83,'Growth Rates'!$B$11:$O$140,($B$1+2),FALSE))-(Y83*(Y$7/VLOOKUP($B83,'Paddock Names'!$B$11:$D$140,3)))</f>
        <v>#DIV/0!</v>
      </c>
      <c r="Z84" s="123" t="e">
        <f>Y84+(VLOOKUP($B83,'Growth Rates'!$B$11:$O$140,($B$1+2),FALSE))-(Z83*(Z$7/VLOOKUP($B83,'Paddock Names'!$B$11:$D$140,3)))</f>
        <v>#DIV/0!</v>
      </c>
      <c r="AA84" s="123" t="e">
        <f>Z84+(VLOOKUP($B83,'Growth Rates'!$B$11:$O$140,($B$1+2),FALSE))-(AA83*(AA$7/VLOOKUP($B83,'Paddock Names'!$B$11:$D$140,3)))</f>
        <v>#DIV/0!</v>
      </c>
      <c r="AB84" s="123" t="e">
        <f>AA84+(VLOOKUP($B83,'Growth Rates'!$B$11:$O$140,($B$1+2),FALSE))-(AB83*(AB$7/VLOOKUP($B83,'Paddock Names'!$B$11:$D$140,3)))</f>
        <v>#DIV/0!</v>
      </c>
      <c r="AC84" s="123" t="e">
        <f>AB84+(VLOOKUP($B83,'Growth Rates'!$B$11:$O$140,($B$1+2),FALSE))-(AC83*(AC$7/VLOOKUP($B83,'Paddock Names'!$B$11:$D$140,3)))</f>
        <v>#DIV/0!</v>
      </c>
      <c r="AD84" s="123" t="e">
        <f>AC84+(VLOOKUP($B83,'Growth Rates'!$B$11:$O$140,($B$1+2),FALSE))-(AD83*(AD$7/VLOOKUP($B83,'Paddock Names'!$B$11:$D$140,3)))</f>
        <v>#DIV/0!</v>
      </c>
      <c r="AE84" s="123" t="e">
        <f>AD84+(VLOOKUP($B83,'Growth Rates'!$B$11:$O$140,($B$1+2),FALSE))-(AE83*(AE$7/VLOOKUP($B83,'Paddock Names'!$B$11:$D$140,3)))</f>
        <v>#DIV/0!</v>
      </c>
      <c r="AF84" s="123" t="e">
        <f>AE84+(VLOOKUP($B83,'Growth Rates'!$B$11:$O$140,($B$1+2),FALSE))-(AF83*(AF$7/VLOOKUP($B83,'Paddock Names'!$B$11:$D$140,3)))</f>
        <v>#DIV/0!</v>
      </c>
      <c r="AG84" s="123" t="e">
        <f>AF84+(VLOOKUP($B83,'Growth Rates'!$B$11:$O$140,($B$1+2),FALSE))-(AG83*(AG$7/VLOOKUP($B83,'Paddock Names'!$B$11:$D$140,3)))</f>
        <v>#DIV/0!</v>
      </c>
      <c r="AH84" s="123" t="e">
        <f>AG84+(VLOOKUP($B83,'Growth Rates'!$B$11:$O$140,($B$1+2),FALSE))-(AH83*(AH$7/VLOOKUP($B83,'Paddock Names'!$B$11:$D$140,3)))</f>
        <v>#DIV/0!</v>
      </c>
      <c r="AI84" s="123" t="e">
        <f>AH84+(VLOOKUP($B83,'Growth Rates'!$B$11:$O$140,($B$1+2),FALSE))-(AI83*(AI$7/VLOOKUP($B83,'Paddock Names'!$B$11:$D$140,3)))</f>
        <v>#DIV/0!</v>
      </c>
      <c r="AJ84" s="123" t="e">
        <f>AI84+(VLOOKUP($B83,'Growth Rates'!$B$11:$O$140,($B$1+2),FALSE))-(AJ83*(AJ$7/VLOOKUP($B83,'Paddock Names'!$B$11:$D$140,3)))</f>
        <v>#DIV/0!</v>
      </c>
      <c r="AK84" s="124" t="e">
        <f>AJ84+(VLOOKUP($B83,'Growth Rates'!$B$11:$O$140,($B$1+2),FALSE))-(AK83*(AK$7/VLOOKUP($B83,'Paddock Names'!$B$11:$D$140,3)))</f>
        <v>#DIV/0!</v>
      </c>
    </row>
    <row r="85" spans="2:37"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IF(SUM(I85:AK85)&gt;0,SUM(I85:AK85)," ")</f>
        <v xml:space="preserve"> </v>
      </c>
      <c r="F85" s="119" t="e">
        <f>Jan!AM86</f>
        <v>#DIV/0!</v>
      </c>
      <c r="G85" s="17">
        <f>VLOOKUP(B85,'Herbage Mass Residual'!$B$11:$O$140,($B$1+2),FALSE)</f>
        <v>2500</v>
      </c>
      <c r="H85" s="103" t="e">
        <f>($F$7/VLOOKUP(B85,'Paddock Names'!$B$11:$D$140,3))*(SUM(I85:AK85)/31)</f>
        <v>#DIV/0!</v>
      </c>
      <c r="I85" s="121"/>
      <c r="J85" s="121"/>
      <c r="K85" s="121"/>
      <c r="L85" s="121"/>
      <c r="M85" s="121"/>
      <c r="N85" s="121"/>
      <c r="O85" s="121"/>
      <c r="P85" s="121"/>
      <c r="Q85" s="121"/>
      <c r="R85" s="121"/>
      <c r="S85" s="121"/>
      <c r="T85" s="121"/>
      <c r="U85" s="121"/>
      <c r="V85" s="121"/>
      <c r="W85" s="121"/>
      <c r="X85" s="121"/>
      <c r="Y85" s="121"/>
      <c r="Z85" s="121"/>
      <c r="AA85" s="121"/>
      <c r="AB85" s="121"/>
      <c r="AC85" s="121"/>
      <c r="AD85" s="121"/>
      <c r="AE85" s="121"/>
      <c r="AF85" s="121"/>
      <c r="AG85" s="121"/>
      <c r="AH85" s="121"/>
      <c r="AI85" s="121"/>
      <c r="AJ85" s="121"/>
      <c r="AK85" s="125"/>
    </row>
    <row r="86" spans="2:37" ht="16" thickBot="1" x14ac:dyDescent="0.25">
      <c r="B86" s="58">
        <f t="shared" si="5"/>
        <v>38.5</v>
      </c>
      <c r="C86" s="23"/>
      <c r="D86" s="29"/>
      <c r="E86" s="27"/>
      <c r="F86" s="21"/>
      <c r="G86" s="22"/>
      <c r="H86" s="104"/>
      <c r="I86" s="123" t="e">
        <f>F85+(VLOOKUP(B85,'Growth Rates'!$B$11:$O$140,($B$1+2),FALSE))-(I85*(I$7/VLOOKUP(B85,'Paddock Names'!$B$11:$D$140,3)))</f>
        <v>#DIV/0!</v>
      </c>
      <c r="J86" s="123" t="e">
        <f>I86+(VLOOKUP($B85,'Growth Rates'!$B$11:$O$140,($B$1+2),FALSE))-(J85*(J$7/VLOOKUP($B85,'Paddock Names'!$B$11:$D$140,3)))</f>
        <v>#DIV/0!</v>
      </c>
      <c r="K86" s="123" t="e">
        <f>J86+(VLOOKUP($B85,'Growth Rates'!$B$11:$O$140,($B$1+2),FALSE))-(K85*(K$7/VLOOKUP($B85,'Paddock Names'!$B$11:$D$140,3)))</f>
        <v>#DIV/0!</v>
      </c>
      <c r="L86" s="123" t="e">
        <f>K86+(VLOOKUP($B85,'Growth Rates'!$B$11:$O$140,($B$1+2),FALSE))-(L85*(L$7/VLOOKUP($B85,'Paddock Names'!$B$11:$D$140,3)))</f>
        <v>#DIV/0!</v>
      </c>
      <c r="M86" s="123" t="e">
        <f>L86+(VLOOKUP($B85,'Growth Rates'!$B$11:$O$140,($B$1+2),FALSE))-(M85*(M$7/VLOOKUP($B85,'Paddock Names'!$B$11:$D$140,3)))</f>
        <v>#DIV/0!</v>
      </c>
      <c r="N86" s="123" t="e">
        <f>M86+(VLOOKUP($B85,'Growth Rates'!$B$11:$O$140,($B$1+2),FALSE))-(N85*(N$7/VLOOKUP($B85,'Paddock Names'!$B$11:$D$140,3)))</f>
        <v>#DIV/0!</v>
      </c>
      <c r="O86" s="123" t="e">
        <f>N86+(VLOOKUP($B85,'Growth Rates'!$B$11:$O$140,($B$1+2),FALSE))-(O85*(O$7/VLOOKUP($B85,'Paddock Names'!$B$11:$D$140,3)))</f>
        <v>#DIV/0!</v>
      </c>
      <c r="P86" s="123" t="e">
        <f>O86+(VLOOKUP($B85,'Growth Rates'!$B$11:$O$140,($B$1+2),FALSE))-(P85*(P$7/VLOOKUP($B85,'Paddock Names'!$B$11:$D$140,3)))</f>
        <v>#DIV/0!</v>
      </c>
      <c r="Q86" s="123" t="e">
        <f>P86+(VLOOKUP($B85,'Growth Rates'!$B$11:$O$140,($B$1+2),FALSE))-(Q85*(Q$7/VLOOKUP($B85,'Paddock Names'!$B$11:$D$140,3)))</f>
        <v>#DIV/0!</v>
      </c>
      <c r="R86" s="123" t="e">
        <f>Q86+(VLOOKUP($B85,'Growth Rates'!$B$11:$O$140,($B$1+2),FALSE))-(R85*(R$7/VLOOKUP($B85,'Paddock Names'!$B$11:$D$140,3)))</f>
        <v>#DIV/0!</v>
      </c>
      <c r="S86" s="123" t="e">
        <f>R86+(VLOOKUP($B85,'Growth Rates'!$B$11:$O$140,($B$1+2),FALSE))-(S85*(S$7/VLOOKUP($B85,'Paddock Names'!$B$11:$D$140,3)))</f>
        <v>#DIV/0!</v>
      </c>
      <c r="T86" s="123" t="e">
        <f>S86+(VLOOKUP($B85,'Growth Rates'!$B$11:$O$140,($B$1+2),FALSE))-(T85*(T$7/VLOOKUP($B85,'Paddock Names'!$B$11:$D$140,3)))</f>
        <v>#DIV/0!</v>
      </c>
      <c r="U86" s="123" t="e">
        <f>T86+(VLOOKUP($B85,'Growth Rates'!$B$11:$O$140,($B$1+2),FALSE))-(U85*(U$7/VLOOKUP($B85,'Paddock Names'!$B$11:$D$140,3)))</f>
        <v>#DIV/0!</v>
      </c>
      <c r="V86" s="123" t="e">
        <f>U86+(VLOOKUP($B85,'Growth Rates'!$B$11:$O$140,($B$1+2),FALSE))-(V85*(V$7/VLOOKUP($B85,'Paddock Names'!$B$11:$D$140,3)))</f>
        <v>#DIV/0!</v>
      </c>
      <c r="W86" s="123" t="e">
        <f>V86+(VLOOKUP($B85,'Growth Rates'!$B$11:$O$140,($B$1+2),FALSE))-(W85*(W$7/VLOOKUP($B85,'Paddock Names'!$B$11:$D$140,3)))</f>
        <v>#DIV/0!</v>
      </c>
      <c r="X86" s="123" t="e">
        <f>W86+(VLOOKUP($B85,'Growth Rates'!$B$11:$O$140,($B$1+2),FALSE))-(X85*(X$7/VLOOKUP($B85,'Paddock Names'!$B$11:$D$140,3)))</f>
        <v>#DIV/0!</v>
      </c>
      <c r="Y86" s="123" t="e">
        <f>X86+(VLOOKUP($B85,'Growth Rates'!$B$11:$O$140,($B$1+2),FALSE))-(Y85*(Y$7/VLOOKUP($B85,'Paddock Names'!$B$11:$D$140,3)))</f>
        <v>#DIV/0!</v>
      </c>
      <c r="Z86" s="123" t="e">
        <f>Y86+(VLOOKUP($B85,'Growth Rates'!$B$11:$O$140,($B$1+2),FALSE))-(Z85*(Z$7/VLOOKUP($B85,'Paddock Names'!$B$11:$D$140,3)))</f>
        <v>#DIV/0!</v>
      </c>
      <c r="AA86" s="123" t="e">
        <f>Z86+(VLOOKUP($B85,'Growth Rates'!$B$11:$O$140,($B$1+2),FALSE))-(AA85*(AA$7/VLOOKUP($B85,'Paddock Names'!$B$11:$D$140,3)))</f>
        <v>#DIV/0!</v>
      </c>
      <c r="AB86" s="123" t="e">
        <f>AA86+(VLOOKUP($B85,'Growth Rates'!$B$11:$O$140,($B$1+2),FALSE))-(AB85*(AB$7/VLOOKUP($B85,'Paddock Names'!$B$11:$D$140,3)))</f>
        <v>#DIV/0!</v>
      </c>
      <c r="AC86" s="123" t="e">
        <f>AB86+(VLOOKUP($B85,'Growth Rates'!$B$11:$O$140,($B$1+2),FALSE))-(AC85*(AC$7/VLOOKUP($B85,'Paddock Names'!$B$11:$D$140,3)))</f>
        <v>#DIV/0!</v>
      </c>
      <c r="AD86" s="123" t="e">
        <f>AC86+(VLOOKUP($B85,'Growth Rates'!$B$11:$O$140,($B$1+2),FALSE))-(AD85*(AD$7/VLOOKUP($B85,'Paddock Names'!$B$11:$D$140,3)))</f>
        <v>#DIV/0!</v>
      </c>
      <c r="AE86" s="123" t="e">
        <f>AD86+(VLOOKUP($B85,'Growth Rates'!$B$11:$O$140,($B$1+2),FALSE))-(AE85*(AE$7/VLOOKUP($B85,'Paddock Names'!$B$11:$D$140,3)))</f>
        <v>#DIV/0!</v>
      </c>
      <c r="AF86" s="123" t="e">
        <f>AE86+(VLOOKUP($B85,'Growth Rates'!$B$11:$O$140,($B$1+2),FALSE))-(AF85*(AF$7/VLOOKUP($B85,'Paddock Names'!$B$11:$D$140,3)))</f>
        <v>#DIV/0!</v>
      </c>
      <c r="AG86" s="123" t="e">
        <f>AF86+(VLOOKUP($B85,'Growth Rates'!$B$11:$O$140,($B$1+2),FALSE))-(AG85*(AG$7/VLOOKUP($B85,'Paddock Names'!$B$11:$D$140,3)))</f>
        <v>#DIV/0!</v>
      </c>
      <c r="AH86" s="123" t="e">
        <f>AG86+(VLOOKUP($B85,'Growth Rates'!$B$11:$O$140,($B$1+2),FALSE))-(AH85*(AH$7/VLOOKUP($B85,'Paddock Names'!$B$11:$D$140,3)))</f>
        <v>#DIV/0!</v>
      </c>
      <c r="AI86" s="123" t="e">
        <f>AH86+(VLOOKUP($B85,'Growth Rates'!$B$11:$O$140,($B$1+2),FALSE))-(AI85*(AI$7/VLOOKUP($B85,'Paddock Names'!$B$11:$D$140,3)))</f>
        <v>#DIV/0!</v>
      </c>
      <c r="AJ86" s="123" t="e">
        <f>AI86+(VLOOKUP($B85,'Growth Rates'!$B$11:$O$140,($B$1+2),FALSE))-(AJ85*(AJ$7/VLOOKUP($B85,'Paddock Names'!$B$11:$D$140,3)))</f>
        <v>#DIV/0!</v>
      </c>
      <c r="AK86" s="124" t="e">
        <f>AJ86+(VLOOKUP($B85,'Growth Rates'!$B$11:$O$140,($B$1+2),FALSE))-(AK85*(AK$7/VLOOKUP($B85,'Paddock Names'!$B$11:$D$140,3)))</f>
        <v>#DIV/0!</v>
      </c>
    </row>
    <row r="87" spans="2:37"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IF(SUM(I87:AK87)&gt;0,SUM(I87:AK87)," ")</f>
        <v xml:space="preserve"> </v>
      </c>
      <c r="F87" s="119" t="e">
        <f>Jan!AM88</f>
        <v>#DIV/0!</v>
      </c>
      <c r="G87" s="17">
        <f>VLOOKUP(B87,'Herbage Mass Residual'!$B$11:$O$140,($B$1+2),FALSE)</f>
        <v>2500</v>
      </c>
      <c r="H87" s="103" t="e">
        <f>($F$7/VLOOKUP(B87,'Paddock Names'!$B$11:$D$140,3))*(SUM(I87:AK87)/31)</f>
        <v>#DIV/0!</v>
      </c>
      <c r="I87" s="121"/>
      <c r="J87" s="121"/>
      <c r="K87" s="121"/>
      <c r="L87" s="121"/>
      <c r="M87" s="121"/>
      <c r="N87" s="121"/>
      <c r="O87" s="121"/>
      <c r="P87" s="121"/>
      <c r="Q87" s="121"/>
      <c r="R87" s="121"/>
      <c r="S87" s="121"/>
      <c r="T87" s="121"/>
      <c r="U87" s="121"/>
      <c r="V87" s="121"/>
      <c r="W87" s="121"/>
      <c r="X87" s="121"/>
      <c r="Y87" s="121"/>
      <c r="Z87" s="121"/>
      <c r="AA87" s="121"/>
      <c r="AB87" s="121"/>
      <c r="AC87" s="121"/>
      <c r="AD87" s="121"/>
      <c r="AE87" s="121"/>
      <c r="AF87" s="121"/>
      <c r="AG87" s="121"/>
      <c r="AH87" s="121"/>
      <c r="AI87" s="121"/>
      <c r="AJ87" s="121"/>
      <c r="AK87" s="125"/>
    </row>
    <row r="88" spans="2:37" ht="16" thickBot="1" x14ac:dyDescent="0.25">
      <c r="B88" s="58">
        <f t="shared" si="5"/>
        <v>39.5</v>
      </c>
      <c r="C88" s="23"/>
      <c r="D88" s="29"/>
      <c r="E88" s="27"/>
      <c r="F88" s="21"/>
      <c r="G88" s="22"/>
      <c r="H88" s="104"/>
      <c r="I88" s="123" t="e">
        <f>F87+(VLOOKUP(B87,'Growth Rates'!$B$11:$O$140,($B$1+2),FALSE))-(I87*(I$7/VLOOKUP(B87,'Paddock Names'!$B$11:$D$140,3)))</f>
        <v>#DIV/0!</v>
      </c>
      <c r="J88" s="123" t="e">
        <f>I88+(VLOOKUP($B87,'Growth Rates'!$B$11:$O$140,($B$1+2),FALSE))-(J87*(J$7/VLOOKUP($B87,'Paddock Names'!$B$11:$D$140,3)))</f>
        <v>#DIV/0!</v>
      </c>
      <c r="K88" s="123" t="e">
        <f>J88+(VLOOKUP($B87,'Growth Rates'!$B$11:$O$140,($B$1+2),FALSE))-(K87*(K$7/VLOOKUP($B87,'Paddock Names'!$B$11:$D$140,3)))</f>
        <v>#DIV/0!</v>
      </c>
      <c r="L88" s="123" t="e">
        <f>K88+(VLOOKUP($B87,'Growth Rates'!$B$11:$O$140,($B$1+2),FALSE))-(L87*(L$7/VLOOKUP($B87,'Paddock Names'!$B$11:$D$140,3)))</f>
        <v>#DIV/0!</v>
      </c>
      <c r="M88" s="123" t="e">
        <f>L88+(VLOOKUP($B87,'Growth Rates'!$B$11:$O$140,($B$1+2),FALSE))-(M87*(M$7/VLOOKUP($B87,'Paddock Names'!$B$11:$D$140,3)))</f>
        <v>#DIV/0!</v>
      </c>
      <c r="N88" s="123" t="e">
        <f>M88+(VLOOKUP($B87,'Growth Rates'!$B$11:$O$140,($B$1+2),FALSE))-(N87*(N$7/VLOOKUP($B87,'Paddock Names'!$B$11:$D$140,3)))</f>
        <v>#DIV/0!</v>
      </c>
      <c r="O88" s="123" t="e">
        <f>N88+(VLOOKUP($B87,'Growth Rates'!$B$11:$O$140,($B$1+2),FALSE))-(O87*(O$7/VLOOKUP($B87,'Paddock Names'!$B$11:$D$140,3)))</f>
        <v>#DIV/0!</v>
      </c>
      <c r="P88" s="123" t="e">
        <f>O88+(VLOOKUP($B87,'Growth Rates'!$B$11:$O$140,($B$1+2),FALSE))-(P87*(P$7/VLOOKUP($B87,'Paddock Names'!$B$11:$D$140,3)))</f>
        <v>#DIV/0!</v>
      </c>
      <c r="Q88" s="123" t="e">
        <f>P88+(VLOOKUP($B87,'Growth Rates'!$B$11:$O$140,($B$1+2),FALSE))-(Q87*(Q$7/VLOOKUP($B87,'Paddock Names'!$B$11:$D$140,3)))</f>
        <v>#DIV/0!</v>
      </c>
      <c r="R88" s="123" t="e">
        <f>Q88+(VLOOKUP($B87,'Growth Rates'!$B$11:$O$140,($B$1+2),FALSE))-(R87*(R$7/VLOOKUP($B87,'Paddock Names'!$B$11:$D$140,3)))</f>
        <v>#DIV/0!</v>
      </c>
      <c r="S88" s="123" t="e">
        <f>R88+(VLOOKUP($B87,'Growth Rates'!$B$11:$O$140,($B$1+2),FALSE))-(S87*(S$7/VLOOKUP($B87,'Paddock Names'!$B$11:$D$140,3)))</f>
        <v>#DIV/0!</v>
      </c>
      <c r="T88" s="123" t="e">
        <f>S88+(VLOOKUP($B87,'Growth Rates'!$B$11:$O$140,($B$1+2),FALSE))-(T87*(T$7/VLOOKUP($B87,'Paddock Names'!$B$11:$D$140,3)))</f>
        <v>#DIV/0!</v>
      </c>
      <c r="U88" s="123" t="e">
        <f>T88+(VLOOKUP($B87,'Growth Rates'!$B$11:$O$140,($B$1+2),FALSE))-(U87*(U$7/VLOOKUP($B87,'Paddock Names'!$B$11:$D$140,3)))</f>
        <v>#DIV/0!</v>
      </c>
      <c r="V88" s="123" t="e">
        <f>U88+(VLOOKUP($B87,'Growth Rates'!$B$11:$O$140,($B$1+2),FALSE))-(V87*(V$7/VLOOKUP($B87,'Paddock Names'!$B$11:$D$140,3)))</f>
        <v>#DIV/0!</v>
      </c>
      <c r="W88" s="123" t="e">
        <f>V88+(VLOOKUP($B87,'Growth Rates'!$B$11:$O$140,($B$1+2),FALSE))-(W87*(W$7/VLOOKUP($B87,'Paddock Names'!$B$11:$D$140,3)))</f>
        <v>#DIV/0!</v>
      </c>
      <c r="X88" s="123" t="e">
        <f>W88+(VLOOKUP($B87,'Growth Rates'!$B$11:$O$140,($B$1+2),FALSE))-(X87*(X$7/VLOOKUP($B87,'Paddock Names'!$B$11:$D$140,3)))</f>
        <v>#DIV/0!</v>
      </c>
      <c r="Y88" s="123" t="e">
        <f>X88+(VLOOKUP($B87,'Growth Rates'!$B$11:$O$140,($B$1+2),FALSE))-(Y87*(Y$7/VLOOKUP($B87,'Paddock Names'!$B$11:$D$140,3)))</f>
        <v>#DIV/0!</v>
      </c>
      <c r="Z88" s="123" t="e">
        <f>Y88+(VLOOKUP($B87,'Growth Rates'!$B$11:$O$140,($B$1+2),FALSE))-(Z87*(Z$7/VLOOKUP($B87,'Paddock Names'!$B$11:$D$140,3)))</f>
        <v>#DIV/0!</v>
      </c>
      <c r="AA88" s="123" t="e">
        <f>Z88+(VLOOKUP($B87,'Growth Rates'!$B$11:$O$140,($B$1+2),FALSE))-(AA87*(AA$7/VLOOKUP($B87,'Paddock Names'!$B$11:$D$140,3)))</f>
        <v>#DIV/0!</v>
      </c>
      <c r="AB88" s="123" t="e">
        <f>AA88+(VLOOKUP($B87,'Growth Rates'!$B$11:$O$140,($B$1+2),FALSE))-(AB87*(AB$7/VLOOKUP($B87,'Paddock Names'!$B$11:$D$140,3)))</f>
        <v>#DIV/0!</v>
      </c>
      <c r="AC88" s="123" t="e">
        <f>AB88+(VLOOKUP($B87,'Growth Rates'!$B$11:$O$140,($B$1+2),FALSE))-(AC87*(AC$7/VLOOKUP($B87,'Paddock Names'!$B$11:$D$140,3)))</f>
        <v>#DIV/0!</v>
      </c>
      <c r="AD88" s="123" t="e">
        <f>AC88+(VLOOKUP($B87,'Growth Rates'!$B$11:$O$140,($B$1+2),FALSE))-(AD87*(AD$7/VLOOKUP($B87,'Paddock Names'!$B$11:$D$140,3)))</f>
        <v>#DIV/0!</v>
      </c>
      <c r="AE88" s="123" t="e">
        <f>AD88+(VLOOKUP($B87,'Growth Rates'!$B$11:$O$140,($B$1+2),FALSE))-(AE87*(AE$7/VLOOKUP($B87,'Paddock Names'!$B$11:$D$140,3)))</f>
        <v>#DIV/0!</v>
      </c>
      <c r="AF88" s="123" t="e">
        <f>AE88+(VLOOKUP($B87,'Growth Rates'!$B$11:$O$140,($B$1+2),FALSE))-(AF87*(AF$7/VLOOKUP($B87,'Paddock Names'!$B$11:$D$140,3)))</f>
        <v>#DIV/0!</v>
      </c>
      <c r="AG88" s="123" t="e">
        <f>AF88+(VLOOKUP($B87,'Growth Rates'!$B$11:$O$140,($B$1+2),FALSE))-(AG87*(AG$7/VLOOKUP($B87,'Paddock Names'!$B$11:$D$140,3)))</f>
        <v>#DIV/0!</v>
      </c>
      <c r="AH88" s="123" t="e">
        <f>AG88+(VLOOKUP($B87,'Growth Rates'!$B$11:$O$140,($B$1+2),FALSE))-(AH87*(AH$7/VLOOKUP($B87,'Paddock Names'!$B$11:$D$140,3)))</f>
        <v>#DIV/0!</v>
      </c>
      <c r="AI88" s="123" t="e">
        <f>AH88+(VLOOKUP($B87,'Growth Rates'!$B$11:$O$140,($B$1+2),FALSE))-(AI87*(AI$7/VLOOKUP($B87,'Paddock Names'!$B$11:$D$140,3)))</f>
        <v>#DIV/0!</v>
      </c>
      <c r="AJ88" s="123" t="e">
        <f>AI88+(VLOOKUP($B87,'Growth Rates'!$B$11:$O$140,($B$1+2),FALSE))-(AJ87*(AJ$7/VLOOKUP($B87,'Paddock Names'!$B$11:$D$140,3)))</f>
        <v>#DIV/0!</v>
      </c>
      <c r="AK88" s="124" t="e">
        <f>AJ88+(VLOOKUP($B87,'Growth Rates'!$B$11:$O$140,($B$1+2),FALSE))-(AK87*(AK$7/VLOOKUP($B87,'Paddock Names'!$B$11:$D$140,3)))</f>
        <v>#DIV/0!</v>
      </c>
    </row>
    <row r="89" spans="2:37"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IF(SUM(I89:AK89)&gt;0,SUM(I89:AK89)," ")</f>
        <v xml:space="preserve"> </v>
      </c>
      <c r="F89" s="119" t="e">
        <f>Jan!AM90</f>
        <v>#DIV/0!</v>
      </c>
      <c r="G89" s="17">
        <f>VLOOKUP(B89,'Herbage Mass Residual'!$B$11:$O$140,($B$1+2),FALSE)</f>
        <v>2500</v>
      </c>
      <c r="H89" s="103" t="e">
        <f>($F$7/VLOOKUP(B89,'Paddock Names'!$B$11:$D$140,3))*(SUM(I89:AK89)/31)</f>
        <v>#DIV/0!</v>
      </c>
      <c r="I89" s="121"/>
      <c r="J89" s="121"/>
      <c r="K89" s="121"/>
      <c r="L89" s="121"/>
      <c r="M89" s="121"/>
      <c r="N89" s="121"/>
      <c r="O89" s="121"/>
      <c r="P89" s="121"/>
      <c r="Q89" s="121"/>
      <c r="R89" s="121"/>
      <c r="S89" s="121"/>
      <c r="T89" s="121"/>
      <c r="U89" s="121"/>
      <c r="V89" s="121"/>
      <c r="W89" s="121"/>
      <c r="X89" s="121"/>
      <c r="Y89" s="121"/>
      <c r="Z89" s="121"/>
      <c r="AA89" s="121"/>
      <c r="AB89" s="121"/>
      <c r="AC89" s="121"/>
      <c r="AD89" s="121"/>
      <c r="AE89" s="121"/>
      <c r="AF89" s="121"/>
      <c r="AG89" s="121"/>
      <c r="AH89" s="121"/>
      <c r="AI89" s="121"/>
      <c r="AJ89" s="121"/>
      <c r="AK89" s="125"/>
    </row>
    <row r="90" spans="2:37" ht="16" thickBot="1" x14ac:dyDescent="0.25">
      <c r="B90" s="58">
        <f t="shared" si="5"/>
        <v>40.5</v>
      </c>
      <c r="C90" s="23"/>
      <c r="D90" s="29"/>
      <c r="E90" s="27"/>
      <c r="F90" s="21"/>
      <c r="G90" s="22"/>
      <c r="H90" s="104"/>
      <c r="I90" s="123" t="e">
        <f>F89+(VLOOKUP(B89,'Growth Rates'!$B$11:$O$140,($B$1+2),FALSE))-(I89*(I$7/VLOOKUP(B89,'Paddock Names'!$B$11:$D$140,3)))</f>
        <v>#DIV/0!</v>
      </c>
      <c r="J90" s="123" t="e">
        <f>I90+(VLOOKUP($B89,'Growth Rates'!$B$11:$O$140,($B$1+2),FALSE))-(J89*(J$7/VLOOKUP($B89,'Paddock Names'!$B$11:$D$140,3)))</f>
        <v>#DIV/0!</v>
      </c>
      <c r="K90" s="123" t="e">
        <f>J90+(VLOOKUP($B89,'Growth Rates'!$B$11:$O$140,($B$1+2),FALSE))-(K89*(K$7/VLOOKUP($B89,'Paddock Names'!$B$11:$D$140,3)))</f>
        <v>#DIV/0!</v>
      </c>
      <c r="L90" s="123" t="e">
        <f>K90+(VLOOKUP($B89,'Growth Rates'!$B$11:$O$140,($B$1+2),FALSE))-(L89*(L$7/VLOOKUP($B89,'Paddock Names'!$B$11:$D$140,3)))</f>
        <v>#DIV/0!</v>
      </c>
      <c r="M90" s="123" t="e">
        <f>L90+(VLOOKUP($B89,'Growth Rates'!$B$11:$O$140,($B$1+2),FALSE))-(M89*(M$7/VLOOKUP($B89,'Paddock Names'!$B$11:$D$140,3)))</f>
        <v>#DIV/0!</v>
      </c>
      <c r="N90" s="123" t="e">
        <f>M90+(VLOOKUP($B89,'Growth Rates'!$B$11:$O$140,($B$1+2),FALSE))-(N89*(N$7/VLOOKUP($B89,'Paddock Names'!$B$11:$D$140,3)))</f>
        <v>#DIV/0!</v>
      </c>
      <c r="O90" s="123" t="e">
        <f>N90+(VLOOKUP($B89,'Growth Rates'!$B$11:$O$140,($B$1+2),FALSE))-(O89*(O$7/VLOOKUP($B89,'Paddock Names'!$B$11:$D$140,3)))</f>
        <v>#DIV/0!</v>
      </c>
      <c r="P90" s="123" t="e">
        <f>O90+(VLOOKUP($B89,'Growth Rates'!$B$11:$O$140,($B$1+2),FALSE))-(P89*(P$7/VLOOKUP($B89,'Paddock Names'!$B$11:$D$140,3)))</f>
        <v>#DIV/0!</v>
      </c>
      <c r="Q90" s="123" t="e">
        <f>P90+(VLOOKUP($B89,'Growth Rates'!$B$11:$O$140,($B$1+2),FALSE))-(Q89*(Q$7/VLOOKUP($B89,'Paddock Names'!$B$11:$D$140,3)))</f>
        <v>#DIV/0!</v>
      </c>
      <c r="R90" s="123" t="e">
        <f>Q90+(VLOOKUP($B89,'Growth Rates'!$B$11:$O$140,($B$1+2),FALSE))-(R89*(R$7/VLOOKUP($B89,'Paddock Names'!$B$11:$D$140,3)))</f>
        <v>#DIV/0!</v>
      </c>
      <c r="S90" s="123" t="e">
        <f>R90+(VLOOKUP($B89,'Growth Rates'!$B$11:$O$140,($B$1+2),FALSE))-(S89*(S$7/VLOOKUP($B89,'Paddock Names'!$B$11:$D$140,3)))</f>
        <v>#DIV/0!</v>
      </c>
      <c r="T90" s="123" t="e">
        <f>S90+(VLOOKUP($B89,'Growth Rates'!$B$11:$O$140,($B$1+2),FALSE))-(T89*(T$7/VLOOKUP($B89,'Paddock Names'!$B$11:$D$140,3)))</f>
        <v>#DIV/0!</v>
      </c>
      <c r="U90" s="123" t="e">
        <f>T90+(VLOOKUP($B89,'Growth Rates'!$B$11:$O$140,($B$1+2),FALSE))-(U89*(U$7/VLOOKUP($B89,'Paddock Names'!$B$11:$D$140,3)))</f>
        <v>#DIV/0!</v>
      </c>
      <c r="V90" s="123" t="e">
        <f>U90+(VLOOKUP($B89,'Growth Rates'!$B$11:$O$140,($B$1+2),FALSE))-(V89*(V$7/VLOOKUP($B89,'Paddock Names'!$B$11:$D$140,3)))</f>
        <v>#DIV/0!</v>
      </c>
      <c r="W90" s="123" t="e">
        <f>V90+(VLOOKUP($B89,'Growth Rates'!$B$11:$O$140,($B$1+2),FALSE))-(W89*(W$7/VLOOKUP($B89,'Paddock Names'!$B$11:$D$140,3)))</f>
        <v>#DIV/0!</v>
      </c>
      <c r="X90" s="123" t="e">
        <f>W90+(VLOOKUP($B89,'Growth Rates'!$B$11:$O$140,($B$1+2),FALSE))-(X89*(X$7/VLOOKUP($B89,'Paddock Names'!$B$11:$D$140,3)))</f>
        <v>#DIV/0!</v>
      </c>
      <c r="Y90" s="123" t="e">
        <f>X90+(VLOOKUP($B89,'Growth Rates'!$B$11:$O$140,($B$1+2),FALSE))-(Y89*(Y$7/VLOOKUP($B89,'Paddock Names'!$B$11:$D$140,3)))</f>
        <v>#DIV/0!</v>
      </c>
      <c r="Z90" s="123" t="e">
        <f>Y90+(VLOOKUP($B89,'Growth Rates'!$B$11:$O$140,($B$1+2),FALSE))-(Z89*(Z$7/VLOOKUP($B89,'Paddock Names'!$B$11:$D$140,3)))</f>
        <v>#DIV/0!</v>
      </c>
      <c r="AA90" s="123" t="e">
        <f>Z90+(VLOOKUP($B89,'Growth Rates'!$B$11:$O$140,($B$1+2),FALSE))-(AA89*(AA$7/VLOOKUP($B89,'Paddock Names'!$B$11:$D$140,3)))</f>
        <v>#DIV/0!</v>
      </c>
      <c r="AB90" s="123" t="e">
        <f>AA90+(VLOOKUP($B89,'Growth Rates'!$B$11:$O$140,($B$1+2),FALSE))-(AB89*(AB$7/VLOOKUP($B89,'Paddock Names'!$B$11:$D$140,3)))</f>
        <v>#DIV/0!</v>
      </c>
      <c r="AC90" s="123" t="e">
        <f>AB90+(VLOOKUP($B89,'Growth Rates'!$B$11:$O$140,($B$1+2),FALSE))-(AC89*(AC$7/VLOOKUP($B89,'Paddock Names'!$B$11:$D$140,3)))</f>
        <v>#DIV/0!</v>
      </c>
      <c r="AD90" s="123" t="e">
        <f>AC90+(VLOOKUP($B89,'Growth Rates'!$B$11:$O$140,($B$1+2),FALSE))-(AD89*(AD$7/VLOOKUP($B89,'Paddock Names'!$B$11:$D$140,3)))</f>
        <v>#DIV/0!</v>
      </c>
      <c r="AE90" s="123" t="e">
        <f>AD90+(VLOOKUP($B89,'Growth Rates'!$B$11:$O$140,($B$1+2),FALSE))-(AE89*(AE$7/VLOOKUP($B89,'Paddock Names'!$B$11:$D$140,3)))</f>
        <v>#DIV/0!</v>
      </c>
      <c r="AF90" s="123" t="e">
        <f>AE90+(VLOOKUP($B89,'Growth Rates'!$B$11:$O$140,($B$1+2),FALSE))-(AF89*(AF$7/VLOOKUP($B89,'Paddock Names'!$B$11:$D$140,3)))</f>
        <v>#DIV/0!</v>
      </c>
      <c r="AG90" s="123" t="e">
        <f>AF90+(VLOOKUP($B89,'Growth Rates'!$B$11:$O$140,($B$1+2),FALSE))-(AG89*(AG$7/VLOOKUP($B89,'Paddock Names'!$B$11:$D$140,3)))</f>
        <v>#DIV/0!</v>
      </c>
      <c r="AH90" s="123" t="e">
        <f>AG90+(VLOOKUP($B89,'Growth Rates'!$B$11:$O$140,($B$1+2),FALSE))-(AH89*(AH$7/VLOOKUP($B89,'Paddock Names'!$B$11:$D$140,3)))</f>
        <v>#DIV/0!</v>
      </c>
      <c r="AI90" s="123" t="e">
        <f>AH90+(VLOOKUP($B89,'Growth Rates'!$B$11:$O$140,($B$1+2),FALSE))-(AI89*(AI$7/VLOOKUP($B89,'Paddock Names'!$B$11:$D$140,3)))</f>
        <v>#DIV/0!</v>
      </c>
      <c r="AJ90" s="123" t="e">
        <f>AI90+(VLOOKUP($B89,'Growth Rates'!$B$11:$O$140,($B$1+2),FALSE))-(AJ89*(AJ$7/VLOOKUP($B89,'Paddock Names'!$B$11:$D$140,3)))</f>
        <v>#DIV/0!</v>
      </c>
      <c r="AK90" s="124" t="e">
        <f>AJ90+(VLOOKUP($B89,'Growth Rates'!$B$11:$O$140,($B$1+2),FALSE))-(AK89*(AK$7/VLOOKUP($B89,'Paddock Names'!$B$11:$D$140,3)))</f>
        <v>#DIV/0!</v>
      </c>
    </row>
    <row r="91" spans="2:37"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IF(SUM(I91:AK91)&gt;0,SUM(I91:AK91)," ")</f>
        <v xml:space="preserve"> </v>
      </c>
      <c r="F91" s="119" t="e">
        <f>Jan!AM92</f>
        <v>#DIV/0!</v>
      </c>
      <c r="G91" s="17">
        <f>VLOOKUP(B91,'Herbage Mass Residual'!$B$11:$O$140,($B$1+2),FALSE)</f>
        <v>2500</v>
      </c>
      <c r="H91" s="103" t="e">
        <f>($F$7/VLOOKUP(B91,'Paddock Names'!$B$11:$D$140,3))*(SUM(I91:AK91)/31)</f>
        <v>#DIV/0!</v>
      </c>
      <c r="I91" s="121"/>
      <c r="J91" s="121"/>
      <c r="K91" s="121"/>
      <c r="L91" s="121"/>
      <c r="M91" s="121"/>
      <c r="N91" s="121"/>
      <c r="O91" s="121"/>
      <c r="P91" s="121"/>
      <c r="Q91" s="121"/>
      <c r="R91" s="121"/>
      <c r="S91" s="121"/>
      <c r="T91" s="121"/>
      <c r="U91" s="121"/>
      <c r="V91" s="121"/>
      <c r="W91" s="121"/>
      <c r="X91" s="121"/>
      <c r="Y91" s="121"/>
      <c r="Z91" s="121"/>
      <c r="AA91" s="121"/>
      <c r="AB91" s="121"/>
      <c r="AC91" s="121"/>
      <c r="AD91" s="121"/>
      <c r="AE91" s="121"/>
      <c r="AF91" s="121"/>
      <c r="AG91" s="121"/>
      <c r="AH91" s="121"/>
      <c r="AI91" s="121"/>
      <c r="AJ91" s="121"/>
      <c r="AK91" s="125"/>
    </row>
    <row r="92" spans="2:37" ht="16" thickBot="1" x14ac:dyDescent="0.25">
      <c r="B92" s="58">
        <f t="shared" si="5"/>
        <v>41.5</v>
      </c>
      <c r="C92" s="23"/>
      <c r="D92" s="29"/>
      <c r="E92" s="27"/>
      <c r="F92" s="21"/>
      <c r="G92" s="22"/>
      <c r="H92" s="104"/>
      <c r="I92" s="123" t="e">
        <f>F91+(VLOOKUP(B91,'Growth Rates'!$B$11:$O$140,($B$1+2),FALSE))-(I91*(I$7/VLOOKUP(B91,'Paddock Names'!$B$11:$D$140,3)))</f>
        <v>#DIV/0!</v>
      </c>
      <c r="J92" s="123" t="e">
        <f>I92+(VLOOKUP($B91,'Growth Rates'!$B$11:$O$140,($B$1+2),FALSE))-(J91*(J$7/VLOOKUP($B91,'Paddock Names'!$B$11:$D$140,3)))</f>
        <v>#DIV/0!</v>
      </c>
      <c r="K92" s="123" t="e">
        <f>J92+(VLOOKUP($B91,'Growth Rates'!$B$11:$O$140,($B$1+2),FALSE))-(K91*(K$7/VLOOKUP($B91,'Paddock Names'!$B$11:$D$140,3)))</f>
        <v>#DIV/0!</v>
      </c>
      <c r="L92" s="123" t="e">
        <f>K92+(VLOOKUP($B91,'Growth Rates'!$B$11:$O$140,($B$1+2),FALSE))-(L91*(L$7/VLOOKUP($B91,'Paddock Names'!$B$11:$D$140,3)))</f>
        <v>#DIV/0!</v>
      </c>
      <c r="M92" s="123" t="e">
        <f>L92+(VLOOKUP($B91,'Growth Rates'!$B$11:$O$140,($B$1+2),FALSE))-(M91*(M$7/VLOOKUP($B91,'Paddock Names'!$B$11:$D$140,3)))</f>
        <v>#DIV/0!</v>
      </c>
      <c r="N92" s="123" t="e">
        <f>M92+(VLOOKUP($B91,'Growth Rates'!$B$11:$O$140,($B$1+2),FALSE))-(N91*(N$7/VLOOKUP($B91,'Paddock Names'!$B$11:$D$140,3)))</f>
        <v>#DIV/0!</v>
      </c>
      <c r="O92" s="123" t="e">
        <f>N92+(VLOOKUP($B91,'Growth Rates'!$B$11:$O$140,($B$1+2),FALSE))-(O91*(O$7/VLOOKUP($B91,'Paddock Names'!$B$11:$D$140,3)))</f>
        <v>#DIV/0!</v>
      </c>
      <c r="P92" s="123" t="e">
        <f>O92+(VLOOKUP($B91,'Growth Rates'!$B$11:$O$140,($B$1+2),FALSE))-(P91*(P$7/VLOOKUP($B91,'Paddock Names'!$B$11:$D$140,3)))</f>
        <v>#DIV/0!</v>
      </c>
      <c r="Q92" s="123" t="e">
        <f>P92+(VLOOKUP($B91,'Growth Rates'!$B$11:$O$140,($B$1+2),FALSE))-(Q91*(Q$7/VLOOKUP($B91,'Paddock Names'!$B$11:$D$140,3)))</f>
        <v>#DIV/0!</v>
      </c>
      <c r="R92" s="123" t="e">
        <f>Q92+(VLOOKUP($B91,'Growth Rates'!$B$11:$O$140,($B$1+2),FALSE))-(R91*(R$7/VLOOKUP($B91,'Paddock Names'!$B$11:$D$140,3)))</f>
        <v>#DIV/0!</v>
      </c>
      <c r="S92" s="123" t="e">
        <f>R92+(VLOOKUP($B91,'Growth Rates'!$B$11:$O$140,($B$1+2),FALSE))-(S91*(S$7/VLOOKUP($B91,'Paddock Names'!$B$11:$D$140,3)))</f>
        <v>#DIV/0!</v>
      </c>
      <c r="T92" s="123" t="e">
        <f>S92+(VLOOKUP($B91,'Growth Rates'!$B$11:$O$140,($B$1+2),FALSE))-(T91*(T$7/VLOOKUP($B91,'Paddock Names'!$B$11:$D$140,3)))</f>
        <v>#DIV/0!</v>
      </c>
      <c r="U92" s="123" t="e">
        <f>T92+(VLOOKUP($B91,'Growth Rates'!$B$11:$O$140,($B$1+2),FALSE))-(U91*(U$7/VLOOKUP($B91,'Paddock Names'!$B$11:$D$140,3)))</f>
        <v>#DIV/0!</v>
      </c>
      <c r="V92" s="123" t="e">
        <f>U92+(VLOOKUP($B91,'Growth Rates'!$B$11:$O$140,($B$1+2),FALSE))-(V91*(V$7/VLOOKUP($B91,'Paddock Names'!$B$11:$D$140,3)))</f>
        <v>#DIV/0!</v>
      </c>
      <c r="W92" s="123" t="e">
        <f>V92+(VLOOKUP($B91,'Growth Rates'!$B$11:$O$140,($B$1+2),FALSE))-(W91*(W$7/VLOOKUP($B91,'Paddock Names'!$B$11:$D$140,3)))</f>
        <v>#DIV/0!</v>
      </c>
      <c r="X92" s="123" t="e">
        <f>W92+(VLOOKUP($B91,'Growth Rates'!$B$11:$O$140,($B$1+2),FALSE))-(X91*(X$7/VLOOKUP($B91,'Paddock Names'!$B$11:$D$140,3)))</f>
        <v>#DIV/0!</v>
      </c>
      <c r="Y92" s="123" t="e">
        <f>X92+(VLOOKUP($B91,'Growth Rates'!$B$11:$O$140,($B$1+2),FALSE))-(Y91*(Y$7/VLOOKUP($B91,'Paddock Names'!$B$11:$D$140,3)))</f>
        <v>#DIV/0!</v>
      </c>
      <c r="Z92" s="123" t="e">
        <f>Y92+(VLOOKUP($B91,'Growth Rates'!$B$11:$O$140,($B$1+2),FALSE))-(Z91*(Z$7/VLOOKUP($B91,'Paddock Names'!$B$11:$D$140,3)))</f>
        <v>#DIV/0!</v>
      </c>
      <c r="AA92" s="123" t="e">
        <f>Z92+(VLOOKUP($B91,'Growth Rates'!$B$11:$O$140,($B$1+2),FALSE))-(AA91*(AA$7/VLOOKUP($B91,'Paddock Names'!$B$11:$D$140,3)))</f>
        <v>#DIV/0!</v>
      </c>
      <c r="AB92" s="123" t="e">
        <f>AA92+(VLOOKUP($B91,'Growth Rates'!$B$11:$O$140,($B$1+2),FALSE))-(AB91*(AB$7/VLOOKUP($B91,'Paddock Names'!$B$11:$D$140,3)))</f>
        <v>#DIV/0!</v>
      </c>
      <c r="AC92" s="123" t="e">
        <f>AB92+(VLOOKUP($B91,'Growth Rates'!$B$11:$O$140,($B$1+2),FALSE))-(AC91*(AC$7/VLOOKUP($B91,'Paddock Names'!$B$11:$D$140,3)))</f>
        <v>#DIV/0!</v>
      </c>
      <c r="AD92" s="123" t="e">
        <f>AC92+(VLOOKUP($B91,'Growth Rates'!$B$11:$O$140,($B$1+2),FALSE))-(AD91*(AD$7/VLOOKUP($B91,'Paddock Names'!$B$11:$D$140,3)))</f>
        <v>#DIV/0!</v>
      </c>
      <c r="AE92" s="123" t="e">
        <f>AD92+(VLOOKUP($B91,'Growth Rates'!$B$11:$O$140,($B$1+2),FALSE))-(AE91*(AE$7/VLOOKUP($B91,'Paddock Names'!$B$11:$D$140,3)))</f>
        <v>#DIV/0!</v>
      </c>
      <c r="AF92" s="123" t="e">
        <f>AE92+(VLOOKUP($B91,'Growth Rates'!$B$11:$O$140,($B$1+2),FALSE))-(AF91*(AF$7/VLOOKUP($B91,'Paddock Names'!$B$11:$D$140,3)))</f>
        <v>#DIV/0!</v>
      </c>
      <c r="AG92" s="123" t="e">
        <f>AF92+(VLOOKUP($B91,'Growth Rates'!$B$11:$O$140,($B$1+2),FALSE))-(AG91*(AG$7/VLOOKUP($B91,'Paddock Names'!$B$11:$D$140,3)))</f>
        <v>#DIV/0!</v>
      </c>
      <c r="AH92" s="123" t="e">
        <f>AG92+(VLOOKUP($B91,'Growth Rates'!$B$11:$O$140,($B$1+2),FALSE))-(AH91*(AH$7/VLOOKUP($B91,'Paddock Names'!$B$11:$D$140,3)))</f>
        <v>#DIV/0!</v>
      </c>
      <c r="AI92" s="123" t="e">
        <f>AH92+(VLOOKUP($B91,'Growth Rates'!$B$11:$O$140,($B$1+2),FALSE))-(AI91*(AI$7/VLOOKUP($B91,'Paddock Names'!$B$11:$D$140,3)))</f>
        <v>#DIV/0!</v>
      </c>
      <c r="AJ92" s="123" t="e">
        <f>AI92+(VLOOKUP($B91,'Growth Rates'!$B$11:$O$140,($B$1+2),FALSE))-(AJ91*(AJ$7/VLOOKUP($B91,'Paddock Names'!$B$11:$D$140,3)))</f>
        <v>#DIV/0!</v>
      </c>
      <c r="AK92" s="124" t="e">
        <f>AJ92+(VLOOKUP($B91,'Growth Rates'!$B$11:$O$140,($B$1+2),FALSE))-(AK91*(AK$7/VLOOKUP($B91,'Paddock Names'!$B$11:$D$140,3)))</f>
        <v>#DIV/0!</v>
      </c>
    </row>
    <row r="93" spans="2:37"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IF(SUM(I93:AK93)&gt;0,SUM(I93:AK93)," ")</f>
        <v xml:space="preserve"> </v>
      </c>
      <c r="F93" s="119" t="e">
        <f>Jan!AM94</f>
        <v>#DIV/0!</v>
      </c>
      <c r="G93" s="17">
        <f>VLOOKUP(B93,'Herbage Mass Residual'!$B$11:$O$140,($B$1+2),FALSE)</f>
        <v>2500</v>
      </c>
      <c r="H93" s="103" t="e">
        <f>($F$7/VLOOKUP(B93,'Paddock Names'!$B$11:$D$140,3))*(SUM(I93:AK93)/31)</f>
        <v>#DIV/0!</v>
      </c>
      <c r="I93" s="121"/>
      <c r="J93" s="121"/>
      <c r="K93" s="121"/>
      <c r="L93" s="121"/>
      <c r="M93" s="121"/>
      <c r="N93" s="121"/>
      <c r="O93" s="121"/>
      <c r="P93" s="121"/>
      <c r="Q93" s="121"/>
      <c r="R93" s="121"/>
      <c r="S93" s="121"/>
      <c r="T93" s="121"/>
      <c r="U93" s="121"/>
      <c r="V93" s="121"/>
      <c r="W93" s="121"/>
      <c r="X93" s="121"/>
      <c r="Y93" s="121"/>
      <c r="Z93" s="121"/>
      <c r="AA93" s="121"/>
      <c r="AB93" s="121"/>
      <c r="AC93" s="121"/>
      <c r="AD93" s="121"/>
      <c r="AE93" s="121"/>
      <c r="AF93" s="121"/>
      <c r="AG93" s="121"/>
      <c r="AH93" s="121"/>
      <c r="AI93" s="121"/>
      <c r="AJ93" s="121"/>
      <c r="AK93" s="125"/>
    </row>
    <row r="94" spans="2:37" ht="16" thickBot="1" x14ac:dyDescent="0.25">
      <c r="B94" s="58">
        <f t="shared" si="5"/>
        <v>42.5</v>
      </c>
      <c r="C94" s="23"/>
      <c r="D94" s="29"/>
      <c r="E94" s="27"/>
      <c r="F94" s="21"/>
      <c r="G94" s="22"/>
      <c r="H94" s="104"/>
      <c r="I94" s="123" t="e">
        <f>F93+(VLOOKUP(B93,'Growth Rates'!$B$11:$O$140,($B$1+2),FALSE))-(I93*(I$7/VLOOKUP(B93,'Paddock Names'!$B$11:$D$140,3)))</f>
        <v>#DIV/0!</v>
      </c>
      <c r="J94" s="123" t="e">
        <f>I94+(VLOOKUP($B93,'Growth Rates'!$B$11:$O$140,($B$1+2),FALSE))-(J93*(J$7/VLOOKUP($B93,'Paddock Names'!$B$11:$D$140,3)))</f>
        <v>#DIV/0!</v>
      </c>
      <c r="K94" s="123" t="e">
        <f>J94+(VLOOKUP($B93,'Growth Rates'!$B$11:$O$140,($B$1+2),FALSE))-(K93*(K$7/VLOOKUP($B93,'Paddock Names'!$B$11:$D$140,3)))</f>
        <v>#DIV/0!</v>
      </c>
      <c r="L94" s="123" t="e">
        <f>K94+(VLOOKUP($B93,'Growth Rates'!$B$11:$O$140,($B$1+2),FALSE))-(L93*(L$7/VLOOKUP($B93,'Paddock Names'!$B$11:$D$140,3)))</f>
        <v>#DIV/0!</v>
      </c>
      <c r="M94" s="123" t="e">
        <f>L94+(VLOOKUP($B93,'Growth Rates'!$B$11:$O$140,($B$1+2),FALSE))-(M93*(M$7/VLOOKUP($B93,'Paddock Names'!$B$11:$D$140,3)))</f>
        <v>#DIV/0!</v>
      </c>
      <c r="N94" s="123" t="e">
        <f>M94+(VLOOKUP($B93,'Growth Rates'!$B$11:$O$140,($B$1+2),FALSE))-(N93*(N$7/VLOOKUP($B93,'Paddock Names'!$B$11:$D$140,3)))</f>
        <v>#DIV/0!</v>
      </c>
      <c r="O94" s="123" t="e">
        <f>N94+(VLOOKUP($B93,'Growth Rates'!$B$11:$O$140,($B$1+2),FALSE))-(O93*(O$7/VLOOKUP($B93,'Paddock Names'!$B$11:$D$140,3)))</f>
        <v>#DIV/0!</v>
      </c>
      <c r="P94" s="123" t="e">
        <f>O94+(VLOOKUP($B93,'Growth Rates'!$B$11:$O$140,($B$1+2),FALSE))-(P93*(P$7/VLOOKUP($B93,'Paddock Names'!$B$11:$D$140,3)))</f>
        <v>#DIV/0!</v>
      </c>
      <c r="Q94" s="123" t="e">
        <f>P94+(VLOOKUP($B93,'Growth Rates'!$B$11:$O$140,($B$1+2),FALSE))-(Q93*(Q$7/VLOOKUP($B93,'Paddock Names'!$B$11:$D$140,3)))</f>
        <v>#DIV/0!</v>
      </c>
      <c r="R94" s="123" t="e">
        <f>Q94+(VLOOKUP($B93,'Growth Rates'!$B$11:$O$140,($B$1+2),FALSE))-(R93*(R$7/VLOOKUP($B93,'Paddock Names'!$B$11:$D$140,3)))</f>
        <v>#DIV/0!</v>
      </c>
      <c r="S94" s="123" t="e">
        <f>R94+(VLOOKUP($B93,'Growth Rates'!$B$11:$O$140,($B$1+2),FALSE))-(S93*(S$7/VLOOKUP($B93,'Paddock Names'!$B$11:$D$140,3)))</f>
        <v>#DIV/0!</v>
      </c>
      <c r="T94" s="123" t="e">
        <f>S94+(VLOOKUP($B93,'Growth Rates'!$B$11:$O$140,($B$1+2),FALSE))-(T93*(T$7/VLOOKUP($B93,'Paddock Names'!$B$11:$D$140,3)))</f>
        <v>#DIV/0!</v>
      </c>
      <c r="U94" s="123" t="e">
        <f>T94+(VLOOKUP($B93,'Growth Rates'!$B$11:$O$140,($B$1+2),FALSE))-(U93*(U$7/VLOOKUP($B93,'Paddock Names'!$B$11:$D$140,3)))</f>
        <v>#DIV/0!</v>
      </c>
      <c r="V94" s="123" t="e">
        <f>U94+(VLOOKUP($B93,'Growth Rates'!$B$11:$O$140,($B$1+2),FALSE))-(V93*(V$7/VLOOKUP($B93,'Paddock Names'!$B$11:$D$140,3)))</f>
        <v>#DIV/0!</v>
      </c>
      <c r="W94" s="123" t="e">
        <f>V94+(VLOOKUP($B93,'Growth Rates'!$B$11:$O$140,($B$1+2),FALSE))-(W93*(W$7/VLOOKUP($B93,'Paddock Names'!$B$11:$D$140,3)))</f>
        <v>#DIV/0!</v>
      </c>
      <c r="X94" s="123" t="e">
        <f>W94+(VLOOKUP($B93,'Growth Rates'!$B$11:$O$140,($B$1+2),FALSE))-(X93*(X$7/VLOOKUP($B93,'Paddock Names'!$B$11:$D$140,3)))</f>
        <v>#DIV/0!</v>
      </c>
      <c r="Y94" s="123" t="e">
        <f>X94+(VLOOKUP($B93,'Growth Rates'!$B$11:$O$140,($B$1+2),FALSE))-(Y93*(Y$7/VLOOKUP($B93,'Paddock Names'!$B$11:$D$140,3)))</f>
        <v>#DIV/0!</v>
      </c>
      <c r="Z94" s="123" t="e">
        <f>Y94+(VLOOKUP($B93,'Growth Rates'!$B$11:$O$140,($B$1+2),FALSE))-(Z93*(Z$7/VLOOKUP($B93,'Paddock Names'!$B$11:$D$140,3)))</f>
        <v>#DIV/0!</v>
      </c>
      <c r="AA94" s="123" t="e">
        <f>Z94+(VLOOKUP($B93,'Growth Rates'!$B$11:$O$140,($B$1+2),FALSE))-(AA93*(AA$7/VLOOKUP($B93,'Paddock Names'!$B$11:$D$140,3)))</f>
        <v>#DIV/0!</v>
      </c>
      <c r="AB94" s="123" t="e">
        <f>AA94+(VLOOKUP($B93,'Growth Rates'!$B$11:$O$140,($B$1+2),FALSE))-(AB93*(AB$7/VLOOKUP($B93,'Paddock Names'!$B$11:$D$140,3)))</f>
        <v>#DIV/0!</v>
      </c>
      <c r="AC94" s="123" t="e">
        <f>AB94+(VLOOKUP($B93,'Growth Rates'!$B$11:$O$140,($B$1+2),FALSE))-(AC93*(AC$7/VLOOKUP($B93,'Paddock Names'!$B$11:$D$140,3)))</f>
        <v>#DIV/0!</v>
      </c>
      <c r="AD94" s="123" t="e">
        <f>AC94+(VLOOKUP($B93,'Growth Rates'!$B$11:$O$140,($B$1+2),FALSE))-(AD93*(AD$7/VLOOKUP($B93,'Paddock Names'!$B$11:$D$140,3)))</f>
        <v>#DIV/0!</v>
      </c>
      <c r="AE94" s="123" t="e">
        <f>AD94+(VLOOKUP($B93,'Growth Rates'!$B$11:$O$140,($B$1+2),FALSE))-(AE93*(AE$7/VLOOKUP($B93,'Paddock Names'!$B$11:$D$140,3)))</f>
        <v>#DIV/0!</v>
      </c>
      <c r="AF94" s="123" t="e">
        <f>AE94+(VLOOKUP($B93,'Growth Rates'!$B$11:$O$140,($B$1+2),FALSE))-(AF93*(AF$7/VLOOKUP($B93,'Paddock Names'!$B$11:$D$140,3)))</f>
        <v>#DIV/0!</v>
      </c>
      <c r="AG94" s="123" t="e">
        <f>AF94+(VLOOKUP($B93,'Growth Rates'!$B$11:$O$140,($B$1+2),FALSE))-(AG93*(AG$7/VLOOKUP($B93,'Paddock Names'!$B$11:$D$140,3)))</f>
        <v>#DIV/0!</v>
      </c>
      <c r="AH94" s="123" t="e">
        <f>AG94+(VLOOKUP($B93,'Growth Rates'!$B$11:$O$140,($B$1+2),FALSE))-(AH93*(AH$7/VLOOKUP($B93,'Paddock Names'!$B$11:$D$140,3)))</f>
        <v>#DIV/0!</v>
      </c>
      <c r="AI94" s="123" t="e">
        <f>AH94+(VLOOKUP($B93,'Growth Rates'!$B$11:$O$140,($B$1+2),FALSE))-(AI93*(AI$7/VLOOKUP($B93,'Paddock Names'!$B$11:$D$140,3)))</f>
        <v>#DIV/0!</v>
      </c>
      <c r="AJ94" s="123" t="e">
        <f>AI94+(VLOOKUP($B93,'Growth Rates'!$B$11:$O$140,($B$1+2),FALSE))-(AJ93*(AJ$7/VLOOKUP($B93,'Paddock Names'!$B$11:$D$140,3)))</f>
        <v>#DIV/0!</v>
      </c>
      <c r="AK94" s="124" t="e">
        <f>AJ94+(VLOOKUP($B93,'Growth Rates'!$B$11:$O$140,($B$1+2),FALSE))-(AK93*(AK$7/VLOOKUP($B93,'Paddock Names'!$B$11:$D$140,3)))</f>
        <v>#DIV/0!</v>
      </c>
    </row>
    <row r="95" spans="2:37"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IF(SUM(I95:AK95)&gt;0,SUM(I95:AK95)," ")</f>
        <v xml:space="preserve"> </v>
      </c>
      <c r="F95" s="119" t="e">
        <f>Jan!AM96</f>
        <v>#DIV/0!</v>
      </c>
      <c r="G95" s="17">
        <f>VLOOKUP(B95,'Herbage Mass Residual'!$B$11:$O$140,($B$1+2),FALSE)</f>
        <v>2500</v>
      </c>
      <c r="H95" s="103" t="e">
        <f>($F$7/VLOOKUP(B95,'Paddock Names'!$B$11:$D$140,3))*(SUM(I95:AK95)/31)</f>
        <v>#DIV/0!</v>
      </c>
      <c r="I95" s="121"/>
      <c r="J95" s="121"/>
      <c r="K95" s="121"/>
      <c r="L95" s="121"/>
      <c r="M95" s="121"/>
      <c r="N95" s="121"/>
      <c r="O95" s="121"/>
      <c r="P95" s="121"/>
      <c r="Q95" s="121"/>
      <c r="R95" s="121"/>
      <c r="S95" s="121"/>
      <c r="T95" s="121"/>
      <c r="U95" s="121"/>
      <c r="V95" s="121"/>
      <c r="W95" s="121"/>
      <c r="X95" s="121"/>
      <c r="Y95" s="121"/>
      <c r="Z95" s="121"/>
      <c r="AA95" s="121"/>
      <c r="AB95" s="121"/>
      <c r="AC95" s="121"/>
      <c r="AD95" s="121"/>
      <c r="AE95" s="121"/>
      <c r="AF95" s="121"/>
      <c r="AG95" s="121"/>
      <c r="AH95" s="121"/>
      <c r="AI95" s="121"/>
      <c r="AJ95" s="121"/>
      <c r="AK95" s="125"/>
    </row>
    <row r="96" spans="2:37" ht="16" thickBot="1" x14ac:dyDescent="0.25">
      <c r="B96" s="58">
        <f t="shared" si="5"/>
        <v>43.5</v>
      </c>
      <c r="C96" s="23"/>
      <c r="D96" s="29"/>
      <c r="E96" s="27"/>
      <c r="F96" s="21"/>
      <c r="G96" s="22"/>
      <c r="H96" s="104"/>
      <c r="I96" s="123" t="e">
        <f>F95+(VLOOKUP(B95,'Growth Rates'!$B$11:$O$140,($B$1+2),FALSE))-(I95*(I$7/VLOOKUP(B95,'Paddock Names'!$B$11:$D$140,3)))</f>
        <v>#DIV/0!</v>
      </c>
      <c r="J96" s="123" t="e">
        <f>I96+(VLOOKUP($B95,'Growth Rates'!$B$11:$O$140,($B$1+2),FALSE))-(J95*(J$7/VLOOKUP($B95,'Paddock Names'!$B$11:$D$140,3)))</f>
        <v>#DIV/0!</v>
      </c>
      <c r="K96" s="123" t="e">
        <f>J96+(VLOOKUP($B95,'Growth Rates'!$B$11:$O$140,($B$1+2),FALSE))-(K95*(K$7/VLOOKUP($B95,'Paddock Names'!$B$11:$D$140,3)))</f>
        <v>#DIV/0!</v>
      </c>
      <c r="L96" s="123" t="e">
        <f>K96+(VLOOKUP($B95,'Growth Rates'!$B$11:$O$140,($B$1+2),FALSE))-(L95*(L$7/VLOOKUP($B95,'Paddock Names'!$B$11:$D$140,3)))</f>
        <v>#DIV/0!</v>
      </c>
      <c r="M96" s="123" t="e">
        <f>L96+(VLOOKUP($B95,'Growth Rates'!$B$11:$O$140,($B$1+2),FALSE))-(M95*(M$7/VLOOKUP($B95,'Paddock Names'!$B$11:$D$140,3)))</f>
        <v>#DIV/0!</v>
      </c>
      <c r="N96" s="123" t="e">
        <f>M96+(VLOOKUP($B95,'Growth Rates'!$B$11:$O$140,($B$1+2),FALSE))-(N95*(N$7/VLOOKUP($B95,'Paddock Names'!$B$11:$D$140,3)))</f>
        <v>#DIV/0!</v>
      </c>
      <c r="O96" s="123" t="e">
        <f>N96+(VLOOKUP($B95,'Growth Rates'!$B$11:$O$140,($B$1+2),FALSE))-(O95*(O$7/VLOOKUP($B95,'Paddock Names'!$B$11:$D$140,3)))</f>
        <v>#DIV/0!</v>
      </c>
      <c r="P96" s="123" t="e">
        <f>O96+(VLOOKUP($B95,'Growth Rates'!$B$11:$O$140,($B$1+2),FALSE))-(P95*(P$7/VLOOKUP($B95,'Paddock Names'!$B$11:$D$140,3)))</f>
        <v>#DIV/0!</v>
      </c>
      <c r="Q96" s="123" t="e">
        <f>P96+(VLOOKUP($B95,'Growth Rates'!$B$11:$O$140,($B$1+2),FALSE))-(Q95*(Q$7/VLOOKUP($B95,'Paddock Names'!$B$11:$D$140,3)))</f>
        <v>#DIV/0!</v>
      </c>
      <c r="R96" s="123" t="e">
        <f>Q96+(VLOOKUP($B95,'Growth Rates'!$B$11:$O$140,($B$1+2),FALSE))-(R95*(R$7/VLOOKUP($B95,'Paddock Names'!$B$11:$D$140,3)))</f>
        <v>#DIV/0!</v>
      </c>
      <c r="S96" s="123" t="e">
        <f>R96+(VLOOKUP($B95,'Growth Rates'!$B$11:$O$140,($B$1+2),FALSE))-(S95*(S$7/VLOOKUP($B95,'Paddock Names'!$B$11:$D$140,3)))</f>
        <v>#DIV/0!</v>
      </c>
      <c r="T96" s="123" t="e">
        <f>S96+(VLOOKUP($B95,'Growth Rates'!$B$11:$O$140,($B$1+2),FALSE))-(T95*(T$7/VLOOKUP($B95,'Paddock Names'!$B$11:$D$140,3)))</f>
        <v>#DIV/0!</v>
      </c>
      <c r="U96" s="123" t="e">
        <f>T96+(VLOOKUP($B95,'Growth Rates'!$B$11:$O$140,($B$1+2),FALSE))-(U95*(U$7/VLOOKUP($B95,'Paddock Names'!$B$11:$D$140,3)))</f>
        <v>#DIV/0!</v>
      </c>
      <c r="V96" s="123" t="e">
        <f>U96+(VLOOKUP($B95,'Growth Rates'!$B$11:$O$140,($B$1+2),FALSE))-(V95*(V$7/VLOOKUP($B95,'Paddock Names'!$B$11:$D$140,3)))</f>
        <v>#DIV/0!</v>
      </c>
      <c r="W96" s="123" t="e">
        <f>V96+(VLOOKUP($B95,'Growth Rates'!$B$11:$O$140,($B$1+2),FALSE))-(W95*(W$7/VLOOKUP($B95,'Paddock Names'!$B$11:$D$140,3)))</f>
        <v>#DIV/0!</v>
      </c>
      <c r="X96" s="123" t="e">
        <f>W96+(VLOOKUP($B95,'Growth Rates'!$B$11:$O$140,($B$1+2),FALSE))-(X95*(X$7/VLOOKUP($B95,'Paddock Names'!$B$11:$D$140,3)))</f>
        <v>#DIV/0!</v>
      </c>
      <c r="Y96" s="123" t="e">
        <f>X96+(VLOOKUP($B95,'Growth Rates'!$B$11:$O$140,($B$1+2),FALSE))-(Y95*(Y$7/VLOOKUP($B95,'Paddock Names'!$B$11:$D$140,3)))</f>
        <v>#DIV/0!</v>
      </c>
      <c r="Z96" s="123" t="e">
        <f>Y96+(VLOOKUP($B95,'Growth Rates'!$B$11:$O$140,($B$1+2),FALSE))-(Z95*(Z$7/VLOOKUP($B95,'Paddock Names'!$B$11:$D$140,3)))</f>
        <v>#DIV/0!</v>
      </c>
      <c r="AA96" s="123" t="e">
        <f>Z96+(VLOOKUP($B95,'Growth Rates'!$B$11:$O$140,($B$1+2),FALSE))-(AA95*(AA$7/VLOOKUP($B95,'Paddock Names'!$B$11:$D$140,3)))</f>
        <v>#DIV/0!</v>
      </c>
      <c r="AB96" s="123" t="e">
        <f>AA96+(VLOOKUP($B95,'Growth Rates'!$B$11:$O$140,($B$1+2),FALSE))-(AB95*(AB$7/VLOOKUP($B95,'Paddock Names'!$B$11:$D$140,3)))</f>
        <v>#DIV/0!</v>
      </c>
      <c r="AC96" s="123" t="e">
        <f>AB96+(VLOOKUP($B95,'Growth Rates'!$B$11:$O$140,($B$1+2),FALSE))-(AC95*(AC$7/VLOOKUP($B95,'Paddock Names'!$B$11:$D$140,3)))</f>
        <v>#DIV/0!</v>
      </c>
      <c r="AD96" s="123" t="e">
        <f>AC96+(VLOOKUP($B95,'Growth Rates'!$B$11:$O$140,($B$1+2),FALSE))-(AD95*(AD$7/VLOOKUP($B95,'Paddock Names'!$B$11:$D$140,3)))</f>
        <v>#DIV/0!</v>
      </c>
      <c r="AE96" s="123" t="e">
        <f>AD96+(VLOOKUP($B95,'Growth Rates'!$B$11:$O$140,($B$1+2),FALSE))-(AE95*(AE$7/VLOOKUP($B95,'Paddock Names'!$B$11:$D$140,3)))</f>
        <v>#DIV/0!</v>
      </c>
      <c r="AF96" s="123" t="e">
        <f>AE96+(VLOOKUP($B95,'Growth Rates'!$B$11:$O$140,($B$1+2),FALSE))-(AF95*(AF$7/VLOOKUP($B95,'Paddock Names'!$B$11:$D$140,3)))</f>
        <v>#DIV/0!</v>
      </c>
      <c r="AG96" s="123" t="e">
        <f>AF96+(VLOOKUP($B95,'Growth Rates'!$B$11:$O$140,($B$1+2),FALSE))-(AG95*(AG$7/VLOOKUP($B95,'Paddock Names'!$B$11:$D$140,3)))</f>
        <v>#DIV/0!</v>
      </c>
      <c r="AH96" s="123" t="e">
        <f>AG96+(VLOOKUP($B95,'Growth Rates'!$B$11:$O$140,($B$1+2),FALSE))-(AH95*(AH$7/VLOOKUP($B95,'Paddock Names'!$B$11:$D$140,3)))</f>
        <v>#DIV/0!</v>
      </c>
      <c r="AI96" s="123" t="e">
        <f>AH96+(VLOOKUP($B95,'Growth Rates'!$B$11:$O$140,($B$1+2),FALSE))-(AI95*(AI$7/VLOOKUP($B95,'Paddock Names'!$B$11:$D$140,3)))</f>
        <v>#DIV/0!</v>
      </c>
      <c r="AJ96" s="123" t="e">
        <f>AI96+(VLOOKUP($B95,'Growth Rates'!$B$11:$O$140,($B$1+2),FALSE))-(AJ95*(AJ$7/VLOOKUP($B95,'Paddock Names'!$B$11:$D$140,3)))</f>
        <v>#DIV/0!</v>
      </c>
      <c r="AK96" s="124" t="e">
        <f>AJ96+(VLOOKUP($B95,'Growth Rates'!$B$11:$O$140,($B$1+2),FALSE))-(AK95*(AK$7/VLOOKUP($B95,'Paddock Names'!$B$11:$D$140,3)))</f>
        <v>#DIV/0!</v>
      </c>
    </row>
    <row r="97" spans="2:37"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IF(SUM(I97:AK97)&gt;0,SUM(I97:AK97)," ")</f>
        <v xml:space="preserve"> </v>
      </c>
      <c r="F97" s="119" t="e">
        <f>Jan!AM98</f>
        <v>#DIV/0!</v>
      </c>
      <c r="G97" s="17">
        <f>VLOOKUP(B97,'Herbage Mass Residual'!$B$11:$O$140,($B$1+2),FALSE)</f>
        <v>2500</v>
      </c>
      <c r="H97" s="103" t="e">
        <f>($F$7/VLOOKUP(B97,'Paddock Names'!$B$11:$D$140,3))*(SUM(I97:AK97)/31)</f>
        <v>#DIV/0!</v>
      </c>
      <c r="I97" s="121"/>
      <c r="J97" s="121"/>
      <c r="K97" s="121"/>
      <c r="L97" s="121"/>
      <c r="M97" s="121"/>
      <c r="N97" s="121"/>
      <c r="O97" s="121"/>
      <c r="P97" s="121"/>
      <c r="Q97" s="121"/>
      <c r="R97" s="121"/>
      <c r="S97" s="121"/>
      <c r="T97" s="121"/>
      <c r="U97" s="121"/>
      <c r="V97" s="121"/>
      <c r="W97" s="121"/>
      <c r="X97" s="121"/>
      <c r="Y97" s="121"/>
      <c r="Z97" s="121"/>
      <c r="AA97" s="121"/>
      <c r="AB97" s="121"/>
      <c r="AC97" s="121"/>
      <c r="AD97" s="121"/>
      <c r="AE97" s="121"/>
      <c r="AF97" s="121"/>
      <c r="AG97" s="121"/>
      <c r="AH97" s="121"/>
      <c r="AI97" s="121"/>
      <c r="AJ97" s="121"/>
      <c r="AK97" s="125"/>
    </row>
    <row r="98" spans="2:37" ht="16" thickBot="1" x14ac:dyDescent="0.25">
      <c r="B98" s="58">
        <f t="shared" si="5"/>
        <v>44.5</v>
      </c>
      <c r="C98" s="23"/>
      <c r="D98" s="29"/>
      <c r="E98" s="27"/>
      <c r="F98" s="21"/>
      <c r="G98" s="22"/>
      <c r="H98" s="104"/>
      <c r="I98" s="123" t="e">
        <f>F97+(VLOOKUP(B97,'Growth Rates'!$B$11:$O$140,($B$1+2),FALSE))-(I97*(I$7/VLOOKUP(B97,'Paddock Names'!$B$11:$D$140,3)))</f>
        <v>#DIV/0!</v>
      </c>
      <c r="J98" s="123" t="e">
        <f>I98+(VLOOKUP($B97,'Growth Rates'!$B$11:$O$140,($B$1+2),FALSE))-(J97*(J$7/VLOOKUP($B97,'Paddock Names'!$B$11:$D$140,3)))</f>
        <v>#DIV/0!</v>
      </c>
      <c r="K98" s="123" t="e">
        <f>J98+(VLOOKUP($B97,'Growth Rates'!$B$11:$O$140,($B$1+2),FALSE))-(K97*(K$7/VLOOKUP($B97,'Paddock Names'!$B$11:$D$140,3)))</f>
        <v>#DIV/0!</v>
      </c>
      <c r="L98" s="123" t="e">
        <f>K98+(VLOOKUP($B97,'Growth Rates'!$B$11:$O$140,($B$1+2),FALSE))-(L97*(L$7/VLOOKUP($B97,'Paddock Names'!$B$11:$D$140,3)))</f>
        <v>#DIV/0!</v>
      </c>
      <c r="M98" s="123" t="e">
        <f>L98+(VLOOKUP($B97,'Growth Rates'!$B$11:$O$140,($B$1+2),FALSE))-(M97*(M$7/VLOOKUP($B97,'Paddock Names'!$B$11:$D$140,3)))</f>
        <v>#DIV/0!</v>
      </c>
      <c r="N98" s="123" t="e">
        <f>M98+(VLOOKUP($B97,'Growth Rates'!$B$11:$O$140,($B$1+2),FALSE))-(N97*(N$7/VLOOKUP($B97,'Paddock Names'!$B$11:$D$140,3)))</f>
        <v>#DIV/0!</v>
      </c>
      <c r="O98" s="123" t="e">
        <f>N98+(VLOOKUP($B97,'Growth Rates'!$B$11:$O$140,($B$1+2),FALSE))-(O97*(O$7/VLOOKUP($B97,'Paddock Names'!$B$11:$D$140,3)))</f>
        <v>#DIV/0!</v>
      </c>
      <c r="P98" s="123" t="e">
        <f>O98+(VLOOKUP($B97,'Growth Rates'!$B$11:$O$140,($B$1+2),FALSE))-(P97*(P$7/VLOOKUP($B97,'Paddock Names'!$B$11:$D$140,3)))</f>
        <v>#DIV/0!</v>
      </c>
      <c r="Q98" s="123" t="e">
        <f>P98+(VLOOKUP($B97,'Growth Rates'!$B$11:$O$140,($B$1+2),FALSE))-(Q97*(Q$7/VLOOKUP($B97,'Paddock Names'!$B$11:$D$140,3)))</f>
        <v>#DIV/0!</v>
      </c>
      <c r="R98" s="123" t="e">
        <f>Q98+(VLOOKUP($B97,'Growth Rates'!$B$11:$O$140,($B$1+2),FALSE))-(R97*(R$7/VLOOKUP($B97,'Paddock Names'!$B$11:$D$140,3)))</f>
        <v>#DIV/0!</v>
      </c>
      <c r="S98" s="123" t="e">
        <f>R98+(VLOOKUP($B97,'Growth Rates'!$B$11:$O$140,($B$1+2),FALSE))-(S97*(S$7/VLOOKUP($B97,'Paddock Names'!$B$11:$D$140,3)))</f>
        <v>#DIV/0!</v>
      </c>
      <c r="T98" s="123" t="e">
        <f>S98+(VLOOKUP($B97,'Growth Rates'!$B$11:$O$140,($B$1+2),FALSE))-(T97*(T$7/VLOOKUP($B97,'Paddock Names'!$B$11:$D$140,3)))</f>
        <v>#DIV/0!</v>
      </c>
      <c r="U98" s="123" t="e">
        <f>T98+(VLOOKUP($B97,'Growth Rates'!$B$11:$O$140,($B$1+2),FALSE))-(U97*(U$7/VLOOKUP($B97,'Paddock Names'!$B$11:$D$140,3)))</f>
        <v>#DIV/0!</v>
      </c>
      <c r="V98" s="123" t="e">
        <f>U98+(VLOOKUP($B97,'Growth Rates'!$B$11:$O$140,($B$1+2),FALSE))-(V97*(V$7/VLOOKUP($B97,'Paddock Names'!$B$11:$D$140,3)))</f>
        <v>#DIV/0!</v>
      </c>
      <c r="W98" s="123" t="e">
        <f>V98+(VLOOKUP($B97,'Growth Rates'!$B$11:$O$140,($B$1+2),FALSE))-(W97*(W$7/VLOOKUP($B97,'Paddock Names'!$B$11:$D$140,3)))</f>
        <v>#DIV/0!</v>
      </c>
      <c r="X98" s="123" t="e">
        <f>W98+(VLOOKUP($B97,'Growth Rates'!$B$11:$O$140,($B$1+2),FALSE))-(X97*(X$7/VLOOKUP($B97,'Paddock Names'!$B$11:$D$140,3)))</f>
        <v>#DIV/0!</v>
      </c>
      <c r="Y98" s="123" t="e">
        <f>X98+(VLOOKUP($B97,'Growth Rates'!$B$11:$O$140,($B$1+2),FALSE))-(Y97*(Y$7/VLOOKUP($B97,'Paddock Names'!$B$11:$D$140,3)))</f>
        <v>#DIV/0!</v>
      </c>
      <c r="Z98" s="123" t="e">
        <f>Y98+(VLOOKUP($B97,'Growth Rates'!$B$11:$O$140,($B$1+2),FALSE))-(Z97*(Z$7/VLOOKUP($B97,'Paddock Names'!$B$11:$D$140,3)))</f>
        <v>#DIV/0!</v>
      </c>
      <c r="AA98" s="123" t="e">
        <f>Z98+(VLOOKUP($B97,'Growth Rates'!$B$11:$O$140,($B$1+2),FALSE))-(AA97*(AA$7/VLOOKUP($B97,'Paddock Names'!$B$11:$D$140,3)))</f>
        <v>#DIV/0!</v>
      </c>
      <c r="AB98" s="123" t="e">
        <f>AA98+(VLOOKUP($B97,'Growth Rates'!$B$11:$O$140,($B$1+2),FALSE))-(AB97*(AB$7/VLOOKUP($B97,'Paddock Names'!$B$11:$D$140,3)))</f>
        <v>#DIV/0!</v>
      </c>
      <c r="AC98" s="123" t="e">
        <f>AB98+(VLOOKUP($B97,'Growth Rates'!$B$11:$O$140,($B$1+2),FALSE))-(AC97*(AC$7/VLOOKUP($B97,'Paddock Names'!$B$11:$D$140,3)))</f>
        <v>#DIV/0!</v>
      </c>
      <c r="AD98" s="123" t="e">
        <f>AC98+(VLOOKUP($B97,'Growth Rates'!$B$11:$O$140,($B$1+2),FALSE))-(AD97*(AD$7/VLOOKUP($B97,'Paddock Names'!$B$11:$D$140,3)))</f>
        <v>#DIV/0!</v>
      </c>
      <c r="AE98" s="123" t="e">
        <f>AD98+(VLOOKUP($B97,'Growth Rates'!$B$11:$O$140,($B$1+2),FALSE))-(AE97*(AE$7/VLOOKUP($B97,'Paddock Names'!$B$11:$D$140,3)))</f>
        <v>#DIV/0!</v>
      </c>
      <c r="AF98" s="123" t="e">
        <f>AE98+(VLOOKUP($B97,'Growth Rates'!$B$11:$O$140,($B$1+2),FALSE))-(AF97*(AF$7/VLOOKUP($B97,'Paddock Names'!$B$11:$D$140,3)))</f>
        <v>#DIV/0!</v>
      </c>
      <c r="AG98" s="123" t="e">
        <f>AF98+(VLOOKUP($B97,'Growth Rates'!$B$11:$O$140,($B$1+2),FALSE))-(AG97*(AG$7/VLOOKUP($B97,'Paddock Names'!$B$11:$D$140,3)))</f>
        <v>#DIV/0!</v>
      </c>
      <c r="AH98" s="123" t="e">
        <f>AG98+(VLOOKUP($B97,'Growth Rates'!$B$11:$O$140,($B$1+2),FALSE))-(AH97*(AH$7/VLOOKUP($B97,'Paddock Names'!$B$11:$D$140,3)))</f>
        <v>#DIV/0!</v>
      </c>
      <c r="AI98" s="123" t="e">
        <f>AH98+(VLOOKUP($B97,'Growth Rates'!$B$11:$O$140,($B$1+2),FALSE))-(AI97*(AI$7/VLOOKUP($B97,'Paddock Names'!$B$11:$D$140,3)))</f>
        <v>#DIV/0!</v>
      </c>
      <c r="AJ98" s="123" t="e">
        <f>AI98+(VLOOKUP($B97,'Growth Rates'!$B$11:$O$140,($B$1+2),FALSE))-(AJ97*(AJ$7/VLOOKUP($B97,'Paddock Names'!$B$11:$D$140,3)))</f>
        <v>#DIV/0!</v>
      </c>
      <c r="AK98" s="124" t="e">
        <f>AJ98+(VLOOKUP($B97,'Growth Rates'!$B$11:$O$140,($B$1+2),FALSE))-(AK97*(AK$7/VLOOKUP($B97,'Paddock Names'!$B$11:$D$140,3)))</f>
        <v>#DIV/0!</v>
      </c>
    </row>
    <row r="99" spans="2:37"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IF(SUM(I99:AK99)&gt;0,SUM(I99:AK99)," ")</f>
        <v xml:space="preserve"> </v>
      </c>
      <c r="F99" s="119" t="e">
        <f>Jan!AM100</f>
        <v>#DIV/0!</v>
      </c>
      <c r="G99" s="17">
        <f>VLOOKUP(B99,'Herbage Mass Residual'!$B$11:$O$140,($B$1+2),FALSE)</f>
        <v>2500</v>
      </c>
      <c r="H99" s="103" t="e">
        <f>($F$7/VLOOKUP(B99,'Paddock Names'!$B$11:$D$140,3))*(SUM(I99:AK99)/31)</f>
        <v>#DIV/0!</v>
      </c>
      <c r="I99" s="121"/>
      <c r="J99" s="121"/>
      <c r="K99" s="121"/>
      <c r="L99" s="121"/>
      <c r="M99" s="121"/>
      <c r="N99" s="121"/>
      <c r="O99" s="121"/>
      <c r="P99" s="121"/>
      <c r="Q99" s="121"/>
      <c r="R99" s="121"/>
      <c r="S99" s="121"/>
      <c r="T99" s="121"/>
      <c r="U99" s="121"/>
      <c r="V99" s="121"/>
      <c r="W99" s="121"/>
      <c r="X99" s="121"/>
      <c r="Y99" s="121"/>
      <c r="Z99" s="121"/>
      <c r="AA99" s="121"/>
      <c r="AB99" s="121"/>
      <c r="AC99" s="121"/>
      <c r="AD99" s="121"/>
      <c r="AE99" s="121"/>
      <c r="AF99" s="121"/>
      <c r="AG99" s="121"/>
      <c r="AH99" s="121"/>
      <c r="AI99" s="121"/>
      <c r="AJ99" s="121"/>
      <c r="AK99" s="125"/>
    </row>
    <row r="100" spans="2:37" ht="16" thickBot="1" x14ac:dyDescent="0.25">
      <c r="B100" s="58">
        <f t="shared" si="5"/>
        <v>45.5</v>
      </c>
      <c r="C100" s="23"/>
      <c r="D100" s="29"/>
      <c r="E100" s="27"/>
      <c r="F100" s="21"/>
      <c r="G100" s="22"/>
      <c r="H100" s="104"/>
      <c r="I100" s="123" t="e">
        <f>F99+(VLOOKUP(B99,'Growth Rates'!$B$11:$O$140,($B$1+2),FALSE))-(I99*(I$7/VLOOKUP(B99,'Paddock Names'!$B$11:$D$140,3)))</f>
        <v>#DIV/0!</v>
      </c>
      <c r="J100" s="123" t="e">
        <f>I100+(VLOOKUP($B99,'Growth Rates'!$B$11:$O$140,($B$1+2),FALSE))-(J99*(J$7/VLOOKUP($B99,'Paddock Names'!$B$11:$D$140,3)))</f>
        <v>#DIV/0!</v>
      </c>
      <c r="K100" s="123" t="e">
        <f>J100+(VLOOKUP($B99,'Growth Rates'!$B$11:$O$140,($B$1+2),FALSE))-(K99*(K$7/VLOOKUP($B99,'Paddock Names'!$B$11:$D$140,3)))</f>
        <v>#DIV/0!</v>
      </c>
      <c r="L100" s="123" t="e">
        <f>K100+(VLOOKUP($B99,'Growth Rates'!$B$11:$O$140,($B$1+2),FALSE))-(L99*(L$7/VLOOKUP($B99,'Paddock Names'!$B$11:$D$140,3)))</f>
        <v>#DIV/0!</v>
      </c>
      <c r="M100" s="123" t="e">
        <f>L100+(VLOOKUP($B99,'Growth Rates'!$B$11:$O$140,($B$1+2),FALSE))-(M99*(M$7/VLOOKUP($B99,'Paddock Names'!$B$11:$D$140,3)))</f>
        <v>#DIV/0!</v>
      </c>
      <c r="N100" s="123" t="e">
        <f>M100+(VLOOKUP($B99,'Growth Rates'!$B$11:$O$140,($B$1+2),FALSE))-(N99*(N$7/VLOOKUP($B99,'Paddock Names'!$B$11:$D$140,3)))</f>
        <v>#DIV/0!</v>
      </c>
      <c r="O100" s="123" t="e">
        <f>N100+(VLOOKUP($B99,'Growth Rates'!$B$11:$O$140,($B$1+2),FALSE))-(O99*(O$7/VLOOKUP($B99,'Paddock Names'!$B$11:$D$140,3)))</f>
        <v>#DIV/0!</v>
      </c>
      <c r="P100" s="123" t="e">
        <f>O100+(VLOOKUP($B99,'Growth Rates'!$B$11:$O$140,($B$1+2),FALSE))-(P99*(P$7/VLOOKUP($B99,'Paddock Names'!$B$11:$D$140,3)))</f>
        <v>#DIV/0!</v>
      </c>
      <c r="Q100" s="123" t="e">
        <f>P100+(VLOOKUP($B99,'Growth Rates'!$B$11:$O$140,($B$1+2),FALSE))-(Q99*(Q$7/VLOOKUP($B99,'Paddock Names'!$B$11:$D$140,3)))</f>
        <v>#DIV/0!</v>
      </c>
      <c r="R100" s="123" t="e">
        <f>Q100+(VLOOKUP($B99,'Growth Rates'!$B$11:$O$140,($B$1+2),FALSE))-(R99*(R$7/VLOOKUP($B99,'Paddock Names'!$B$11:$D$140,3)))</f>
        <v>#DIV/0!</v>
      </c>
      <c r="S100" s="123" t="e">
        <f>R100+(VLOOKUP($B99,'Growth Rates'!$B$11:$O$140,($B$1+2),FALSE))-(S99*(S$7/VLOOKUP($B99,'Paddock Names'!$B$11:$D$140,3)))</f>
        <v>#DIV/0!</v>
      </c>
      <c r="T100" s="123" t="e">
        <f>S100+(VLOOKUP($B99,'Growth Rates'!$B$11:$O$140,($B$1+2),FALSE))-(T99*(T$7/VLOOKUP($B99,'Paddock Names'!$B$11:$D$140,3)))</f>
        <v>#DIV/0!</v>
      </c>
      <c r="U100" s="123" t="e">
        <f>T100+(VLOOKUP($B99,'Growth Rates'!$B$11:$O$140,($B$1+2),FALSE))-(U99*(U$7/VLOOKUP($B99,'Paddock Names'!$B$11:$D$140,3)))</f>
        <v>#DIV/0!</v>
      </c>
      <c r="V100" s="123" t="e">
        <f>U100+(VLOOKUP($B99,'Growth Rates'!$B$11:$O$140,($B$1+2),FALSE))-(V99*(V$7/VLOOKUP($B99,'Paddock Names'!$B$11:$D$140,3)))</f>
        <v>#DIV/0!</v>
      </c>
      <c r="W100" s="123" t="e">
        <f>V100+(VLOOKUP($B99,'Growth Rates'!$B$11:$O$140,($B$1+2),FALSE))-(W99*(W$7/VLOOKUP($B99,'Paddock Names'!$B$11:$D$140,3)))</f>
        <v>#DIV/0!</v>
      </c>
      <c r="X100" s="123" t="e">
        <f>W100+(VLOOKUP($B99,'Growth Rates'!$B$11:$O$140,($B$1+2),FALSE))-(X99*(X$7/VLOOKUP($B99,'Paddock Names'!$B$11:$D$140,3)))</f>
        <v>#DIV/0!</v>
      </c>
      <c r="Y100" s="123" t="e">
        <f>X100+(VLOOKUP($B99,'Growth Rates'!$B$11:$O$140,($B$1+2),FALSE))-(Y99*(Y$7/VLOOKUP($B99,'Paddock Names'!$B$11:$D$140,3)))</f>
        <v>#DIV/0!</v>
      </c>
      <c r="Z100" s="123" t="e">
        <f>Y100+(VLOOKUP($B99,'Growth Rates'!$B$11:$O$140,($B$1+2),FALSE))-(Z99*(Z$7/VLOOKUP($B99,'Paddock Names'!$B$11:$D$140,3)))</f>
        <v>#DIV/0!</v>
      </c>
      <c r="AA100" s="123" t="e">
        <f>Z100+(VLOOKUP($B99,'Growth Rates'!$B$11:$O$140,($B$1+2),FALSE))-(AA99*(AA$7/VLOOKUP($B99,'Paddock Names'!$B$11:$D$140,3)))</f>
        <v>#DIV/0!</v>
      </c>
      <c r="AB100" s="123" t="e">
        <f>AA100+(VLOOKUP($B99,'Growth Rates'!$B$11:$O$140,($B$1+2),FALSE))-(AB99*(AB$7/VLOOKUP($B99,'Paddock Names'!$B$11:$D$140,3)))</f>
        <v>#DIV/0!</v>
      </c>
      <c r="AC100" s="123" t="e">
        <f>AB100+(VLOOKUP($B99,'Growth Rates'!$B$11:$O$140,($B$1+2),FALSE))-(AC99*(AC$7/VLOOKUP($B99,'Paddock Names'!$B$11:$D$140,3)))</f>
        <v>#DIV/0!</v>
      </c>
      <c r="AD100" s="123" t="e">
        <f>AC100+(VLOOKUP($B99,'Growth Rates'!$B$11:$O$140,($B$1+2),FALSE))-(AD99*(AD$7/VLOOKUP($B99,'Paddock Names'!$B$11:$D$140,3)))</f>
        <v>#DIV/0!</v>
      </c>
      <c r="AE100" s="123" t="e">
        <f>AD100+(VLOOKUP($B99,'Growth Rates'!$B$11:$O$140,($B$1+2),FALSE))-(AE99*(AE$7/VLOOKUP($B99,'Paddock Names'!$B$11:$D$140,3)))</f>
        <v>#DIV/0!</v>
      </c>
      <c r="AF100" s="123" t="e">
        <f>AE100+(VLOOKUP($B99,'Growth Rates'!$B$11:$O$140,($B$1+2),FALSE))-(AF99*(AF$7/VLOOKUP($B99,'Paddock Names'!$B$11:$D$140,3)))</f>
        <v>#DIV/0!</v>
      </c>
      <c r="AG100" s="123" t="e">
        <f>AF100+(VLOOKUP($B99,'Growth Rates'!$B$11:$O$140,($B$1+2),FALSE))-(AG99*(AG$7/VLOOKUP($B99,'Paddock Names'!$B$11:$D$140,3)))</f>
        <v>#DIV/0!</v>
      </c>
      <c r="AH100" s="123" t="e">
        <f>AG100+(VLOOKUP($B99,'Growth Rates'!$B$11:$O$140,($B$1+2),FALSE))-(AH99*(AH$7/VLOOKUP($B99,'Paddock Names'!$B$11:$D$140,3)))</f>
        <v>#DIV/0!</v>
      </c>
      <c r="AI100" s="123" t="e">
        <f>AH100+(VLOOKUP($B99,'Growth Rates'!$B$11:$O$140,($B$1+2),FALSE))-(AI99*(AI$7/VLOOKUP($B99,'Paddock Names'!$B$11:$D$140,3)))</f>
        <v>#DIV/0!</v>
      </c>
      <c r="AJ100" s="123" t="e">
        <f>AI100+(VLOOKUP($B99,'Growth Rates'!$B$11:$O$140,($B$1+2),FALSE))-(AJ99*(AJ$7/VLOOKUP($B99,'Paddock Names'!$B$11:$D$140,3)))</f>
        <v>#DIV/0!</v>
      </c>
      <c r="AK100" s="124" t="e">
        <f>AJ100+(VLOOKUP($B99,'Growth Rates'!$B$11:$O$140,($B$1+2),FALSE))-(AK99*(AK$7/VLOOKUP($B99,'Paddock Names'!$B$11:$D$140,3)))</f>
        <v>#DIV/0!</v>
      </c>
    </row>
    <row r="101" spans="2:37"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IF(SUM(I101:AK101)&gt;0,SUM(I101:AK101)," ")</f>
        <v xml:space="preserve"> </v>
      </c>
      <c r="F101" s="119" t="e">
        <f>Jan!AM102</f>
        <v>#DIV/0!</v>
      </c>
      <c r="G101" s="17">
        <f>VLOOKUP(B101,'Herbage Mass Residual'!$B$11:$O$140,($B$1+2),FALSE)</f>
        <v>2500</v>
      </c>
      <c r="H101" s="103" t="e">
        <f>($F$7/VLOOKUP(B101,'Paddock Names'!$B$11:$D$140,3))*(SUM(I101:AK101)/31)</f>
        <v>#DIV/0!</v>
      </c>
      <c r="I101" s="121"/>
      <c r="J101" s="121"/>
      <c r="K101" s="121"/>
      <c r="L101" s="121"/>
      <c r="M101" s="121"/>
      <c r="N101" s="121"/>
      <c r="O101" s="121"/>
      <c r="P101" s="121"/>
      <c r="Q101" s="121"/>
      <c r="R101" s="121"/>
      <c r="S101" s="121"/>
      <c r="T101" s="121"/>
      <c r="U101" s="121"/>
      <c r="V101" s="121"/>
      <c r="W101" s="121"/>
      <c r="X101" s="121"/>
      <c r="Y101" s="121"/>
      <c r="Z101" s="121"/>
      <c r="AA101" s="121"/>
      <c r="AB101" s="121"/>
      <c r="AC101" s="121"/>
      <c r="AD101" s="121"/>
      <c r="AE101" s="121"/>
      <c r="AF101" s="121"/>
      <c r="AG101" s="121"/>
      <c r="AH101" s="121"/>
      <c r="AI101" s="121"/>
      <c r="AJ101" s="121"/>
      <c r="AK101" s="125"/>
    </row>
    <row r="102" spans="2:37" ht="16" thickBot="1" x14ac:dyDescent="0.25">
      <c r="B102" s="58">
        <f t="shared" si="5"/>
        <v>46.5</v>
      </c>
      <c r="C102" s="23"/>
      <c r="D102" s="29"/>
      <c r="E102" s="27"/>
      <c r="F102" s="21"/>
      <c r="G102" s="22"/>
      <c r="H102" s="104"/>
      <c r="I102" s="123" t="e">
        <f>F101+(VLOOKUP(B101,'Growth Rates'!$B$11:$O$140,($B$1+2),FALSE))-(I101*(I$7/VLOOKUP(B101,'Paddock Names'!$B$11:$D$140,3)))</f>
        <v>#DIV/0!</v>
      </c>
      <c r="J102" s="123" t="e">
        <f>I102+(VLOOKUP($B101,'Growth Rates'!$B$11:$O$140,($B$1+2),FALSE))-(J101*(J$7/VLOOKUP($B101,'Paddock Names'!$B$11:$D$140,3)))</f>
        <v>#DIV/0!</v>
      </c>
      <c r="K102" s="123" t="e">
        <f>J102+(VLOOKUP($B101,'Growth Rates'!$B$11:$O$140,($B$1+2),FALSE))-(K101*(K$7/VLOOKUP($B101,'Paddock Names'!$B$11:$D$140,3)))</f>
        <v>#DIV/0!</v>
      </c>
      <c r="L102" s="123" t="e">
        <f>K102+(VLOOKUP($B101,'Growth Rates'!$B$11:$O$140,($B$1+2),FALSE))-(L101*(L$7/VLOOKUP($B101,'Paddock Names'!$B$11:$D$140,3)))</f>
        <v>#DIV/0!</v>
      </c>
      <c r="M102" s="123" t="e">
        <f>L102+(VLOOKUP($B101,'Growth Rates'!$B$11:$O$140,($B$1+2),FALSE))-(M101*(M$7/VLOOKUP($B101,'Paddock Names'!$B$11:$D$140,3)))</f>
        <v>#DIV/0!</v>
      </c>
      <c r="N102" s="123" t="e">
        <f>M102+(VLOOKUP($B101,'Growth Rates'!$B$11:$O$140,($B$1+2),FALSE))-(N101*(N$7/VLOOKUP($B101,'Paddock Names'!$B$11:$D$140,3)))</f>
        <v>#DIV/0!</v>
      </c>
      <c r="O102" s="123" t="e">
        <f>N102+(VLOOKUP($B101,'Growth Rates'!$B$11:$O$140,($B$1+2),FALSE))-(O101*(O$7/VLOOKUP($B101,'Paddock Names'!$B$11:$D$140,3)))</f>
        <v>#DIV/0!</v>
      </c>
      <c r="P102" s="123" t="e">
        <f>O102+(VLOOKUP($B101,'Growth Rates'!$B$11:$O$140,($B$1+2),FALSE))-(P101*(P$7/VLOOKUP($B101,'Paddock Names'!$B$11:$D$140,3)))</f>
        <v>#DIV/0!</v>
      </c>
      <c r="Q102" s="123" t="e">
        <f>P102+(VLOOKUP($B101,'Growth Rates'!$B$11:$O$140,($B$1+2),FALSE))-(Q101*(Q$7/VLOOKUP($B101,'Paddock Names'!$B$11:$D$140,3)))</f>
        <v>#DIV/0!</v>
      </c>
      <c r="R102" s="123" t="e">
        <f>Q102+(VLOOKUP($B101,'Growth Rates'!$B$11:$O$140,($B$1+2),FALSE))-(R101*(R$7/VLOOKUP($B101,'Paddock Names'!$B$11:$D$140,3)))</f>
        <v>#DIV/0!</v>
      </c>
      <c r="S102" s="123" t="e">
        <f>R102+(VLOOKUP($B101,'Growth Rates'!$B$11:$O$140,($B$1+2),FALSE))-(S101*(S$7/VLOOKUP($B101,'Paddock Names'!$B$11:$D$140,3)))</f>
        <v>#DIV/0!</v>
      </c>
      <c r="T102" s="123" t="e">
        <f>S102+(VLOOKUP($B101,'Growth Rates'!$B$11:$O$140,($B$1+2),FALSE))-(T101*(T$7/VLOOKUP($B101,'Paddock Names'!$B$11:$D$140,3)))</f>
        <v>#DIV/0!</v>
      </c>
      <c r="U102" s="123" t="e">
        <f>T102+(VLOOKUP($B101,'Growth Rates'!$B$11:$O$140,($B$1+2),FALSE))-(U101*(U$7/VLOOKUP($B101,'Paddock Names'!$B$11:$D$140,3)))</f>
        <v>#DIV/0!</v>
      </c>
      <c r="V102" s="123" t="e">
        <f>U102+(VLOOKUP($B101,'Growth Rates'!$B$11:$O$140,($B$1+2),FALSE))-(V101*(V$7/VLOOKUP($B101,'Paddock Names'!$B$11:$D$140,3)))</f>
        <v>#DIV/0!</v>
      </c>
      <c r="W102" s="123" t="e">
        <f>V102+(VLOOKUP($B101,'Growth Rates'!$B$11:$O$140,($B$1+2),FALSE))-(W101*(W$7/VLOOKUP($B101,'Paddock Names'!$B$11:$D$140,3)))</f>
        <v>#DIV/0!</v>
      </c>
      <c r="X102" s="123" t="e">
        <f>W102+(VLOOKUP($B101,'Growth Rates'!$B$11:$O$140,($B$1+2),FALSE))-(X101*(X$7/VLOOKUP($B101,'Paddock Names'!$B$11:$D$140,3)))</f>
        <v>#DIV/0!</v>
      </c>
      <c r="Y102" s="123" t="e">
        <f>X102+(VLOOKUP($B101,'Growth Rates'!$B$11:$O$140,($B$1+2),FALSE))-(Y101*(Y$7/VLOOKUP($B101,'Paddock Names'!$B$11:$D$140,3)))</f>
        <v>#DIV/0!</v>
      </c>
      <c r="Z102" s="123" t="e">
        <f>Y102+(VLOOKUP($B101,'Growth Rates'!$B$11:$O$140,($B$1+2),FALSE))-(Z101*(Z$7/VLOOKUP($B101,'Paddock Names'!$B$11:$D$140,3)))</f>
        <v>#DIV/0!</v>
      </c>
      <c r="AA102" s="123" t="e">
        <f>Z102+(VLOOKUP($B101,'Growth Rates'!$B$11:$O$140,($B$1+2),FALSE))-(AA101*(AA$7/VLOOKUP($B101,'Paddock Names'!$B$11:$D$140,3)))</f>
        <v>#DIV/0!</v>
      </c>
      <c r="AB102" s="123" t="e">
        <f>AA102+(VLOOKUP($B101,'Growth Rates'!$B$11:$O$140,($B$1+2),FALSE))-(AB101*(AB$7/VLOOKUP($B101,'Paddock Names'!$B$11:$D$140,3)))</f>
        <v>#DIV/0!</v>
      </c>
      <c r="AC102" s="123" t="e">
        <f>AB102+(VLOOKUP($B101,'Growth Rates'!$B$11:$O$140,($B$1+2),FALSE))-(AC101*(AC$7/VLOOKUP($B101,'Paddock Names'!$B$11:$D$140,3)))</f>
        <v>#DIV/0!</v>
      </c>
      <c r="AD102" s="123" t="e">
        <f>AC102+(VLOOKUP($B101,'Growth Rates'!$B$11:$O$140,($B$1+2),FALSE))-(AD101*(AD$7/VLOOKUP($B101,'Paddock Names'!$B$11:$D$140,3)))</f>
        <v>#DIV/0!</v>
      </c>
      <c r="AE102" s="123" t="e">
        <f>AD102+(VLOOKUP($B101,'Growth Rates'!$B$11:$O$140,($B$1+2),FALSE))-(AE101*(AE$7/VLOOKUP($B101,'Paddock Names'!$B$11:$D$140,3)))</f>
        <v>#DIV/0!</v>
      </c>
      <c r="AF102" s="123" t="e">
        <f>AE102+(VLOOKUP($B101,'Growth Rates'!$B$11:$O$140,($B$1+2),FALSE))-(AF101*(AF$7/VLOOKUP($B101,'Paddock Names'!$B$11:$D$140,3)))</f>
        <v>#DIV/0!</v>
      </c>
      <c r="AG102" s="123" t="e">
        <f>AF102+(VLOOKUP($B101,'Growth Rates'!$B$11:$O$140,($B$1+2),FALSE))-(AG101*(AG$7/VLOOKUP($B101,'Paddock Names'!$B$11:$D$140,3)))</f>
        <v>#DIV/0!</v>
      </c>
      <c r="AH102" s="123" t="e">
        <f>AG102+(VLOOKUP($B101,'Growth Rates'!$B$11:$O$140,($B$1+2),FALSE))-(AH101*(AH$7/VLOOKUP($B101,'Paddock Names'!$B$11:$D$140,3)))</f>
        <v>#DIV/0!</v>
      </c>
      <c r="AI102" s="123" t="e">
        <f>AH102+(VLOOKUP($B101,'Growth Rates'!$B$11:$O$140,($B$1+2),FALSE))-(AI101*(AI$7/VLOOKUP($B101,'Paddock Names'!$B$11:$D$140,3)))</f>
        <v>#DIV/0!</v>
      </c>
      <c r="AJ102" s="123" t="e">
        <f>AI102+(VLOOKUP($B101,'Growth Rates'!$B$11:$O$140,($B$1+2),FALSE))-(AJ101*(AJ$7/VLOOKUP($B101,'Paddock Names'!$B$11:$D$140,3)))</f>
        <v>#DIV/0!</v>
      </c>
      <c r="AK102" s="124" t="e">
        <f>AJ102+(VLOOKUP($B101,'Growth Rates'!$B$11:$O$140,($B$1+2),FALSE))-(AK101*(AK$7/VLOOKUP($B101,'Paddock Names'!$B$11:$D$140,3)))</f>
        <v>#DIV/0!</v>
      </c>
    </row>
    <row r="103" spans="2:37"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IF(SUM(I103:AK103)&gt;0,SUM(I103:AK103)," ")</f>
        <v xml:space="preserve"> </v>
      </c>
      <c r="F103" s="119" t="e">
        <f>Jan!AM104</f>
        <v>#DIV/0!</v>
      </c>
      <c r="G103" s="17">
        <f>VLOOKUP(B103,'Herbage Mass Residual'!$B$11:$O$140,($B$1+2),FALSE)</f>
        <v>2500</v>
      </c>
      <c r="H103" s="103" t="e">
        <f>($F$7/VLOOKUP(B103,'Paddock Names'!$B$11:$D$140,3))*(SUM(I103:AK103)/31)</f>
        <v>#DIV/0!</v>
      </c>
      <c r="I103" s="121"/>
      <c r="J103" s="121"/>
      <c r="K103" s="121"/>
      <c r="L103" s="121"/>
      <c r="M103" s="121"/>
      <c r="N103" s="121"/>
      <c r="O103" s="121"/>
      <c r="P103" s="121"/>
      <c r="Q103" s="121"/>
      <c r="R103" s="121"/>
      <c r="S103" s="121"/>
      <c r="T103" s="121"/>
      <c r="U103" s="121"/>
      <c r="V103" s="121"/>
      <c r="W103" s="121"/>
      <c r="X103" s="121"/>
      <c r="Y103" s="121"/>
      <c r="Z103" s="121"/>
      <c r="AA103" s="121"/>
      <c r="AB103" s="121"/>
      <c r="AC103" s="121"/>
      <c r="AD103" s="121"/>
      <c r="AE103" s="121"/>
      <c r="AF103" s="121"/>
      <c r="AG103" s="121"/>
      <c r="AH103" s="121"/>
      <c r="AI103" s="121"/>
      <c r="AJ103" s="121"/>
      <c r="AK103" s="125"/>
    </row>
    <row r="104" spans="2:37" ht="16" thickBot="1" x14ac:dyDescent="0.25">
      <c r="B104" s="58">
        <f t="shared" si="5"/>
        <v>47.5</v>
      </c>
      <c r="C104" s="23"/>
      <c r="D104" s="29"/>
      <c r="E104" s="27"/>
      <c r="F104" s="21"/>
      <c r="G104" s="22"/>
      <c r="H104" s="104"/>
      <c r="I104" s="123" t="e">
        <f>F103+(VLOOKUP(B103,'Growth Rates'!$B$11:$O$140,($B$1+2),FALSE))-(I103*(I$7/VLOOKUP(B103,'Paddock Names'!$B$11:$D$140,3)))</f>
        <v>#DIV/0!</v>
      </c>
      <c r="J104" s="123" t="e">
        <f>I104+(VLOOKUP($B103,'Growth Rates'!$B$11:$O$140,($B$1+2),FALSE))-(J103*(J$7/VLOOKUP($B103,'Paddock Names'!$B$11:$D$140,3)))</f>
        <v>#DIV/0!</v>
      </c>
      <c r="K104" s="123" t="e">
        <f>J104+(VLOOKUP($B103,'Growth Rates'!$B$11:$O$140,($B$1+2),FALSE))-(K103*(K$7/VLOOKUP($B103,'Paddock Names'!$B$11:$D$140,3)))</f>
        <v>#DIV/0!</v>
      </c>
      <c r="L104" s="123" t="e">
        <f>K104+(VLOOKUP($B103,'Growth Rates'!$B$11:$O$140,($B$1+2),FALSE))-(L103*(L$7/VLOOKUP($B103,'Paddock Names'!$B$11:$D$140,3)))</f>
        <v>#DIV/0!</v>
      </c>
      <c r="M104" s="123" t="e">
        <f>L104+(VLOOKUP($B103,'Growth Rates'!$B$11:$O$140,($B$1+2),FALSE))-(M103*(M$7/VLOOKUP($B103,'Paddock Names'!$B$11:$D$140,3)))</f>
        <v>#DIV/0!</v>
      </c>
      <c r="N104" s="123" t="e">
        <f>M104+(VLOOKUP($B103,'Growth Rates'!$B$11:$O$140,($B$1+2),FALSE))-(N103*(N$7/VLOOKUP($B103,'Paddock Names'!$B$11:$D$140,3)))</f>
        <v>#DIV/0!</v>
      </c>
      <c r="O104" s="123" t="e">
        <f>N104+(VLOOKUP($B103,'Growth Rates'!$B$11:$O$140,($B$1+2),FALSE))-(O103*(O$7/VLOOKUP($B103,'Paddock Names'!$B$11:$D$140,3)))</f>
        <v>#DIV/0!</v>
      </c>
      <c r="P104" s="123" t="e">
        <f>O104+(VLOOKUP($B103,'Growth Rates'!$B$11:$O$140,($B$1+2),FALSE))-(P103*(P$7/VLOOKUP($B103,'Paddock Names'!$B$11:$D$140,3)))</f>
        <v>#DIV/0!</v>
      </c>
      <c r="Q104" s="123" t="e">
        <f>P104+(VLOOKUP($B103,'Growth Rates'!$B$11:$O$140,($B$1+2),FALSE))-(Q103*(Q$7/VLOOKUP($B103,'Paddock Names'!$B$11:$D$140,3)))</f>
        <v>#DIV/0!</v>
      </c>
      <c r="R104" s="123" t="e">
        <f>Q104+(VLOOKUP($B103,'Growth Rates'!$B$11:$O$140,($B$1+2),FALSE))-(R103*(R$7/VLOOKUP($B103,'Paddock Names'!$B$11:$D$140,3)))</f>
        <v>#DIV/0!</v>
      </c>
      <c r="S104" s="123" t="e">
        <f>R104+(VLOOKUP($B103,'Growth Rates'!$B$11:$O$140,($B$1+2),FALSE))-(S103*(S$7/VLOOKUP($B103,'Paddock Names'!$B$11:$D$140,3)))</f>
        <v>#DIV/0!</v>
      </c>
      <c r="T104" s="123" t="e">
        <f>S104+(VLOOKUP($B103,'Growth Rates'!$B$11:$O$140,($B$1+2),FALSE))-(T103*(T$7/VLOOKUP($B103,'Paddock Names'!$B$11:$D$140,3)))</f>
        <v>#DIV/0!</v>
      </c>
      <c r="U104" s="123" t="e">
        <f>T104+(VLOOKUP($B103,'Growth Rates'!$B$11:$O$140,($B$1+2),FALSE))-(U103*(U$7/VLOOKUP($B103,'Paddock Names'!$B$11:$D$140,3)))</f>
        <v>#DIV/0!</v>
      </c>
      <c r="V104" s="123" t="e">
        <f>U104+(VLOOKUP($B103,'Growth Rates'!$B$11:$O$140,($B$1+2),FALSE))-(V103*(V$7/VLOOKUP($B103,'Paddock Names'!$B$11:$D$140,3)))</f>
        <v>#DIV/0!</v>
      </c>
      <c r="W104" s="123" t="e">
        <f>V104+(VLOOKUP($B103,'Growth Rates'!$B$11:$O$140,($B$1+2),FALSE))-(W103*(W$7/VLOOKUP($B103,'Paddock Names'!$B$11:$D$140,3)))</f>
        <v>#DIV/0!</v>
      </c>
      <c r="X104" s="123" t="e">
        <f>W104+(VLOOKUP($B103,'Growth Rates'!$B$11:$O$140,($B$1+2),FALSE))-(X103*(X$7/VLOOKUP($B103,'Paddock Names'!$B$11:$D$140,3)))</f>
        <v>#DIV/0!</v>
      </c>
      <c r="Y104" s="123" t="e">
        <f>X104+(VLOOKUP($B103,'Growth Rates'!$B$11:$O$140,($B$1+2),FALSE))-(Y103*(Y$7/VLOOKUP($B103,'Paddock Names'!$B$11:$D$140,3)))</f>
        <v>#DIV/0!</v>
      </c>
      <c r="Z104" s="123" t="e">
        <f>Y104+(VLOOKUP($B103,'Growth Rates'!$B$11:$O$140,($B$1+2),FALSE))-(Z103*(Z$7/VLOOKUP($B103,'Paddock Names'!$B$11:$D$140,3)))</f>
        <v>#DIV/0!</v>
      </c>
      <c r="AA104" s="123" t="e">
        <f>Z104+(VLOOKUP($B103,'Growth Rates'!$B$11:$O$140,($B$1+2),FALSE))-(AA103*(AA$7/VLOOKUP($B103,'Paddock Names'!$B$11:$D$140,3)))</f>
        <v>#DIV/0!</v>
      </c>
      <c r="AB104" s="123" t="e">
        <f>AA104+(VLOOKUP($B103,'Growth Rates'!$B$11:$O$140,($B$1+2),FALSE))-(AB103*(AB$7/VLOOKUP($B103,'Paddock Names'!$B$11:$D$140,3)))</f>
        <v>#DIV/0!</v>
      </c>
      <c r="AC104" s="123" t="e">
        <f>AB104+(VLOOKUP($B103,'Growth Rates'!$B$11:$O$140,($B$1+2),FALSE))-(AC103*(AC$7/VLOOKUP($B103,'Paddock Names'!$B$11:$D$140,3)))</f>
        <v>#DIV/0!</v>
      </c>
      <c r="AD104" s="123" t="e">
        <f>AC104+(VLOOKUP($B103,'Growth Rates'!$B$11:$O$140,($B$1+2),FALSE))-(AD103*(AD$7/VLOOKUP($B103,'Paddock Names'!$B$11:$D$140,3)))</f>
        <v>#DIV/0!</v>
      </c>
      <c r="AE104" s="123" t="e">
        <f>AD104+(VLOOKUP($B103,'Growth Rates'!$B$11:$O$140,($B$1+2),FALSE))-(AE103*(AE$7/VLOOKUP($B103,'Paddock Names'!$B$11:$D$140,3)))</f>
        <v>#DIV/0!</v>
      </c>
      <c r="AF104" s="123" t="e">
        <f>AE104+(VLOOKUP($B103,'Growth Rates'!$B$11:$O$140,($B$1+2),FALSE))-(AF103*(AF$7/VLOOKUP($B103,'Paddock Names'!$B$11:$D$140,3)))</f>
        <v>#DIV/0!</v>
      </c>
      <c r="AG104" s="123" t="e">
        <f>AF104+(VLOOKUP($B103,'Growth Rates'!$B$11:$O$140,($B$1+2),FALSE))-(AG103*(AG$7/VLOOKUP($B103,'Paddock Names'!$B$11:$D$140,3)))</f>
        <v>#DIV/0!</v>
      </c>
      <c r="AH104" s="123" t="e">
        <f>AG104+(VLOOKUP($B103,'Growth Rates'!$B$11:$O$140,($B$1+2),FALSE))-(AH103*(AH$7/VLOOKUP($B103,'Paddock Names'!$B$11:$D$140,3)))</f>
        <v>#DIV/0!</v>
      </c>
      <c r="AI104" s="123" t="e">
        <f>AH104+(VLOOKUP($B103,'Growth Rates'!$B$11:$O$140,($B$1+2),FALSE))-(AI103*(AI$7/VLOOKUP($B103,'Paddock Names'!$B$11:$D$140,3)))</f>
        <v>#DIV/0!</v>
      </c>
      <c r="AJ104" s="123" t="e">
        <f>AI104+(VLOOKUP($B103,'Growth Rates'!$B$11:$O$140,($B$1+2),FALSE))-(AJ103*(AJ$7/VLOOKUP($B103,'Paddock Names'!$B$11:$D$140,3)))</f>
        <v>#DIV/0!</v>
      </c>
      <c r="AK104" s="124" t="e">
        <f>AJ104+(VLOOKUP($B103,'Growth Rates'!$B$11:$O$140,($B$1+2),FALSE))-(AK103*(AK$7/VLOOKUP($B103,'Paddock Names'!$B$11:$D$140,3)))</f>
        <v>#DIV/0!</v>
      </c>
    </row>
    <row r="105" spans="2:37"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IF(SUM(I105:AK105)&gt;0,SUM(I105:AK105)," ")</f>
        <v xml:space="preserve"> </v>
      </c>
      <c r="F105" s="119" t="e">
        <f>Jan!AM106</f>
        <v>#DIV/0!</v>
      </c>
      <c r="G105" s="17">
        <f>VLOOKUP(B105,'Herbage Mass Residual'!$B$11:$O$140,($B$1+2),FALSE)</f>
        <v>2500</v>
      </c>
      <c r="H105" s="103" t="e">
        <f>($F$7/VLOOKUP(B105,'Paddock Names'!$B$11:$D$140,3))*(SUM(I105:AK105)/31)</f>
        <v>#DIV/0!</v>
      </c>
      <c r="I105" s="121"/>
      <c r="J105" s="121"/>
      <c r="K105" s="121"/>
      <c r="L105" s="121"/>
      <c r="M105" s="121"/>
      <c r="N105" s="121"/>
      <c r="O105" s="121"/>
      <c r="P105" s="121"/>
      <c r="Q105" s="121"/>
      <c r="R105" s="121"/>
      <c r="S105" s="121"/>
      <c r="T105" s="121"/>
      <c r="U105" s="121"/>
      <c r="V105" s="121"/>
      <c r="W105" s="121"/>
      <c r="X105" s="121"/>
      <c r="Y105" s="121"/>
      <c r="Z105" s="121"/>
      <c r="AA105" s="121"/>
      <c r="AB105" s="121"/>
      <c r="AC105" s="121"/>
      <c r="AD105" s="121"/>
      <c r="AE105" s="121"/>
      <c r="AF105" s="121"/>
      <c r="AG105" s="121"/>
      <c r="AH105" s="121"/>
      <c r="AI105" s="121"/>
      <c r="AJ105" s="121"/>
      <c r="AK105" s="125"/>
    </row>
    <row r="106" spans="2:37" ht="16" thickBot="1" x14ac:dyDescent="0.25">
      <c r="B106" s="58">
        <f t="shared" si="5"/>
        <v>48.5</v>
      </c>
      <c r="C106" s="23"/>
      <c r="D106" s="29"/>
      <c r="E106" s="27"/>
      <c r="F106" s="21"/>
      <c r="G106" s="22"/>
      <c r="H106" s="104"/>
      <c r="I106" s="123" t="e">
        <f>F105+(VLOOKUP(B105,'Growth Rates'!$B$11:$O$140,($B$1+2),FALSE))-(I105*(I$7/VLOOKUP(B105,'Paddock Names'!$B$11:$D$140,3)))</f>
        <v>#DIV/0!</v>
      </c>
      <c r="J106" s="123" t="e">
        <f>I106+(VLOOKUP($B105,'Growth Rates'!$B$11:$O$140,($B$1+2),FALSE))-(J105*(J$7/VLOOKUP($B105,'Paddock Names'!$B$11:$D$140,3)))</f>
        <v>#DIV/0!</v>
      </c>
      <c r="K106" s="123" t="e">
        <f>J106+(VLOOKUP($B105,'Growth Rates'!$B$11:$O$140,($B$1+2),FALSE))-(K105*(K$7/VLOOKUP($B105,'Paddock Names'!$B$11:$D$140,3)))</f>
        <v>#DIV/0!</v>
      </c>
      <c r="L106" s="123" t="e">
        <f>K106+(VLOOKUP($B105,'Growth Rates'!$B$11:$O$140,($B$1+2),FALSE))-(L105*(L$7/VLOOKUP($B105,'Paddock Names'!$B$11:$D$140,3)))</f>
        <v>#DIV/0!</v>
      </c>
      <c r="M106" s="123" t="e">
        <f>L106+(VLOOKUP($B105,'Growth Rates'!$B$11:$O$140,($B$1+2),FALSE))-(M105*(M$7/VLOOKUP($B105,'Paddock Names'!$B$11:$D$140,3)))</f>
        <v>#DIV/0!</v>
      </c>
      <c r="N106" s="123" t="e">
        <f>M106+(VLOOKUP($B105,'Growth Rates'!$B$11:$O$140,($B$1+2),FALSE))-(N105*(N$7/VLOOKUP($B105,'Paddock Names'!$B$11:$D$140,3)))</f>
        <v>#DIV/0!</v>
      </c>
      <c r="O106" s="123" t="e">
        <f>N106+(VLOOKUP($B105,'Growth Rates'!$B$11:$O$140,($B$1+2),FALSE))-(O105*(O$7/VLOOKUP($B105,'Paddock Names'!$B$11:$D$140,3)))</f>
        <v>#DIV/0!</v>
      </c>
      <c r="P106" s="123" t="e">
        <f>O106+(VLOOKUP($B105,'Growth Rates'!$B$11:$O$140,($B$1+2),FALSE))-(P105*(P$7/VLOOKUP($B105,'Paddock Names'!$B$11:$D$140,3)))</f>
        <v>#DIV/0!</v>
      </c>
      <c r="Q106" s="123" t="e">
        <f>P106+(VLOOKUP($B105,'Growth Rates'!$B$11:$O$140,($B$1+2),FALSE))-(Q105*(Q$7/VLOOKUP($B105,'Paddock Names'!$B$11:$D$140,3)))</f>
        <v>#DIV/0!</v>
      </c>
      <c r="R106" s="123" t="e">
        <f>Q106+(VLOOKUP($B105,'Growth Rates'!$B$11:$O$140,($B$1+2),FALSE))-(R105*(R$7/VLOOKUP($B105,'Paddock Names'!$B$11:$D$140,3)))</f>
        <v>#DIV/0!</v>
      </c>
      <c r="S106" s="123" t="e">
        <f>R106+(VLOOKUP($B105,'Growth Rates'!$B$11:$O$140,($B$1+2),FALSE))-(S105*(S$7/VLOOKUP($B105,'Paddock Names'!$B$11:$D$140,3)))</f>
        <v>#DIV/0!</v>
      </c>
      <c r="T106" s="123" t="e">
        <f>S106+(VLOOKUP($B105,'Growth Rates'!$B$11:$O$140,($B$1+2),FALSE))-(T105*(T$7/VLOOKUP($B105,'Paddock Names'!$B$11:$D$140,3)))</f>
        <v>#DIV/0!</v>
      </c>
      <c r="U106" s="123" t="e">
        <f>T106+(VLOOKUP($B105,'Growth Rates'!$B$11:$O$140,($B$1+2),FALSE))-(U105*(U$7/VLOOKUP($B105,'Paddock Names'!$B$11:$D$140,3)))</f>
        <v>#DIV/0!</v>
      </c>
      <c r="V106" s="123" t="e">
        <f>U106+(VLOOKUP($B105,'Growth Rates'!$B$11:$O$140,($B$1+2),FALSE))-(V105*(V$7/VLOOKUP($B105,'Paddock Names'!$B$11:$D$140,3)))</f>
        <v>#DIV/0!</v>
      </c>
      <c r="W106" s="123" t="e">
        <f>V106+(VLOOKUP($B105,'Growth Rates'!$B$11:$O$140,($B$1+2),FALSE))-(W105*(W$7/VLOOKUP($B105,'Paddock Names'!$B$11:$D$140,3)))</f>
        <v>#DIV/0!</v>
      </c>
      <c r="X106" s="123" t="e">
        <f>W106+(VLOOKUP($B105,'Growth Rates'!$B$11:$O$140,($B$1+2),FALSE))-(X105*(X$7/VLOOKUP($B105,'Paddock Names'!$B$11:$D$140,3)))</f>
        <v>#DIV/0!</v>
      </c>
      <c r="Y106" s="123" t="e">
        <f>X106+(VLOOKUP($B105,'Growth Rates'!$B$11:$O$140,($B$1+2),FALSE))-(Y105*(Y$7/VLOOKUP($B105,'Paddock Names'!$B$11:$D$140,3)))</f>
        <v>#DIV/0!</v>
      </c>
      <c r="Z106" s="123" t="e">
        <f>Y106+(VLOOKUP($B105,'Growth Rates'!$B$11:$O$140,($B$1+2),FALSE))-(Z105*(Z$7/VLOOKUP($B105,'Paddock Names'!$B$11:$D$140,3)))</f>
        <v>#DIV/0!</v>
      </c>
      <c r="AA106" s="123" t="e">
        <f>Z106+(VLOOKUP($B105,'Growth Rates'!$B$11:$O$140,($B$1+2),FALSE))-(AA105*(AA$7/VLOOKUP($B105,'Paddock Names'!$B$11:$D$140,3)))</f>
        <v>#DIV/0!</v>
      </c>
      <c r="AB106" s="123" t="e">
        <f>AA106+(VLOOKUP($B105,'Growth Rates'!$B$11:$O$140,($B$1+2),FALSE))-(AB105*(AB$7/VLOOKUP($B105,'Paddock Names'!$B$11:$D$140,3)))</f>
        <v>#DIV/0!</v>
      </c>
      <c r="AC106" s="123" t="e">
        <f>AB106+(VLOOKUP($B105,'Growth Rates'!$B$11:$O$140,($B$1+2),FALSE))-(AC105*(AC$7/VLOOKUP($B105,'Paddock Names'!$B$11:$D$140,3)))</f>
        <v>#DIV/0!</v>
      </c>
      <c r="AD106" s="123" t="e">
        <f>AC106+(VLOOKUP($B105,'Growth Rates'!$B$11:$O$140,($B$1+2),FALSE))-(AD105*(AD$7/VLOOKUP($B105,'Paddock Names'!$B$11:$D$140,3)))</f>
        <v>#DIV/0!</v>
      </c>
      <c r="AE106" s="123" t="e">
        <f>AD106+(VLOOKUP($B105,'Growth Rates'!$B$11:$O$140,($B$1+2),FALSE))-(AE105*(AE$7/VLOOKUP($B105,'Paddock Names'!$B$11:$D$140,3)))</f>
        <v>#DIV/0!</v>
      </c>
      <c r="AF106" s="123" t="e">
        <f>AE106+(VLOOKUP($B105,'Growth Rates'!$B$11:$O$140,($B$1+2),FALSE))-(AF105*(AF$7/VLOOKUP($B105,'Paddock Names'!$B$11:$D$140,3)))</f>
        <v>#DIV/0!</v>
      </c>
      <c r="AG106" s="123" t="e">
        <f>AF106+(VLOOKUP($B105,'Growth Rates'!$B$11:$O$140,($B$1+2),FALSE))-(AG105*(AG$7/VLOOKUP($B105,'Paddock Names'!$B$11:$D$140,3)))</f>
        <v>#DIV/0!</v>
      </c>
      <c r="AH106" s="123" t="e">
        <f>AG106+(VLOOKUP($B105,'Growth Rates'!$B$11:$O$140,($B$1+2),FALSE))-(AH105*(AH$7/VLOOKUP($B105,'Paddock Names'!$B$11:$D$140,3)))</f>
        <v>#DIV/0!</v>
      </c>
      <c r="AI106" s="123" t="e">
        <f>AH106+(VLOOKUP($B105,'Growth Rates'!$B$11:$O$140,($B$1+2),FALSE))-(AI105*(AI$7/VLOOKUP($B105,'Paddock Names'!$B$11:$D$140,3)))</f>
        <v>#DIV/0!</v>
      </c>
      <c r="AJ106" s="123" t="e">
        <f>AI106+(VLOOKUP($B105,'Growth Rates'!$B$11:$O$140,($B$1+2),FALSE))-(AJ105*(AJ$7/VLOOKUP($B105,'Paddock Names'!$B$11:$D$140,3)))</f>
        <v>#DIV/0!</v>
      </c>
      <c r="AK106" s="124" t="e">
        <f>AJ106+(VLOOKUP($B105,'Growth Rates'!$B$11:$O$140,($B$1+2),FALSE))-(AK105*(AK$7/VLOOKUP($B105,'Paddock Names'!$B$11:$D$140,3)))</f>
        <v>#DIV/0!</v>
      </c>
    </row>
    <row r="107" spans="2:37"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IF(SUM(I107:AK107)&gt;0,SUM(I107:AK107)," ")</f>
        <v xml:space="preserve"> </v>
      </c>
      <c r="F107" s="119" t="e">
        <f>Jan!AM108</f>
        <v>#DIV/0!</v>
      </c>
      <c r="G107" s="17">
        <f>VLOOKUP(B107,'Herbage Mass Residual'!$B$11:$O$140,($B$1+2),FALSE)</f>
        <v>2500</v>
      </c>
      <c r="H107" s="103" t="e">
        <f>($F$7/VLOOKUP(B107,'Paddock Names'!$B$11:$D$140,3))*(SUM(I107:AK107)/31)</f>
        <v>#DIV/0!</v>
      </c>
      <c r="I107" s="121"/>
      <c r="J107" s="121"/>
      <c r="K107" s="121"/>
      <c r="L107" s="121"/>
      <c r="M107" s="121"/>
      <c r="N107" s="121"/>
      <c r="O107" s="121"/>
      <c r="P107" s="121"/>
      <c r="Q107" s="121"/>
      <c r="R107" s="121"/>
      <c r="S107" s="121"/>
      <c r="T107" s="121"/>
      <c r="U107" s="121"/>
      <c r="V107" s="121"/>
      <c r="W107" s="121"/>
      <c r="X107" s="121"/>
      <c r="Y107" s="121"/>
      <c r="Z107" s="121"/>
      <c r="AA107" s="121"/>
      <c r="AB107" s="121"/>
      <c r="AC107" s="121"/>
      <c r="AD107" s="121"/>
      <c r="AE107" s="121"/>
      <c r="AF107" s="121"/>
      <c r="AG107" s="121"/>
      <c r="AH107" s="121"/>
      <c r="AI107" s="121"/>
      <c r="AJ107" s="121"/>
      <c r="AK107" s="125"/>
    </row>
    <row r="108" spans="2:37" ht="16" thickBot="1" x14ac:dyDescent="0.25">
      <c r="B108" s="58">
        <f t="shared" si="5"/>
        <v>49.5</v>
      </c>
      <c r="C108" s="23"/>
      <c r="D108" s="29"/>
      <c r="E108" s="27"/>
      <c r="F108" s="21"/>
      <c r="G108" s="22"/>
      <c r="H108" s="104"/>
      <c r="I108" s="123" t="e">
        <f>F107+(VLOOKUP(B107,'Growth Rates'!$B$11:$O$140,($B$1+2),FALSE))-(I107*(I$7/VLOOKUP(B107,'Paddock Names'!$B$11:$D$140,3)))</f>
        <v>#DIV/0!</v>
      </c>
      <c r="J108" s="123" t="e">
        <f>I108+(VLOOKUP($B107,'Growth Rates'!$B$11:$O$140,($B$1+2),FALSE))-(J107*(J$7/VLOOKUP($B107,'Paddock Names'!$B$11:$D$140,3)))</f>
        <v>#DIV/0!</v>
      </c>
      <c r="K108" s="123" t="e">
        <f>J108+(VLOOKUP($B107,'Growth Rates'!$B$11:$O$140,($B$1+2),FALSE))-(K107*(K$7/VLOOKUP($B107,'Paddock Names'!$B$11:$D$140,3)))</f>
        <v>#DIV/0!</v>
      </c>
      <c r="L108" s="123" t="e">
        <f>K108+(VLOOKUP($B107,'Growth Rates'!$B$11:$O$140,($B$1+2),FALSE))-(L107*(L$7/VLOOKUP($B107,'Paddock Names'!$B$11:$D$140,3)))</f>
        <v>#DIV/0!</v>
      </c>
      <c r="M108" s="123" t="e">
        <f>L108+(VLOOKUP($B107,'Growth Rates'!$B$11:$O$140,($B$1+2),FALSE))-(M107*(M$7/VLOOKUP($B107,'Paddock Names'!$B$11:$D$140,3)))</f>
        <v>#DIV/0!</v>
      </c>
      <c r="N108" s="123" t="e">
        <f>M108+(VLOOKUP($B107,'Growth Rates'!$B$11:$O$140,($B$1+2),FALSE))-(N107*(N$7/VLOOKUP($B107,'Paddock Names'!$B$11:$D$140,3)))</f>
        <v>#DIV/0!</v>
      </c>
      <c r="O108" s="123" t="e">
        <f>N108+(VLOOKUP($B107,'Growth Rates'!$B$11:$O$140,($B$1+2),FALSE))-(O107*(O$7/VLOOKUP($B107,'Paddock Names'!$B$11:$D$140,3)))</f>
        <v>#DIV/0!</v>
      </c>
      <c r="P108" s="123" t="e">
        <f>O108+(VLOOKUP($B107,'Growth Rates'!$B$11:$O$140,($B$1+2),FALSE))-(P107*(P$7/VLOOKUP($B107,'Paddock Names'!$B$11:$D$140,3)))</f>
        <v>#DIV/0!</v>
      </c>
      <c r="Q108" s="123" t="e">
        <f>P108+(VLOOKUP($B107,'Growth Rates'!$B$11:$O$140,($B$1+2),FALSE))-(Q107*(Q$7/VLOOKUP($B107,'Paddock Names'!$B$11:$D$140,3)))</f>
        <v>#DIV/0!</v>
      </c>
      <c r="R108" s="123" t="e">
        <f>Q108+(VLOOKUP($B107,'Growth Rates'!$B$11:$O$140,($B$1+2),FALSE))-(R107*(R$7/VLOOKUP($B107,'Paddock Names'!$B$11:$D$140,3)))</f>
        <v>#DIV/0!</v>
      </c>
      <c r="S108" s="123" t="e">
        <f>R108+(VLOOKUP($B107,'Growth Rates'!$B$11:$O$140,($B$1+2),FALSE))-(S107*(S$7/VLOOKUP($B107,'Paddock Names'!$B$11:$D$140,3)))</f>
        <v>#DIV/0!</v>
      </c>
      <c r="T108" s="123" t="e">
        <f>S108+(VLOOKUP($B107,'Growth Rates'!$B$11:$O$140,($B$1+2),FALSE))-(T107*(T$7/VLOOKUP($B107,'Paddock Names'!$B$11:$D$140,3)))</f>
        <v>#DIV/0!</v>
      </c>
      <c r="U108" s="123" t="e">
        <f>T108+(VLOOKUP($B107,'Growth Rates'!$B$11:$O$140,($B$1+2),FALSE))-(U107*(U$7/VLOOKUP($B107,'Paddock Names'!$B$11:$D$140,3)))</f>
        <v>#DIV/0!</v>
      </c>
      <c r="V108" s="123" t="e">
        <f>U108+(VLOOKUP($B107,'Growth Rates'!$B$11:$O$140,($B$1+2),FALSE))-(V107*(V$7/VLOOKUP($B107,'Paddock Names'!$B$11:$D$140,3)))</f>
        <v>#DIV/0!</v>
      </c>
      <c r="W108" s="123" t="e">
        <f>V108+(VLOOKUP($B107,'Growth Rates'!$B$11:$O$140,($B$1+2),FALSE))-(W107*(W$7/VLOOKUP($B107,'Paddock Names'!$B$11:$D$140,3)))</f>
        <v>#DIV/0!</v>
      </c>
      <c r="X108" s="123" t="e">
        <f>W108+(VLOOKUP($B107,'Growth Rates'!$B$11:$O$140,($B$1+2),FALSE))-(X107*(X$7/VLOOKUP($B107,'Paddock Names'!$B$11:$D$140,3)))</f>
        <v>#DIV/0!</v>
      </c>
      <c r="Y108" s="123" t="e">
        <f>X108+(VLOOKUP($B107,'Growth Rates'!$B$11:$O$140,($B$1+2),FALSE))-(Y107*(Y$7/VLOOKUP($B107,'Paddock Names'!$B$11:$D$140,3)))</f>
        <v>#DIV/0!</v>
      </c>
      <c r="Z108" s="123" t="e">
        <f>Y108+(VLOOKUP($B107,'Growth Rates'!$B$11:$O$140,($B$1+2),FALSE))-(Z107*(Z$7/VLOOKUP($B107,'Paddock Names'!$B$11:$D$140,3)))</f>
        <v>#DIV/0!</v>
      </c>
      <c r="AA108" s="123" t="e">
        <f>Z108+(VLOOKUP($B107,'Growth Rates'!$B$11:$O$140,($B$1+2),FALSE))-(AA107*(AA$7/VLOOKUP($B107,'Paddock Names'!$B$11:$D$140,3)))</f>
        <v>#DIV/0!</v>
      </c>
      <c r="AB108" s="123" t="e">
        <f>AA108+(VLOOKUP($B107,'Growth Rates'!$B$11:$O$140,($B$1+2),FALSE))-(AB107*(AB$7/VLOOKUP($B107,'Paddock Names'!$B$11:$D$140,3)))</f>
        <v>#DIV/0!</v>
      </c>
      <c r="AC108" s="123" t="e">
        <f>AB108+(VLOOKUP($B107,'Growth Rates'!$B$11:$O$140,($B$1+2),FALSE))-(AC107*(AC$7/VLOOKUP($B107,'Paddock Names'!$B$11:$D$140,3)))</f>
        <v>#DIV/0!</v>
      </c>
      <c r="AD108" s="123" t="e">
        <f>AC108+(VLOOKUP($B107,'Growth Rates'!$B$11:$O$140,($B$1+2),FALSE))-(AD107*(AD$7/VLOOKUP($B107,'Paddock Names'!$B$11:$D$140,3)))</f>
        <v>#DIV/0!</v>
      </c>
      <c r="AE108" s="123" t="e">
        <f>AD108+(VLOOKUP($B107,'Growth Rates'!$B$11:$O$140,($B$1+2),FALSE))-(AE107*(AE$7/VLOOKUP($B107,'Paddock Names'!$B$11:$D$140,3)))</f>
        <v>#DIV/0!</v>
      </c>
      <c r="AF108" s="123" t="e">
        <f>AE108+(VLOOKUP($B107,'Growth Rates'!$B$11:$O$140,($B$1+2),FALSE))-(AF107*(AF$7/VLOOKUP($B107,'Paddock Names'!$B$11:$D$140,3)))</f>
        <v>#DIV/0!</v>
      </c>
      <c r="AG108" s="123" t="e">
        <f>AF108+(VLOOKUP($B107,'Growth Rates'!$B$11:$O$140,($B$1+2),FALSE))-(AG107*(AG$7/VLOOKUP($B107,'Paddock Names'!$B$11:$D$140,3)))</f>
        <v>#DIV/0!</v>
      </c>
      <c r="AH108" s="123" t="e">
        <f>AG108+(VLOOKUP($B107,'Growth Rates'!$B$11:$O$140,($B$1+2),FALSE))-(AH107*(AH$7/VLOOKUP($B107,'Paddock Names'!$B$11:$D$140,3)))</f>
        <v>#DIV/0!</v>
      </c>
      <c r="AI108" s="123" t="e">
        <f>AH108+(VLOOKUP($B107,'Growth Rates'!$B$11:$O$140,($B$1+2),FALSE))-(AI107*(AI$7/VLOOKUP($B107,'Paddock Names'!$B$11:$D$140,3)))</f>
        <v>#DIV/0!</v>
      </c>
      <c r="AJ108" s="123" t="e">
        <f>AI108+(VLOOKUP($B107,'Growth Rates'!$B$11:$O$140,($B$1+2),FALSE))-(AJ107*(AJ$7/VLOOKUP($B107,'Paddock Names'!$B$11:$D$140,3)))</f>
        <v>#DIV/0!</v>
      </c>
      <c r="AK108" s="124" t="e">
        <f>AJ108+(VLOOKUP($B107,'Growth Rates'!$B$11:$O$140,($B$1+2),FALSE))-(AK107*(AK$7/VLOOKUP($B107,'Paddock Names'!$B$11:$D$140,3)))</f>
        <v>#DIV/0!</v>
      </c>
    </row>
    <row r="109" spans="2:37"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IF(SUM(I109:AK109)&gt;0,SUM(I109:AK109)," ")</f>
        <v xml:space="preserve"> </v>
      </c>
      <c r="F109" s="119" t="e">
        <f>Jan!AM110</f>
        <v>#DIV/0!</v>
      </c>
      <c r="G109" s="17">
        <f>VLOOKUP(B109,'Herbage Mass Residual'!$B$11:$O$140,($B$1+2),FALSE)</f>
        <v>2500</v>
      </c>
      <c r="H109" s="103" t="e">
        <f>($F$7/VLOOKUP(B109,'Paddock Names'!$B$11:$D$140,3))*(SUM(I109:AK109)/31)</f>
        <v>#DIV/0!</v>
      </c>
      <c r="I109" s="121"/>
      <c r="J109" s="121"/>
      <c r="K109" s="121"/>
      <c r="L109" s="121"/>
      <c r="M109" s="121"/>
      <c r="N109" s="121"/>
      <c r="O109" s="121"/>
      <c r="P109" s="121"/>
      <c r="Q109" s="121"/>
      <c r="R109" s="121"/>
      <c r="S109" s="121"/>
      <c r="T109" s="121"/>
      <c r="U109" s="121"/>
      <c r="V109" s="121"/>
      <c r="W109" s="121"/>
      <c r="X109" s="121"/>
      <c r="Y109" s="121"/>
      <c r="Z109" s="121"/>
      <c r="AA109" s="121"/>
      <c r="AB109" s="121"/>
      <c r="AC109" s="121"/>
      <c r="AD109" s="121"/>
      <c r="AE109" s="121"/>
      <c r="AF109" s="121"/>
      <c r="AG109" s="121"/>
      <c r="AH109" s="121"/>
      <c r="AI109" s="121"/>
      <c r="AJ109" s="121"/>
      <c r="AK109" s="125"/>
    </row>
    <row r="110" spans="2:37" ht="16" thickBot="1" x14ac:dyDescent="0.25">
      <c r="B110" s="58">
        <f t="shared" si="5"/>
        <v>50.5</v>
      </c>
      <c r="C110" s="23"/>
      <c r="D110" s="29"/>
      <c r="E110" s="27"/>
      <c r="F110" s="21"/>
      <c r="G110" s="22"/>
      <c r="H110" s="104"/>
      <c r="I110" s="123" t="e">
        <f>F109+(VLOOKUP(B109,'Growth Rates'!$B$11:$O$140,($B$1+2),FALSE))-(I109*(I$7/VLOOKUP(B109,'Paddock Names'!$B$11:$D$140,3)))</f>
        <v>#DIV/0!</v>
      </c>
      <c r="J110" s="123" t="e">
        <f>I110+(VLOOKUP($B109,'Growth Rates'!$B$11:$O$140,($B$1+2),FALSE))-(J109*(J$7/VLOOKUP($B109,'Paddock Names'!$B$11:$D$140,3)))</f>
        <v>#DIV/0!</v>
      </c>
      <c r="K110" s="123" t="e">
        <f>J110+(VLOOKUP($B109,'Growth Rates'!$B$11:$O$140,($B$1+2),FALSE))-(K109*(K$7/VLOOKUP($B109,'Paddock Names'!$B$11:$D$140,3)))</f>
        <v>#DIV/0!</v>
      </c>
      <c r="L110" s="123" t="e">
        <f>K110+(VLOOKUP($B109,'Growth Rates'!$B$11:$O$140,($B$1+2),FALSE))-(L109*(L$7/VLOOKUP($B109,'Paddock Names'!$B$11:$D$140,3)))</f>
        <v>#DIV/0!</v>
      </c>
      <c r="M110" s="123" t="e">
        <f>L110+(VLOOKUP($B109,'Growth Rates'!$B$11:$O$140,($B$1+2),FALSE))-(M109*(M$7/VLOOKUP($B109,'Paddock Names'!$B$11:$D$140,3)))</f>
        <v>#DIV/0!</v>
      </c>
      <c r="N110" s="123" t="e">
        <f>M110+(VLOOKUP($B109,'Growth Rates'!$B$11:$O$140,($B$1+2),FALSE))-(N109*(N$7/VLOOKUP($B109,'Paddock Names'!$B$11:$D$140,3)))</f>
        <v>#DIV/0!</v>
      </c>
      <c r="O110" s="123" t="e">
        <f>N110+(VLOOKUP($B109,'Growth Rates'!$B$11:$O$140,($B$1+2),FALSE))-(O109*(O$7/VLOOKUP($B109,'Paddock Names'!$B$11:$D$140,3)))</f>
        <v>#DIV/0!</v>
      </c>
      <c r="P110" s="123" t="e">
        <f>O110+(VLOOKUP($B109,'Growth Rates'!$B$11:$O$140,($B$1+2),FALSE))-(P109*(P$7/VLOOKUP($B109,'Paddock Names'!$B$11:$D$140,3)))</f>
        <v>#DIV/0!</v>
      </c>
      <c r="Q110" s="123" t="e">
        <f>P110+(VLOOKUP($B109,'Growth Rates'!$B$11:$O$140,($B$1+2),FALSE))-(Q109*(Q$7/VLOOKUP($B109,'Paddock Names'!$B$11:$D$140,3)))</f>
        <v>#DIV/0!</v>
      </c>
      <c r="R110" s="123" t="e">
        <f>Q110+(VLOOKUP($B109,'Growth Rates'!$B$11:$O$140,($B$1+2),FALSE))-(R109*(R$7/VLOOKUP($B109,'Paddock Names'!$B$11:$D$140,3)))</f>
        <v>#DIV/0!</v>
      </c>
      <c r="S110" s="123" t="e">
        <f>R110+(VLOOKUP($B109,'Growth Rates'!$B$11:$O$140,($B$1+2),FALSE))-(S109*(S$7/VLOOKUP($B109,'Paddock Names'!$B$11:$D$140,3)))</f>
        <v>#DIV/0!</v>
      </c>
      <c r="T110" s="123" t="e">
        <f>S110+(VLOOKUP($B109,'Growth Rates'!$B$11:$O$140,($B$1+2),FALSE))-(T109*(T$7/VLOOKUP($B109,'Paddock Names'!$B$11:$D$140,3)))</f>
        <v>#DIV/0!</v>
      </c>
      <c r="U110" s="123" t="e">
        <f>T110+(VLOOKUP($B109,'Growth Rates'!$B$11:$O$140,($B$1+2),FALSE))-(U109*(U$7/VLOOKUP($B109,'Paddock Names'!$B$11:$D$140,3)))</f>
        <v>#DIV/0!</v>
      </c>
      <c r="V110" s="123" t="e">
        <f>U110+(VLOOKUP($B109,'Growth Rates'!$B$11:$O$140,($B$1+2),FALSE))-(V109*(V$7/VLOOKUP($B109,'Paddock Names'!$B$11:$D$140,3)))</f>
        <v>#DIV/0!</v>
      </c>
      <c r="W110" s="123" t="e">
        <f>V110+(VLOOKUP($B109,'Growth Rates'!$B$11:$O$140,($B$1+2),FALSE))-(W109*(W$7/VLOOKUP($B109,'Paddock Names'!$B$11:$D$140,3)))</f>
        <v>#DIV/0!</v>
      </c>
      <c r="X110" s="123" t="e">
        <f>W110+(VLOOKUP($B109,'Growth Rates'!$B$11:$O$140,($B$1+2),FALSE))-(X109*(X$7/VLOOKUP($B109,'Paddock Names'!$B$11:$D$140,3)))</f>
        <v>#DIV/0!</v>
      </c>
      <c r="Y110" s="123" t="e">
        <f>X110+(VLOOKUP($B109,'Growth Rates'!$B$11:$O$140,($B$1+2),FALSE))-(Y109*(Y$7/VLOOKUP($B109,'Paddock Names'!$B$11:$D$140,3)))</f>
        <v>#DIV/0!</v>
      </c>
      <c r="Z110" s="123" t="e">
        <f>Y110+(VLOOKUP($B109,'Growth Rates'!$B$11:$O$140,($B$1+2),FALSE))-(Z109*(Z$7/VLOOKUP($B109,'Paddock Names'!$B$11:$D$140,3)))</f>
        <v>#DIV/0!</v>
      </c>
      <c r="AA110" s="123" t="e">
        <f>Z110+(VLOOKUP($B109,'Growth Rates'!$B$11:$O$140,($B$1+2),FALSE))-(AA109*(AA$7/VLOOKUP($B109,'Paddock Names'!$B$11:$D$140,3)))</f>
        <v>#DIV/0!</v>
      </c>
      <c r="AB110" s="123" t="e">
        <f>AA110+(VLOOKUP($B109,'Growth Rates'!$B$11:$O$140,($B$1+2),FALSE))-(AB109*(AB$7/VLOOKUP($B109,'Paddock Names'!$B$11:$D$140,3)))</f>
        <v>#DIV/0!</v>
      </c>
      <c r="AC110" s="123" t="e">
        <f>AB110+(VLOOKUP($B109,'Growth Rates'!$B$11:$O$140,($B$1+2),FALSE))-(AC109*(AC$7/VLOOKUP($B109,'Paddock Names'!$B$11:$D$140,3)))</f>
        <v>#DIV/0!</v>
      </c>
      <c r="AD110" s="123" t="e">
        <f>AC110+(VLOOKUP($B109,'Growth Rates'!$B$11:$O$140,($B$1+2),FALSE))-(AD109*(AD$7/VLOOKUP($B109,'Paddock Names'!$B$11:$D$140,3)))</f>
        <v>#DIV/0!</v>
      </c>
      <c r="AE110" s="123" t="e">
        <f>AD110+(VLOOKUP($B109,'Growth Rates'!$B$11:$O$140,($B$1+2),FALSE))-(AE109*(AE$7/VLOOKUP($B109,'Paddock Names'!$B$11:$D$140,3)))</f>
        <v>#DIV/0!</v>
      </c>
      <c r="AF110" s="123" t="e">
        <f>AE110+(VLOOKUP($B109,'Growth Rates'!$B$11:$O$140,($B$1+2),FALSE))-(AF109*(AF$7/VLOOKUP($B109,'Paddock Names'!$B$11:$D$140,3)))</f>
        <v>#DIV/0!</v>
      </c>
      <c r="AG110" s="123" t="e">
        <f>AF110+(VLOOKUP($B109,'Growth Rates'!$B$11:$O$140,($B$1+2),FALSE))-(AG109*(AG$7/VLOOKUP($B109,'Paddock Names'!$B$11:$D$140,3)))</f>
        <v>#DIV/0!</v>
      </c>
      <c r="AH110" s="123" t="e">
        <f>AG110+(VLOOKUP($B109,'Growth Rates'!$B$11:$O$140,($B$1+2),FALSE))-(AH109*(AH$7/VLOOKUP($B109,'Paddock Names'!$B$11:$D$140,3)))</f>
        <v>#DIV/0!</v>
      </c>
      <c r="AI110" s="123" t="e">
        <f>AH110+(VLOOKUP($B109,'Growth Rates'!$B$11:$O$140,($B$1+2),FALSE))-(AI109*(AI$7/VLOOKUP($B109,'Paddock Names'!$B$11:$D$140,3)))</f>
        <v>#DIV/0!</v>
      </c>
      <c r="AJ110" s="123" t="e">
        <f>AI110+(VLOOKUP($B109,'Growth Rates'!$B$11:$O$140,($B$1+2),FALSE))-(AJ109*(AJ$7/VLOOKUP($B109,'Paddock Names'!$B$11:$D$140,3)))</f>
        <v>#DIV/0!</v>
      </c>
      <c r="AK110" s="124" t="e">
        <f>AJ110+(VLOOKUP($B109,'Growth Rates'!$B$11:$O$140,($B$1+2),FALSE))-(AK109*(AK$7/VLOOKUP($B109,'Paddock Names'!$B$11:$D$140,3)))</f>
        <v>#DIV/0!</v>
      </c>
    </row>
    <row r="111" spans="2:37"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IF(SUM(I111:AK111)&gt;0,SUM(I111:AK111)," ")</f>
        <v xml:space="preserve"> </v>
      </c>
      <c r="F111" s="119" t="e">
        <f>Jan!AM112</f>
        <v>#DIV/0!</v>
      </c>
      <c r="G111" s="17">
        <f>VLOOKUP(B111,'Herbage Mass Residual'!$B$11:$O$140,($B$1+2),FALSE)</f>
        <v>2500</v>
      </c>
      <c r="H111" s="103" t="e">
        <f>($F$7/VLOOKUP(B111,'Paddock Names'!$B$11:$D$140,3))*(SUM(I111:AK111)/31)</f>
        <v>#DIV/0!</v>
      </c>
      <c r="I111" s="121"/>
      <c r="J111" s="121"/>
      <c r="K111" s="121"/>
      <c r="L111" s="121"/>
      <c r="M111" s="121"/>
      <c r="N111" s="121"/>
      <c r="O111" s="121"/>
      <c r="P111" s="121"/>
      <c r="Q111" s="121"/>
      <c r="R111" s="121"/>
      <c r="S111" s="121"/>
      <c r="T111" s="121"/>
      <c r="U111" s="121"/>
      <c r="V111" s="121"/>
      <c r="W111" s="121"/>
      <c r="X111" s="121"/>
      <c r="Y111" s="121"/>
      <c r="Z111" s="121"/>
      <c r="AA111" s="121"/>
      <c r="AB111" s="121"/>
      <c r="AC111" s="121"/>
      <c r="AD111" s="121"/>
      <c r="AE111" s="121"/>
      <c r="AF111" s="121"/>
      <c r="AG111" s="121"/>
      <c r="AH111" s="121"/>
      <c r="AI111" s="121"/>
      <c r="AJ111" s="121"/>
      <c r="AK111" s="125"/>
    </row>
    <row r="112" spans="2:37" ht="16" thickBot="1" x14ac:dyDescent="0.25">
      <c r="B112" s="58">
        <f t="shared" si="5"/>
        <v>51.5</v>
      </c>
      <c r="C112" s="23"/>
      <c r="D112" s="29"/>
      <c r="E112" s="27"/>
      <c r="F112" s="21"/>
      <c r="G112" s="22"/>
      <c r="H112" s="104"/>
      <c r="I112" s="123" t="e">
        <f>F111+(VLOOKUP(B111,'Growth Rates'!$B$11:$O$140,($B$1+2),FALSE))-(I111*(I$7/VLOOKUP(B111,'Paddock Names'!$B$11:$D$140,3)))</f>
        <v>#DIV/0!</v>
      </c>
      <c r="J112" s="123" t="e">
        <f>I112+(VLOOKUP($B111,'Growth Rates'!$B$11:$O$140,($B$1+2),FALSE))-(J111*(J$7/VLOOKUP($B111,'Paddock Names'!$B$11:$D$140,3)))</f>
        <v>#DIV/0!</v>
      </c>
      <c r="K112" s="123" t="e">
        <f>J112+(VLOOKUP($B111,'Growth Rates'!$B$11:$O$140,($B$1+2),FALSE))-(K111*(K$7/VLOOKUP($B111,'Paddock Names'!$B$11:$D$140,3)))</f>
        <v>#DIV/0!</v>
      </c>
      <c r="L112" s="123" t="e">
        <f>K112+(VLOOKUP($B111,'Growth Rates'!$B$11:$O$140,($B$1+2),FALSE))-(L111*(L$7/VLOOKUP($B111,'Paddock Names'!$B$11:$D$140,3)))</f>
        <v>#DIV/0!</v>
      </c>
      <c r="M112" s="123" t="e">
        <f>L112+(VLOOKUP($B111,'Growth Rates'!$B$11:$O$140,($B$1+2),FALSE))-(M111*(M$7/VLOOKUP($B111,'Paddock Names'!$B$11:$D$140,3)))</f>
        <v>#DIV/0!</v>
      </c>
      <c r="N112" s="123" t="e">
        <f>M112+(VLOOKUP($B111,'Growth Rates'!$B$11:$O$140,($B$1+2),FALSE))-(N111*(N$7/VLOOKUP($B111,'Paddock Names'!$B$11:$D$140,3)))</f>
        <v>#DIV/0!</v>
      </c>
      <c r="O112" s="123" t="e">
        <f>N112+(VLOOKUP($B111,'Growth Rates'!$B$11:$O$140,($B$1+2),FALSE))-(O111*(O$7/VLOOKUP($B111,'Paddock Names'!$B$11:$D$140,3)))</f>
        <v>#DIV/0!</v>
      </c>
      <c r="P112" s="123" t="e">
        <f>O112+(VLOOKUP($B111,'Growth Rates'!$B$11:$O$140,($B$1+2),FALSE))-(P111*(P$7/VLOOKUP($B111,'Paddock Names'!$B$11:$D$140,3)))</f>
        <v>#DIV/0!</v>
      </c>
      <c r="Q112" s="123" t="e">
        <f>P112+(VLOOKUP($B111,'Growth Rates'!$B$11:$O$140,($B$1+2),FALSE))-(Q111*(Q$7/VLOOKUP($B111,'Paddock Names'!$B$11:$D$140,3)))</f>
        <v>#DIV/0!</v>
      </c>
      <c r="R112" s="123" t="e">
        <f>Q112+(VLOOKUP($B111,'Growth Rates'!$B$11:$O$140,($B$1+2),FALSE))-(R111*(R$7/VLOOKUP($B111,'Paddock Names'!$B$11:$D$140,3)))</f>
        <v>#DIV/0!</v>
      </c>
      <c r="S112" s="123" t="e">
        <f>R112+(VLOOKUP($B111,'Growth Rates'!$B$11:$O$140,($B$1+2),FALSE))-(S111*(S$7/VLOOKUP($B111,'Paddock Names'!$B$11:$D$140,3)))</f>
        <v>#DIV/0!</v>
      </c>
      <c r="T112" s="123" t="e">
        <f>S112+(VLOOKUP($B111,'Growth Rates'!$B$11:$O$140,($B$1+2),FALSE))-(T111*(T$7/VLOOKUP($B111,'Paddock Names'!$B$11:$D$140,3)))</f>
        <v>#DIV/0!</v>
      </c>
      <c r="U112" s="123" t="e">
        <f>T112+(VLOOKUP($B111,'Growth Rates'!$B$11:$O$140,($B$1+2),FALSE))-(U111*(U$7/VLOOKUP($B111,'Paddock Names'!$B$11:$D$140,3)))</f>
        <v>#DIV/0!</v>
      </c>
      <c r="V112" s="123" t="e">
        <f>U112+(VLOOKUP($B111,'Growth Rates'!$B$11:$O$140,($B$1+2),FALSE))-(V111*(V$7/VLOOKUP($B111,'Paddock Names'!$B$11:$D$140,3)))</f>
        <v>#DIV/0!</v>
      </c>
      <c r="W112" s="123" t="e">
        <f>V112+(VLOOKUP($B111,'Growth Rates'!$B$11:$O$140,($B$1+2),FALSE))-(W111*(W$7/VLOOKUP($B111,'Paddock Names'!$B$11:$D$140,3)))</f>
        <v>#DIV/0!</v>
      </c>
      <c r="X112" s="123" t="e">
        <f>W112+(VLOOKUP($B111,'Growth Rates'!$B$11:$O$140,($B$1+2),FALSE))-(X111*(X$7/VLOOKUP($B111,'Paddock Names'!$B$11:$D$140,3)))</f>
        <v>#DIV/0!</v>
      </c>
      <c r="Y112" s="123" t="e">
        <f>X112+(VLOOKUP($B111,'Growth Rates'!$B$11:$O$140,($B$1+2),FALSE))-(Y111*(Y$7/VLOOKUP($B111,'Paddock Names'!$B$11:$D$140,3)))</f>
        <v>#DIV/0!</v>
      </c>
      <c r="Z112" s="123" t="e">
        <f>Y112+(VLOOKUP($B111,'Growth Rates'!$B$11:$O$140,($B$1+2),FALSE))-(Z111*(Z$7/VLOOKUP($B111,'Paddock Names'!$B$11:$D$140,3)))</f>
        <v>#DIV/0!</v>
      </c>
      <c r="AA112" s="123" t="e">
        <f>Z112+(VLOOKUP($B111,'Growth Rates'!$B$11:$O$140,($B$1+2),FALSE))-(AA111*(AA$7/VLOOKUP($B111,'Paddock Names'!$B$11:$D$140,3)))</f>
        <v>#DIV/0!</v>
      </c>
      <c r="AB112" s="123" t="e">
        <f>AA112+(VLOOKUP($B111,'Growth Rates'!$B$11:$O$140,($B$1+2),FALSE))-(AB111*(AB$7/VLOOKUP($B111,'Paddock Names'!$B$11:$D$140,3)))</f>
        <v>#DIV/0!</v>
      </c>
      <c r="AC112" s="123" t="e">
        <f>AB112+(VLOOKUP($B111,'Growth Rates'!$B$11:$O$140,($B$1+2),FALSE))-(AC111*(AC$7/VLOOKUP($B111,'Paddock Names'!$B$11:$D$140,3)))</f>
        <v>#DIV/0!</v>
      </c>
      <c r="AD112" s="123" t="e">
        <f>AC112+(VLOOKUP($B111,'Growth Rates'!$B$11:$O$140,($B$1+2),FALSE))-(AD111*(AD$7/VLOOKUP($B111,'Paddock Names'!$B$11:$D$140,3)))</f>
        <v>#DIV/0!</v>
      </c>
      <c r="AE112" s="123" t="e">
        <f>AD112+(VLOOKUP($B111,'Growth Rates'!$B$11:$O$140,($B$1+2),FALSE))-(AE111*(AE$7/VLOOKUP($B111,'Paddock Names'!$B$11:$D$140,3)))</f>
        <v>#DIV/0!</v>
      </c>
      <c r="AF112" s="123" t="e">
        <f>AE112+(VLOOKUP($B111,'Growth Rates'!$B$11:$O$140,($B$1+2),FALSE))-(AF111*(AF$7/VLOOKUP($B111,'Paddock Names'!$B$11:$D$140,3)))</f>
        <v>#DIV/0!</v>
      </c>
      <c r="AG112" s="123" t="e">
        <f>AF112+(VLOOKUP($B111,'Growth Rates'!$B$11:$O$140,($B$1+2),FALSE))-(AG111*(AG$7/VLOOKUP($B111,'Paddock Names'!$B$11:$D$140,3)))</f>
        <v>#DIV/0!</v>
      </c>
      <c r="AH112" s="123" t="e">
        <f>AG112+(VLOOKUP($B111,'Growth Rates'!$B$11:$O$140,($B$1+2),FALSE))-(AH111*(AH$7/VLOOKUP($B111,'Paddock Names'!$B$11:$D$140,3)))</f>
        <v>#DIV/0!</v>
      </c>
      <c r="AI112" s="123" t="e">
        <f>AH112+(VLOOKUP($B111,'Growth Rates'!$B$11:$O$140,($B$1+2),FALSE))-(AI111*(AI$7/VLOOKUP($B111,'Paddock Names'!$B$11:$D$140,3)))</f>
        <v>#DIV/0!</v>
      </c>
      <c r="AJ112" s="123" t="e">
        <f>AI112+(VLOOKUP($B111,'Growth Rates'!$B$11:$O$140,($B$1+2),FALSE))-(AJ111*(AJ$7/VLOOKUP($B111,'Paddock Names'!$B$11:$D$140,3)))</f>
        <v>#DIV/0!</v>
      </c>
      <c r="AK112" s="124" t="e">
        <f>AJ112+(VLOOKUP($B111,'Growth Rates'!$B$11:$O$140,($B$1+2),FALSE))-(AK111*(AK$7/VLOOKUP($B111,'Paddock Names'!$B$11:$D$140,3)))</f>
        <v>#DIV/0!</v>
      </c>
    </row>
    <row r="113" spans="2:37"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IF(SUM(I113:AK113)&gt;0,SUM(I113:AK113)," ")</f>
        <v xml:space="preserve"> </v>
      </c>
      <c r="F113" s="119" t="e">
        <f>Jan!AM114</f>
        <v>#DIV/0!</v>
      </c>
      <c r="G113" s="17">
        <f>VLOOKUP(B113,'Herbage Mass Residual'!$B$11:$O$140,($B$1+2),FALSE)</f>
        <v>2500</v>
      </c>
      <c r="H113" s="103" t="e">
        <f>($F$7/VLOOKUP(B113,'Paddock Names'!$B$11:$D$140,3))*(SUM(I113:AK113)/31)</f>
        <v>#DIV/0!</v>
      </c>
      <c r="I113" s="121"/>
      <c r="J113" s="121"/>
      <c r="K113" s="121"/>
      <c r="L113" s="121"/>
      <c r="M113" s="121"/>
      <c r="N113" s="121"/>
      <c r="O113" s="121"/>
      <c r="P113" s="121"/>
      <c r="Q113" s="121"/>
      <c r="R113" s="121"/>
      <c r="S113" s="121"/>
      <c r="T113" s="121"/>
      <c r="U113" s="121"/>
      <c r="V113" s="121"/>
      <c r="W113" s="121"/>
      <c r="X113" s="121"/>
      <c r="Y113" s="121"/>
      <c r="Z113" s="121"/>
      <c r="AA113" s="121"/>
      <c r="AB113" s="121"/>
      <c r="AC113" s="121"/>
      <c r="AD113" s="121"/>
      <c r="AE113" s="121"/>
      <c r="AF113" s="121"/>
      <c r="AG113" s="121"/>
      <c r="AH113" s="121"/>
      <c r="AI113" s="121"/>
      <c r="AJ113" s="121"/>
      <c r="AK113" s="125"/>
    </row>
    <row r="114" spans="2:37" ht="16" thickBot="1" x14ac:dyDescent="0.25">
      <c r="B114" s="58">
        <f t="shared" si="5"/>
        <v>52.5</v>
      </c>
      <c r="C114" s="23"/>
      <c r="D114" s="29"/>
      <c r="E114" s="27"/>
      <c r="F114" s="21"/>
      <c r="G114" s="22"/>
      <c r="H114" s="104"/>
      <c r="I114" s="123" t="e">
        <f>F113+(VLOOKUP(B113,'Growth Rates'!$B$11:$O$140,($B$1+2),FALSE))-(I113*(I$7/VLOOKUP(B113,'Paddock Names'!$B$11:$D$140,3)))</f>
        <v>#DIV/0!</v>
      </c>
      <c r="J114" s="123" t="e">
        <f>I114+(VLOOKUP($B113,'Growth Rates'!$B$11:$O$140,($B$1+2),FALSE))-(J113*(J$7/VLOOKUP($B113,'Paddock Names'!$B$11:$D$140,3)))</f>
        <v>#DIV/0!</v>
      </c>
      <c r="K114" s="123" t="e">
        <f>J114+(VLOOKUP($B113,'Growth Rates'!$B$11:$O$140,($B$1+2),FALSE))-(K113*(K$7/VLOOKUP($B113,'Paddock Names'!$B$11:$D$140,3)))</f>
        <v>#DIV/0!</v>
      </c>
      <c r="L114" s="123" t="e">
        <f>K114+(VLOOKUP($B113,'Growth Rates'!$B$11:$O$140,($B$1+2),FALSE))-(L113*(L$7/VLOOKUP($B113,'Paddock Names'!$B$11:$D$140,3)))</f>
        <v>#DIV/0!</v>
      </c>
      <c r="M114" s="123" t="e">
        <f>L114+(VLOOKUP($B113,'Growth Rates'!$B$11:$O$140,($B$1+2),FALSE))-(M113*(M$7/VLOOKUP($B113,'Paddock Names'!$B$11:$D$140,3)))</f>
        <v>#DIV/0!</v>
      </c>
      <c r="N114" s="123" t="e">
        <f>M114+(VLOOKUP($B113,'Growth Rates'!$B$11:$O$140,($B$1+2),FALSE))-(N113*(N$7/VLOOKUP($B113,'Paddock Names'!$B$11:$D$140,3)))</f>
        <v>#DIV/0!</v>
      </c>
      <c r="O114" s="123" t="e">
        <f>N114+(VLOOKUP($B113,'Growth Rates'!$B$11:$O$140,($B$1+2),FALSE))-(O113*(O$7/VLOOKUP($B113,'Paddock Names'!$B$11:$D$140,3)))</f>
        <v>#DIV/0!</v>
      </c>
      <c r="P114" s="123" t="e">
        <f>O114+(VLOOKUP($B113,'Growth Rates'!$B$11:$O$140,($B$1+2),FALSE))-(P113*(P$7/VLOOKUP($B113,'Paddock Names'!$B$11:$D$140,3)))</f>
        <v>#DIV/0!</v>
      </c>
      <c r="Q114" s="123" t="e">
        <f>P114+(VLOOKUP($B113,'Growth Rates'!$B$11:$O$140,($B$1+2),FALSE))-(Q113*(Q$7/VLOOKUP($B113,'Paddock Names'!$B$11:$D$140,3)))</f>
        <v>#DIV/0!</v>
      </c>
      <c r="R114" s="123" t="e">
        <f>Q114+(VLOOKUP($B113,'Growth Rates'!$B$11:$O$140,($B$1+2),FALSE))-(R113*(R$7/VLOOKUP($B113,'Paddock Names'!$B$11:$D$140,3)))</f>
        <v>#DIV/0!</v>
      </c>
      <c r="S114" s="123" t="e">
        <f>R114+(VLOOKUP($B113,'Growth Rates'!$B$11:$O$140,($B$1+2),FALSE))-(S113*(S$7/VLOOKUP($B113,'Paddock Names'!$B$11:$D$140,3)))</f>
        <v>#DIV/0!</v>
      </c>
      <c r="T114" s="123" t="e">
        <f>S114+(VLOOKUP($B113,'Growth Rates'!$B$11:$O$140,($B$1+2),FALSE))-(T113*(T$7/VLOOKUP($B113,'Paddock Names'!$B$11:$D$140,3)))</f>
        <v>#DIV/0!</v>
      </c>
      <c r="U114" s="123" t="e">
        <f>T114+(VLOOKUP($B113,'Growth Rates'!$B$11:$O$140,($B$1+2),FALSE))-(U113*(U$7/VLOOKUP($B113,'Paddock Names'!$B$11:$D$140,3)))</f>
        <v>#DIV/0!</v>
      </c>
      <c r="V114" s="123" t="e">
        <f>U114+(VLOOKUP($B113,'Growth Rates'!$B$11:$O$140,($B$1+2),FALSE))-(V113*(V$7/VLOOKUP($B113,'Paddock Names'!$B$11:$D$140,3)))</f>
        <v>#DIV/0!</v>
      </c>
      <c r="W114" s="123" t="e">
        <f>V114+(VLOOKUP($B113,'Growth Rates'!$B$11:$O$140,($B$1+2),FALSE))-(W113*(W$7/VLOOKUP($B113,'Paddock Names'!$B$11:$D$140,3)))</f>
        <v>#DIV/0!</v>
      </c>
      <c r="X114" s="123" t="e">
        <f>W114+(VLOOKUP($B113,'Growth Rates'!$B$11:$O$140,($B$1+2),FALSE))-(X113*(X$7/VLOOKUP($B113,'Paddock Names'!$B$11:$D$140,3)))</f>
        <v>#DIV/0!</v>
      </c>
      <c r="Y114" s="123" t="e">
        <f>X114+(VLOOKUP($B113,'Growth Rates'!$B$11:$O$140,($B$1+2),FALSE))-(Y113*(Y$7/VLOOKUP($B113,'Paddock Names'!$B$11:$D$140,3)))</f>
        <v>#DIV/0!</v>
      </c>
      <c r="Z114" s="123" t="e">
        <f>Y114+(VLOOKUP($B113,'Growth Rates'!$B$11:$O$140,($B$1+2),FALSE))-(Z113*(Z$7/VLOOKUP($B113,'Paddock Names'!$B$11:$D$140,3)))</f>
        <v>#DIV/0!</v>
      </c>
      <c r="AA114" s="123" t="e">
        <f>Z114+(VLOOKUP($B113,'Growth Rates'!$B$11:$O$140,($B$1+2),FALSE))-(AA113*(AA$7/VLOOKUP($B113,'Paddock Names'!$B$11:$D$140,3)))</f>
        <v>#DIV/0!</v>
      </c>
      <c r="AB114" s="123" t="e">
        <f>AA114+(VLOOKUP($B113,'Growth Rates'!$B$11:$O$140,($B$1+2),FALSE))-(AB113*(AB$7/VLOOKUP($B113,'Paddock Names'!$B$11:$D$140,3)))</f>
        <v>#DIV/0!</v>
      </c>
      <c r="AC114" s="123" t="e">
        <f>AB114+(VLOOKUP($B113,'Growth Rates'!$B$11:$O$140,($B$1+2),FALSE))-(AC113*(AC$7/VLOOKUP($B113,'Paddock Names'!$B$11:$D$140,3)))</f>
        <v>#DIV/0!</v>
      </c>
      <c r="AD114" s="123" t="e">
        <f>AC114+(VLOOKUP($B113,'Growth Rates'!$B$11:$O$140,($B$1+2),FALSE))-(AD113*(AD$7/VLOOKUP($B113,'Paddock Names'!$B$11:$D$140,3)))</f>
        <v>#DIV/0!</v>
      </c>
      <c r="AE114" s="123" t="e">
        <f>AD114+(VLOOKUP($B113,'Growth Rates'!$B$11:$O$140,($B$1+2),FALSE))-(AE113*(AE$7/VLOOKUP($B113,'Paddock Names'!$B$11:$D$140,3)))</f>
        <v>#DIV/0!</v>
      </c>
      <c r="AF114" s="123" t="e">
        <f>AE114+(VLOOKUP($B113,'Growth Rates'!$B$11:$O$140,($B$1+2),FALSE))-(AF113*(AF$7/VLOOKUP($B113,'Paddock Names'!$B$11:$D$140,3)))</f>
        <v>#DIV/0!</v>
      </c>
      <c r="AG114" s="123" t="e">
        <f>AF114+(VLOOKUP($B113,'Growth Rates'!$B$11:$O$140,($B$1+2),FALSE))-(AG113*(AG$7/VLOOKUP($B113,'Paddock Names'!$B$11:$D$140,3)))</f>
        <v>#DIV/0!</v>
      </c>
      <c r="AH114" s="123" t="e">
        <f>AG114+(VLOOKUP($B113,'Growth Rates'!$B$11:$O$140,($B$1+2),FALSE))-(AH113*(AH$7/VLOOKUP($B113,'Paddock Names'!$B$11:$D$140,3)))</f>
        <v>#DIV/0!</v>
      </c>
      <c r="AI114" s="123" t="e">
        <f>AH114+(VLOOKUP($B113,'Growth Rates'!$B$11:$O$140,($B$1+2),FALSE))-(AI113*(AI$7/VLOOKUP($B113,'Paddock Names'!$B$11:$D$140,3)))</f>
        <v>#DIV/0!</v>
      </c>
      <c r="AJ114" s="123" t="e">
        <f>AI114+(VLOOKUP($B113,'Growth Rates'!$B$11:$O$140,($B$1+2),FALSE))-(AJ113*(AJ$7/VLOOKUP($B113,'Paddock Names'!$B$11:$D$140,3)))</f>
        <v>#DIV/0!</v>
      </c>
      <c r="AK114" s="124" t="e">
        <f>AJ114+(VLOOKUP($B113,'Growth Rates'!$B$11:$O$140,($B$1+2),FALSE))-(AK113*(AK$7/VLOOKUP($B113,'Paddock Names'!$B$11:$D$140,3)))</f>
        <v>#DIV/0!</v>
      </c>
    </row>
    <row r="115" spans="2:37"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IF(SUM(I115:AK115)&gt;0,SUM(I115:AK115)," ")</f>
        <v xml:space="preserve"> </v>
      </c>
      <c r="F115" s="119" t="e">
        <f>Jan!AM116</f>
        <v>#DIV/0!</v>
      </c>
      <c r="G115" s="17">
        <f>VLOOKUP(B115,'Herbage Mass Residual'!$B$11:$O$140,($B$1+2),FALSE)</f>
        <v>2500</v>
      </c>
      <c r="H115" s="103" t="e">
        <f>($F$7/VLOOKUP(B115,'Paddock Names'!$B$11:$D$140,3))*(SUM(I115:AK115)/31)</f>
        <v>#DIV/0!</v>
      </c>
      <c r="I115" s="121"/>
      <c r="J115" s="121"/>
      <c r="K115" s="121"/>
      <c r="L115" s="121"/>
      <c r="M115" s="121"/>
      <c r="N115" s="121"/>
      <c r="O115" s="121"/>
      <c r="P115" s="121"/>
      <c r="Q115" s="121"/>
      <c r="R115" s="121"/>
      <c r="S115" s="121"/>
      <c r="T115" s="121"/>
      <c r="U115" s="121"/>
      <c r="V115" s="121"/>
      <c r="W115" s="121"/>
      <c r="X115" s="121"/>
      <c r="Y115" s="121"/>
      <c r="Z115" s="121"/>
      <c r="AA115" s="121"/>
      <c r="AB115" s="121"/>
      <c r="AC115" s="121"/>
      <c r="AD115" s="121"/>
      <c r="AE115" s="121"/>
      <c r="AF115" s="121"/>
      <c r="AG115" s="121"/>
      <c r="AH115" s="121"/>
      <c r="AI115" s="121"/>
      <c r="AJ115" s="121"/>
      <c r="AK115" s="125"/>
    </row>
    <row r="116" spans="2:37" ht="16" thickBot="1" x14ac:dyDescent="0.25">
      <c r="B116" s="58">
        <f t="shared" si="5"/>
        <v>53.5</v>
      </c>
      <c r="C116" s="23"/>
      <c r="D116" s="29"/>
      <c r="E116" s="27"/>
      <c r="F116" s="21"/>
      <c r="G116" s="22"/>
      <c r="H116" s="104"/>
      <c r="I116" s="123" t="e">
        <f>F115+(VLOOKUP(B115,'Growth Rates'!$B$11:$O$140,($B$1+2),FALSE))-(I115*(I$7/VLOOKUP(B115,'Paddock Names'!$B$11:$D$140,3)))</f>
        <v>#DIV/0!</v>
      </c>
      <c r="J116" s="123" t="e">
        <f>I116+(VLOOKUP($B115,'Growth Rates'!$B$11:$O$140,($B$1+2),FALSE))-(J115*(J$7/VLOOKUP($B115,'Paddock Names'!$B$11:$D$140,3)))</f>
        <v>#DIV/0!</v>
      </c>
      <c r="K116" s="123" t="e">
        <f>J116+(VLOOKUP($B115,'Growth Rates'!$B$11:$O$140,($B$1+2),FALSE))-(K115*(K$7/VLOOKUP($B115,'Paddock Names'!$B$11:$D$140,3)))</f>
        <v>#DIV/0!</v>
      </c>
      <c r="L116" s="123" t="e">
        <f>K116+(VLOOKUP($B115,'Growth Rates'!$B$11:$O$140,($B$1+2),FALSE))-(L115*(L$7/VLOOKUP($B115,'Paddock Names'!$B$11:$D$140,3)))</f>
        <v>#DIV/0!</v>
      </c>
      <c r="M116" s="123" t="e">
        <f>L116+(VLOOKUP($B115,'Growth Rates'!$B$11:$O$140,($B$1+2),FALSE))-(M115*(M$7/VLOOKUP($B115,'Paddock Names'!$B$11:$D$140,3)))</f>
        <v>#DIV/0!</v>
      </c>
      <c r="N116" s="123" t="e">
        <f>M116+(VLOOKUP($B115,'Growth Rates'!$B$11:$O$140,($B$1+2),FALSE))-(N115*(N$7/VLOOKUP($B115,'Paddock Names'!$B$11:$D$140,3)))</f>
        <v>#DIV/0!</v>
      </c>
      <c r="O116" s="123" t="e">
        <f>N116+(VLOOKUP($B115,'Growth Rates'!$B$11:$O$140,($B$1+2),FALSE))-(O115*(O$7/VLOOKUP($B115,'Paddock Names'!$B$11:$D$140,3)))</f>
        <v>#DIV/0!</v>
      </c>
      <c r="P116" s="123" t="e">
        <f>O116+(VLOOKUP($B115,'Growth Rates'!$B$11:$O$140,($B$1+2),FALSE))-(P115*(P$7/VLOOKUP($B115,'Paddock Names'!$B$11:$D$140,3)))</f>
        <v>#DIV/0!</v>
      </c>
      <c r="Q116" s="123" t="e">
        <f>P116+(VLOOKUP($B115,'Growth Rates'!$B$11:$O$140,($B$1+2),FALSE))-(Q115*(Q$7/VLOOKUP($B115,'Paddock Names'!$B$11:$D$140,3)))</f>
        <v>#DIV/0!</v>
      </c>
      <c r="R116" s="123" t="e">
        <f>Q116+(VLOOKUP($B115,'Growth Rates'!$B$11:$O$140,($B$1+2),FALSE))-(R115*(R$7/VLOOKUP($B115,'Paddock Names'!$B$11:$D$140,3)))</f>
        <v>#DIV/0!</v>
      </c>
      <c r="S116" s="123" t="e">
        <f>R116+(VLOOKUP($B115,'Growth Rates'!$B$11:$O$140,($B$1+2),FALSE))-(S115*(S$7/VLOOKUP($B115,'Paddock Names'!$B$11:$D$140,3)))</f>
        <v>#DIV/0!</v>
      </c>
      <c r="T116" s="123" t="e">
        <f>S116+(VLOOKUP($B115,'Growth Rates'!$B$11:$O$140,($B$1+2),FALSE))-(T115*(T$7/VLOOKUP($B115,'Paddock Names'!$B$11:$D$140,3)))</f>
        <v>#DIV/0!</v>
      </c>
      <c r="U116" s="123" t="e">
        <f>T116+(VLOOKUP($B115,'Growth Rates'!$B$11:$O$140,($B$1+2),FALSE))-(U115*(U$7/VLOOKUP($B115,'Paddock Names'!$B$11:$D$140,3)))</f>
        <v>#DIV/0!</v>
      </c>
      <c r="V116" s="123" t="e">
        <f>U116+(VLOOKUP($B115,'Growth Rates'!$B$11:$O$140,($B$1+2),FALSE))-(V115*(V$7/VLOOKUP($B115,'Paddock Names'!$B$11:$D$140,3)))</f>
        <v>#DIV/0!</v>
      </c>
      <c r="W116" s="123" t="e">
        <f>V116+(VLOOKUP($B115,'Growth Rates'!$B$11:$O$140,($B$1+2),FALSE))-(W115*(W$7/VLOOKUP($B115,'Paddock Names'!$B$11:$D$140,3)))</f>
        <v>#DIV/0!</v>
      </c>
      <c r="X116" s="123" t="e">
        <f>W116+(VLOOKUP($B115,'Growth Rates'!$B$11:$O$140,($B$1+2),FALSE))-(X115*(X$7/VLOOKUP($B115,'Paddock Names'!$B$11:$D$140,3)))</f>
        <v>#DIV/0!</v>
      </c>
      <c r="Y116" s="123" t="e">
        <f>X116+(VLOOKUP($B115,'Growth Rates'!$B$11:$O$140,($B$1+2),FALSE))-(Y115*(Y$7/VLOOKUP($B115,'Paddock Names'!$B$11:$D$140,3)))</f>
        <v>#DIV/0!</v>
      </c>
      <c r="Z116" s="123" t="e">
        <f>Y116+(VLOOKUP($B115,'Growth Rates'!$B$11:$O$140,($B$1+2),FALSE))-(Z115*(Z$7/VLOOKUP($B115,'Paddock Names'!$B$11:$D$140,3)))</f>
        <v>#DIV/0!</v>
      </c>
      <c r="AA116" s="123" t="e">
        <f>Z116+(VLOOKUP($B115,'Growth Rates'!$B$11:$O$140,($B$1+2),FALSE))-(AA115*(AA$7/VLOOKUP($B115,'Paddock Names'!$B$11:$D$140,3)))</f>
        <v>#DIV/0!</v>
      </c>
      <c r="AB116" s="123" t="e">
        <f>AA116+(VLOOKUP($B115,'Growth Rates'!$B$11:$O$140,($B$1+2),FALSE))-(AB115*(AB$7/VLOOKUP($B115,'Paddock Names'!$B$11:$D$140,3)))</f>
        <v>#DIV/0!</v>
      </c>
      <c r="AC116" s="123" t="e">
        <f>AB116+(VLOOKUP($B115,'Growth Rates'!$B$11:$O$140,($B$1+2),FALSE))-(AC115*(AC$7/VLOOKUP($B115,'Paddock Names'!$B$11:$D$140,3)))</f>
        <v>#DIV/0!</v>
      </c>
      <c r="AD116" s="123" t="e">
        <f>AC116+(VLOOKUP($B115,'Growth Rates'!$B$11:$O$140,($B$1+2),FALSE))-(AD115*(AD$7/VLOOKUP($B115,'Paddock Names'!$B$11:$D$140,3)))</f>
        <v>#DIV/0!</v>
      </c>
      <c r="AE116" s="123" t="e">
        <f>AD116+(VLOOKUP($B115,'Growth Rates'!$B$11:$O$140,($B$1+2),FALSE))-(AE115*(AE$7/VLOOKUP($B115,'Paddock Names'!$B$11:$D$140,3)))</f>
        <v>#DIV/0!</v>
      </c>
      <c r="AF116" s="123" t="e">
        <f>AE116+(VLOOKUP($B115,'Growth Rates'!$B$11:$O$140,($B$1+2),FALSE))-(AF115*(AF$7/VLOOKUP($B115,'Paddock Names'!$B$11:$D$140,3)))</f>
        <v>#DIV/0!</v>
      </c>
      <c r="AG116" s="123" t="e">
        <f>AF116+(VLOOKUP($B115,'Growth Rates'!$B$11:$O$140,($B$1+2),FALSE))-(AG115*(AG$7/VLOOKUP($B115,'Paddock Names'!$B$11:$D$140,3)))</f>
        <v>#DIV/0!</v>
      </c>
      <c r="AH116" s="123" t="e">
        <f>AG116+(VLOOKUP($B115,'Growth Rates'!$B$11:$O$140,($B$1+2),FALSE))-(AH115*(AH$7/VLOOKUP($B115,'Paddock Names'!$B$11:$D$140,3)))</f>
        <v>#DIV/0!</v>
      </c>
      <c r="AI116" s="123" t="e">
        <f>AH116+(VLOOKUP($B115,'Growth Rates'!$B$11:$O$140,($B$1+2),FALSE))-(AI115*(AI$7/VLOOKUP($B115,'Paddock Names'!$B$11:$D$140,3)))</f>
        <v>#DIV/0!</v>
      </c>
      <c r="AJ116" s="123" t="e">
        <f>AI116+(VLOOKUP($B115,'Growth Rates'!$B$11:$O$140,($B$1+2),FALSE))-(AJ115*(AJ$7/VLOOKUP($B115,'Paddock Names'!$B$11:$D$140,3)))</f>
        <v>#DIV/0!</v>
      </c>
      <c r="AK116" s="124" t="e">
        <f>AJ116+(VLOOKUP($B115,'Growth Rates'!$B$11:$O$140,($B$1+2),FALSE))-(AK115*(AK$7/VLOOKUP($B115,'Paddock Names'!$B$11:$D$140,3)))</f>
        <v>#DIV/0!</v>
      </c>
    </row>
    <row r="117" spans="2:37"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IF(SUM(I117:AK117)&gt;0,SUM(I117:AK117)," ")</f>
        <v xml:space="preserve"> </v>
      </c>
      <c r="F117" s="119" t="e">
        <f>Jan!AM118</f>
        <v>#DIV/0!</v>
      </c>
      <c r="G117" s="17">
        <f>VLOOKUP(B117,'Herbage Mass Residual'!$B$11:$O$140,($B$1+2),FALSE)</f>
        <v>2500</v>
      </c>
      <c r="H117" s="103" t="e">
        <f>($F$7/VLOOKUP(B117,'Paddock Names'!$B$11:$D$140,3))*(SUM(I117:AK117)/31)</f>
        <v>#DIV/0!</v>
      </c>
      <c r="I117" s="121"/>
      <c r="J117" s="121"/>
      <c r="K117" s="121"/>
      <c r="L117" s="121"/>
      <c r="M117" s="121"/>
      <c r="N117" s="121"/>
      <c r="O117" s="121"/>
      <c r="P117" s="121"/>
      <c r="Q117" s="121"/>
      <c r="R117" s="121"/>
      <c r="S117" s="121"/>
      <c r="T117" s="121"/>
      <c r="U117" s="121"/>
      <c r="V117" s="121"/>
      <c r="W117" s="121"/>
      <c r="X117" s="121"/>
      <c r="Y117" s="121"/>
      <c r="Z117" s="121"/>
      <c r="AA117" s="121"/>
      <c r="AB117" s="121"/>
      <c r="AC117" s="121"/>
      <c r="AD117" s="121"/>
      <c r="AE117" s="121"/>
      <c r="AF117" s="121"/>
      <c r="AG117" s="121"/>
      <c r="AH117" s="121"/>
      <c r="AI117" s="121"/>
      <c r="AJ117" s="121"/>
      <c r="AK117" s="125"/>
    </row>
    <row r="118" spans="2:37" ht="16" thickBot="1" x14ac:dyDescent="0.25">
      <c r="B118" s="58">
        <f t="shared" si="5"/>
        <v>54.5</v>
      </c>
      <c r="C118" s="23"/>
      <c r="D118" s="29"/>
      <c r="E118" s="27"/>
      <c r="F118" s="21"/>
      <c r="G118" s="22"/>
      <c r="H118" s="104"/>
      <c r="I118" s="123" t="e">
        <f>F117+(VLOOKUP(B117,'Growth Rates'!$B$11:$O$140,($B$1+2),FALSE))-(I117*(I$7/VLOOKUP(B117,'Paddock Names'!$B$11:$D$140,3)))</f>
        <v>#DIV/0!</v>
      </c>
      <c r="J118" s="123" t="e">
        <f>I118+(VLOOKUP($B117,'Growth Rates'!$B$11:$O$140,($B$1+2),FALSE))-(J117*(J$7/VLOOKUP($B117,'Paddock Names'!$B$11:$D$140,3)))</f>
        <v>#DIV/0!</v>
      </c>
      <c r="K118" s="123" t="e">
        <f>J118+(VLOOKUP($B117,'Growth Rates'!$B$11:$O$140,($B$1+2),FALSE))-(K117*(K$7/VLOOKUP($B117,'Paddock Names'!$B$11:$D$140,3)))</f>
        <v>#DIV/0!</v>
      </c>
      <c r="L118" s="123" t="e">
        <f>K118+(VLOOKUP($B117,'Growth Rates'!$B$11:$O$140,($B$1+2),FALSE))-(L117*(L$7/VLOOKUP($B117,'Paddock Names'!$B$11:$D$140,3)))</f>
        <v>#DIV/0!</v>
      </c>
      <c r="M118" s="123" t="e">
        <f>L118+(VLOOKUP($B117,'Growth Rates'!$B$11:$O$140,($B$1+2),FALSE))-(M117*(M$7/VLOOKUP($B117,'Paddock Names'!$B$11:$D$140,3)))</f>
        <v>#DIV/0!</v>
      </c>
      <c r="N118" s="123" t="e">
        <f>M118+(VLOOKUP($B117,'Growth Rates'!$B$11:$O$140,($B$1+2),FALSE))-(N117*(N$7/VLOOKUP($B117,'Paddock Names'!$B$11:$D$140,3)))</f>
        <v>#DIV/0!</v>
      </c>
      <c r="O118" s="123" t="e">
        <f>N118+(VLOOKUP($B117,'Growth Rates'!$B$11:$O$140,($B$1+2),FALSE))-(O117*(O$7/VLOOKUP($B117,'Paddock Names'!$B$11:$D$140,3)))</f>
        <v>#DIV/0!</v>
      </c>
      <c r="P118" s="123" t="e">
        <f>O118+(VLOOKUP($B117,'Growth Rates'!$B$11:$O$140,($B$1+2),FALSE))-(P117*(P$7/VLOOKUP($B117,'Paddock Names'!$B$11:$D$140,3)))</f>
        <v>#DIV/0!</v>
      </c>
      <c r="Q118" s="123" t="e">
        <f>P118+(VLOOKUP($B117,'Growth Rates'!$B$11:$O$140,($B$1+2),FALSE))-(Q117*(Q$7/VLOOKUP($B117,'Paddock Names'!$B$11:$D$140,3)))</f>
        <v>#DIV/0!</v>
      </c>
      <c r="R118" s="123" t="e">
        <f>Q118+(VLOOKUP($B117,'Growth Rates'!$B$11:$O$140,($B$1+2),FALSE))-(R117*(R$7/VLOOKUP($B117,'Paddock Names'!$B$11:$D$140,3)))</f>
        <v>#DIV/0!</v>
      </c>
      <c r="S118" s="123" t="e">
        <f>R118+(VLOOKUP($B117,'Growth Rates'!$B$11:$O$140,($B$1+2),FALSE))-(S117*(S$7/VLOOKUP($B117,'Paddock Names'!$B$11:$D$140,3)))</f>
        <v>#DIV/0!</v>
      </c>
      <c r="T118" s="123" t="e">
        <f>S118+(VLOOKUP($B117,'Growth Rates'!$B$11:$O$140,($B$1+2),FALSE))-(T117*(T$7/VLOOKUP($B117,'Paddock Names'!$B$11:$D$140,3)))</f>
        <v>#DIV/0!</v>
      </c>
      <c r="U118" s="123" t="e">
        <f>T118+(VLOOKUP($B117,'Growth Rates'!$B$11:$O$140,($B$1+2),FALSE))-(U117*(U$7/VLOOKUP($B117,'Paddock Names'!$B$11:$D$140,3)))</f>
        <v>#DIV/0!</v>
      </c>
      <c r="V118" s="123" t="e">
        <f>U118+(VLOOKUP($B117,'Growth Rates'!$B$11:$O$140,($B$1+2),FALSE))-(V117*(V$7/VLOOKUP($B117,'Paddock Names'!$B$11:$D$140,3)))</f>
        <v>#DIV/0!</v>
      </c>
      <c r="W118" s="123" t="e">
        <f>V118+(VLOOKUP($B117,'Growth Rates'!$B$11:$O$140,($B$1+2),FALSE))-(W117*(W$7/VLOOKUP($B117,'Paddock Names'!$B$11:$D$140,3)))</f>
        <v>#DIV/0!</v>
      </c>
      <c r="X118" s="123" t="e">
        <f>W118+(VLOOKUP($B117,'Growth Rates'!$B$11:$O$140,($B$1+2),FALSE))-(X117*(X$7/VLOOKUP($B117,'Paddock Names'!$B$11:$D$140,3)))</f>
        <v>#DIV/0!</v>
      </c>
      <c r="Y118" s="123" t="e">
        <f>X118+(VLOOKUP($B117,'Growth Rates'!$B$11:$O$140,($B$1+2),FALSE))-(Y117*(Y$7/VLOOKUP($B117,'Paddock Names'!$B$11:$D$140,3)))</f>
        <v>#DIV/0!</v>
      </c>
      <c r="Z118" s="123" t="e">
        <f>Y118+(VLOOKUP($B117,'Growth Rates'!$B$11:$O$140,($B$1+2),FALSE))-(Z117*(Z$7/VLOOKUP($B117,'Paddock Names'!$B$11:$D$140,3)))</f>
        <v>#DIV/0!</v>
      </c>
      <c r="AA118" s="123" t="e">
        <f>Z118+(VLOOKUP($B117,'Growth Rates'!$B$11:$O$140,($B$1+2),FALSE))-(AA117*(AA$7/VLOOKUP($B117,'Paddock Names'!$B$11:$D$140,3)))</f>
        <v>#DIV/0!</v>
      </c>
      <c r="AB118" s="123" t="e">
        <f>AA118+(VLOOKUP($B117,'Growth Rates'!$B$11:$O$140,($B$1+2),FALSE))-(AB117*(AB$7/VLOOKUP($B117,'Paddock Names'!$B$11:$D$140,3)))</f>
        <v>#DIV/0!</v>
      </c>
      <c r="AC118" s="123" t="e">
        <f>AB118+(VLOOKUP($B117,'Growth Rates'!$B$11:$O$140,($B$1+2),FALSE))-(AC117*(AC$7/VLOOKUP($B117,'Paddock Names'!$B$11:$D$140,3)))</f>
        <v>#DIV/0!</v>
      </c>
      <c r="AD118" s="123" t="e">
        <f>AC118+(VLOOKUP($B117,'Growth Rates'!$B$11:$O$140,($B$1+2),FALSE))-(AD117*(AD$7/VLOOKUP($B117,'Paddock Names'!$B$11:$D$140,3)))</f>
        <v>#DIV/0!</v>
      </c>
      <c r="AE118" s="123" t="e">
        <f>AD118+(VLOOKUP($B117,'Growth Rates'!$B$11:$O$140,($B$1+2),FALSE))-(AE117*(AE$7/VLOOKUP($B117,'Paddock Names'!$B$11:$D$140,3)))</f>
        <v>#DIV/0!</v>
      </c>
      <c r="AF118" s="123" t="e">
        <f>AE118+(VLOOKUP($B117,'Growth Rates'!$B$11:$O$140,($B$1+2),FALSE))-(AF117*(AF$7/VLOOKUP($B117,'Paddock Names'!$B$11:$D$140,3)))</f>
        <v>#DIV/0!</v>
      </c>
      <c r="AG118" s="123" t="e">
        <f>AF118+(VLOOKUP($B117,'Growth Rates'!$B$11:$O$140,($B$1+2),FALSE))-(AG117*(AG$7/VLOOKUP($B117,'Paddock Names'!$B$11:$D$140,3)))</f>
        <v>#DIV/0!</v>
      </c>
      <c r="AH118" s="123" t="e">
        <f>AG118+(VLOOKUP($B117,'Growth Rates'!$B$11:$O$140,($B$1+2),FALSE))-(AH117*(AH$7/VLOOKUP($B117,'Paddock Names'!$B$11:$D$140,3)))</f>
        <v>#DIV/0!</v>
      </c>
      <c r="AI118" s="123" t="e">
        <f>AH118+(VLOOKUP($B117,'Growth Rates'!$B$11:$O$140,($B$1+2),FALSE))-(AI117*(AI$7/VLOOKUP($B117,'Paddock Names'!$B$11:$D$140,3)))</f>
        <v>#DIV/0!</v>
      </c>
      <c r="AJ118" s="123" t="e">
        <f>AI118+(VLOOKUP($B117,'Growth Rates'!$B$11:$O$140,($B$1+2),FALSE))-(AJ117*(AJ$7/VLOOKUP($B117,'Paddock Names'!$B$11:$D$140,3)))</f>
        <v>#DIV/0!</v>
      </c>
      <c r="AK118" s="124" t="e">
        <f>AJ118+(VLOOKUP($B117,'Growth Rates'!$B$11:$O$140,($B$1+2),FALSE))-(AK117*(AK$7/VLOOKUP($B117,'Paddock Names'!$B$11:$D$140,3)))</f>
        <v>#DIV/0!</v>
      </c>
    </row>
    <row r="119" spans="2:37"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IF(SUM(I119:AK119)&gt;0,SUM(I119:AK119)," ")</f>
        <v xml:space="preserve"> </v>
      </c>
      <c r="F119" s="119" t="e">
        <f>Jan!AM120</f>
        <v>#DIV/0!</v>
      </c>
      <c r="G119" s="17">
        <f>VLOOKUP(B119,'Herbage Mass Residual'!$B$11:$O$140,($B$1+2),FALSE)</f>
        <v>2500</v>
      </c>
      <c r="H119" s="103" t="e">
        <f>($F$7/VLOOKUP(B119,'Paddock Names'!$B$11:$D$140,3))*(SUM(I119:AK119)/31)</f>
        <v>#DIV/0!</v>
      </c>
      <c r="I119" s="121"/>
      <c r="J119" s="121"/>
      <c r="K119" s="121"/>
      <c r="L119" s="121"/>
      <c r="M119" s="121"/>
      <c r="N119" s="121"/>
      <c r="O119" s="121"/>
      <c r="P119" s="121"/>
      <c r="Q119" s="121"/>
      <c r="R119" s="121"/>
      <c r="S119" s="121"/>
      <c r="T119" s="121"/>
      <c r="U119" s="121"/>
      <c r="V119" s="121"/>
      <c r="W119" s="121"/>
      <c r="X119" s="121"/>
      <c r="Y119" s="121"/>
      <c r="Z119" s="121"/>
      <c r="AA119" s="121"/>
      <c r="AB119" s="121"/>
      <c r="AC119" s="121"/>
      <c r="AD119" s="121"/>
      <c r="AE119" s="121"/>
      <c r="AF119" s="121"/>
      <c r="AG119" s="121"/>
      <c r="AH119" s="121"/>
      <c r="AI119" s="121"/>
      <c r="AJ119" s="121"/>
      <c r="AK119" s="125"/>
    </row>
    <row r="120" spans="2:37" ht="16" thickBot="1" x14ac:dyDescent="0.25">
      <c r="B120" s="58">
        <f t="shared" si="5"/>
        <v>55.5</v>
      </c>
      <c r="C120" s="23"/>
      <c r="D120" s="29"/>
      <c r="E120" s="27"/>
      <c r="F120" s="21"/>
      <c r="G120" s="22"/>
      <c r="H120" s="104"/>
      <c r="I120" s="123" t="e">
        <f>F119+(VLOOKUP(B119,'Growth Rates'!$B$11:$O$140,($B$1+2),FALSE))-(I119*(I$7/VLOOKUP(B119,'Paddock Names'!$B$11:$D$140,3)))</f>
        <v>#DIV/0!</v>
      </c>
      <c r="J120" s="123" t="e">
        <f>I120+(VLOOKUP($B119,'Growth Rates'!$B$11:$O$140,($B$1+2),FALSE))-(J119*(J$7/VLOOKUP($B119,'Paddock Names'!$B$11:$D$140,3)))</f>
        <v>#DIV/0!</v>
      </c>
      <c r="K120" s="123" t="e">
        <f>J120+(VLOOKUP($B119,'Growth Rates'!$B$11:$O$140,($B$1+2),FALSE))-(K119*(K$7/VLOOKUP($B119,'Paddock Names'!$B$11:$D$140,3)))</f>
        <v>#DIV/0!</v>
      </c>
      <c r="L120" s="123" t="e">
        <f>K120+(VLOOKUP($B119,'Growth Rates'!$B$11:$O$140,($B$1+2),FALSE))-(L119*(L$7/VLOOKUP($B119,'Paddock Names'!$B$11:$D$140,3)))</f>
        <v>#DIV/0!</v>
      </c>
      <c r="M120" s="123" t="e">
        <f>L120+(VLOOKUP($B119,'Growth Rates'!$B$11:$O$140,($B$1+2),FALSE))-(M119*(M$7/VLOOKUP($B119,'Paddock Names'!$B$11:$D$140,3)))</f>
        <v>#DIV/0!</v>
      </c>
      <c r="N120" s="123" t="e">
        <f>M120+(VLOOKUP($B119,'Growth Rates'!$B$11:$O$140,($B$1+2),FALSE))-(N119*(N$7/VLOOKUP($B119,'Paddock Names'!$B$11:$D$140,3)))</f>
        <v>#DIV/0!</v>
      </c>
      <c r="O120" s="123" t="e">
        <f>N120+(VLOOKUP($B119,'Growth Rates'!$B$11:$O$140,($B$1+2),FALSE))-(O119*(O$7/VLOOKUP($B119,'Paddock Names'!$B$11:$D$140,3)))</f>
        <v>#DIV/0!</v>
      </c>
      <c r="P120" s="123" t="e">
        <f>O120+(VLOOKUP($B119,'Growth Rates'!$B$11:$O$140,($B$1+2),FALSE))-(P119*(P$7/VLOOKUP($B119,'Paddock Names'!$B$11:$D$140,3)))</f>
        <v>#DIV/0!</v>
      </c>
      <c r="Q120" s="123" t="e">
        <f>P120+(VLOOKUP($B119,'Growth Rates'!$B$11:$O$140,($B$1+2),FALSE))-(Q119*(Q$7/VLOOKUP($B119,'Paddock Names'!$B$11:$D$140,3)))</f>
        <v>#DIV/0!</v>
      </c>
      <c r="R120" s="123" t="e">
        <f>Q120+(VLOOKUP($B119,'Growth Rates'!$B$11:$O$140,($B$1+2),FALSE))-(R119*(R$7/VLOOKUP($B119,'Paddock Names'!$B$11:$D$140,3)))</f>
        <v>#DIV/0!</v>
      </c>
      <c r="S120" s="123" t="e">
        <f>R120+(VLOOKUP($B119,'Growth Rates'!$B$11:$O$140,($B$1+2),FALSE))-(S119*(S$7/VLOOKUP($B119,'Paddock Names'!$B$11:$D$140,3)))</f>
        <v>#DIV/0!</v>
      </c>
      <c r="T120" s="123" t="e">
        <f>S120+(VLOOKUP($B119,'Growth Rates'!$B$11:$O$140,($B$1+2),FALSE))-(T119*(T$7/VLOOKUP($B119,'Paddock Names'!$B$11:$D$140,3)))</f>
        <v>#DIV/0!</v>
      </c>
      <c r="U120" s="123" t="e">
        <f>T120+(VLOOKUP($B119,'Growth Rates'!$B$11:$O$140,($B$1+2),FALSE))-(U119*(U$7/VLOOKUP($B119,'Paddock Names'!$B$11:$D$140,3)))</f>
        <v>#DIV/0!</v>
      </c>
      <c r="V120" s="123" t="e">
        <f>U120+(VLOOKUP($B119,'Growth Rates'!$B$11:$O$140,($B$1+2),FALSE))-(V119*(V$7/VLOOKUP($B119,'Paddock Names'!$B$11:$D$140,3)))</f>
        <v>#DIV/0!</v>
      </c>
      <c r="W120" s="123" t="e">
        <f>V120+(VLOOKUP($B119,'Growth Rates'!$B$11:$O$140,($B$1+2),FALSE))-(W119*(W$7/VLOOKUP($B119,'Paddock Names'!$B$11:$D$140,3)))</f>
        <v>#DIV/0!</v>
      </c>
      <c r="X120" s="123" t="e">
        <f>W120+(VLOOKUP($B119,'Growth Rates'!$B$11:$O$140,($B$1+2),FALSE))-(X119*(X$7/VLOOKUP($B119,'Paddock Names'!$B$11:$D$140,3)))</f>
        <v>#DIV/0!</v>
      </c>
      <c r="Y120" s="123" t="e">
        <f>X120+(VLOOKUP($B119,'Growth Rates'!$B$11:$O$140,($B$1+2),FALSE))-(Y119*(Y$7/VLOOKUP($B119,'Paddock Names'!$B$11:$D$140,3)))</f>
        <v>#DIV/0!</v>
      </c>
      <c r="Z120" s="123" t="e">
        <f>Y120+(VLOOKUP($B119,'Growth Rates'!$B$11:$O$140,($B$1+2),FALSE))-(Z119*(Z$7/VLOOKUP($B119,'Paddock Names'!$B$11:$D$140,3)))</f>
        <v>#DIV/0!</v>
      </c>
      <c r="AA120" s="123" t="e">
        <f>Z120+(VLOOKUP($B119,'Growth Rates'!$B$11:$O$140,($B$1+2),FALSE))-(AA119*(AA$7/VLOOKUP($B119,'Paddock Names'!$B$11:$D$140,3)))</f>
        <v>#DIV/0!</v>
      </c>
      <c r="AB120" s="123" t="e">
        <f>AA120+(VLOOKUP($B119,'Growth Rates'!$B$11:$O$140,($B$1+2),FALSE))-(AB119*(AB$7/VLOOKUP($B119,'Paddock Names'!$B$11:$D$140,3)))</f>
        <v>#DIV/0!</v>
      </c>
      <c r="AC120" s="123" t="e">
        <f>AB120+(VLOOKUP($B119,'Growth Rates'!$B$11:$O$140,($B$1+2),FALSE))-(AC119*(AC$7/VLOOKUP($B119,'Paddock Names'!$B$11:$D$140,3)))</f>
        <v>#DIV/0!</v>
      </c>
      <c r="AD120" s="123" t="e">
        <f>AC120+(VLOOKUP($B119,'Growth Rates'!$B$11:$O$140,($B$1+2),FALSE))-(AD119*(AD$7/VLOOKUP($B119,'Paddock Names'!$B$11:$D$140,3)))</f>
        <v>#DIV/0!</v>
      </c>
      <c r="AE120" s="123" t="e">
        <f>AD120+(VLOOKUP($B119,'Growth Rates'!$B$11:$O$140,($B$1+2),FALSE))-(AE119*(AE$7/VLOOKUP($B119,'Paddock Names'!$B$11:$D$140,3)))</f>
        <v>#DIV/0!</v>
      </c>
      <c r="AF120" s="123" t="e">
        <f>AE120+(VLOOKUP($B119,'Growth Rates'!$B$11:$O$140,($B$1+2),FALSE))-(AF119*(AF$7/VLOOKUP($B119,'Paddock Names'!$B$11:$D$140,3)))</f>
        <v>#DIV/0!</v>
      </c>
      <c r="AG120" s="123" t="e">
        <f>AF120+(VLOOKUP($B119,'Growth Rates'!$B$11:$O$140,($B$1+2),FALSE))-(AG119*(AG$7/VLOOKUP($B119,'Paddock Names'!$B$11:$D$140,3)))</f>
        <v>#DIV/0!</v>
      </c>
      <c r="AH120" s="123" t="e">
        <f>AG120+(VLOOKUP($B119,'Growth Rates'!$B$11:$O$140,($B$1+2),FALSE))-(AH119*(AH$7/VLOOKUP($B119,'Paddock Names'!$B$11:$D$140,3)))</f>
        <v>#DIV/0!</v>
      </c>
      <c r="AI120" s="123" t="e">
        <f>AH120+(VLOOKUP($B119,'Growth Rates'!$B$11:$O$140,($B$1+2),FALSE))-(AI119*(AI$7/VLOOKUP($B119,'Paddock Names'!$B$11:$D$140,3)))</f>
        <v>#DIV/0!</v>
      </c>
      <c r="AJ120" s="123" t="e">
        <f>AI120+(VLOOKUP($B119,'Growth Rates'!$B$11:$O$140,($B$1+2),FALSE))-(AJ119*(AJ$7/VLOOKUP($B119,'Paddock Names'!$B$11:$D$140,3)))</f>
        <v>#DIV/0!</v>
      </c>
      <c r="AK120" s="124" t="e">
        <f>AJ120+(VLOOKUP($B119,'Growth Rates'!$B$11:$O$140,($B$1+2),FALSE))-(AK119*(AK$7/VLOOKUP($B119,'Paddock Names'!$B$11:$D$140,3)))</f>
        <v>#DIV/0!</v>
      </c>
    </row>
    <row r="121" spans="2:37"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IF(SUM(I121:AK121)&gt;0,SUM(I121:AK121)," ")</f>
        <v xml:space="preserve"> </v>
      </c>
      <c r="F121" s="119" t="e">
        <f>Jan!AM122</f>
        <v>#DIV/0!</v>
      </c>
      <c r="G121" s="17">
        <f>VLOOKUP(B121,'Herbage Mass Residual'!$B$11:$O$140,($B$1+2),FALSE)</f>
        <v>2500</v>
      </c>
      <c r="H121" s="103" t="e">
        <f>($F$7/VLOOKUP(B121,'Paddock Names'!$B$11:$D$140,3))*(SUM(I121:AK121)/31)</f>
        <v>#DIV/0!</v>
      </c>
      <c r="I121" s="121"/>
      <c r="J121" s="121"/>
      <c r="K121" s="121"/>
      <c r="L121" s="121"/>
      <c r="M121" s="121"/>
      <c r="N121" s="121"/>
      <c r="O121" s="121"/>
      <c r="P121" s="121"/>
      <c r="Q121" s="121"/>
      <c r="R121" s="121"/>
      <c r="S121" s="121"/>
      <c r="T121" s="121"/>
      <c r="U121" s="121"/>
      <c r="V121" s="121"/>
      <c r="W121" s="121"/>
      <c r="X121" s="121"/>
      <c r="Y121" s="121"/>
      <c r="Z121" s="121"/>
      <c r="AA121" s="121"/>
      <c r="AB121" s="121"/>
      <c r="AC121" s="121"/>
      <c r="AD121" s="121"/>
      <c r="AE121" s="121"/>
      <c r="AF121" s="121"/>
      <c r="AG121" s="121"/>
      <c r="AH121" s="121"/>
      <c r="AI121" s="121"/>
      <c r="AJ121" s="121"/>
      <c r="AK121" s="125"/>
    </row>
    <row r="122" spans="2:37" ht="16" thickBot="1" x14ac:dyDescent="0.25">
      <c r="B122" s="58">
        <f t="shared" si="5"/>
        <v>56.5</v>
      </c>
      <c r="C122" s="23"/>
      <c r="D122" s="29"/>
      <c r="E122" s="27"/>
      <c r="F122" s="21"/>
      <c r="G122" s="22"/>
      <c r="H122" s="104"/>
      <c r="I122" s="123" t="e">
        <f>F121+(VLOOKUP(B121,'Growth Rates'!$B$11:$O$140,($B$1+2),FALSE))-(I121*(I$7/VLOOKUP(B121,'Paddock Names'!$B$11:$D$140,3)))</f>
        <v>#DIV/0!</v>
      </c>
      <c r="J122" s="123" t="e">
        <f>I122+(VLOOKUP($B121,'Growth Rates'!$B$11:$O$140,($B$1+2),FALSE))-(J121*(J$7/VLOOKUP($B121,'Paddock Names'!$B$11:$D$140,3)))</f>
        <v>#DIV/0!</v>
      </c>
      <c r="K122" s="123" t="e">
        <f>J122+(VLOOKUP($B121,'Growth Rates'!$B$11:$O$140,($B$1+2),FALSE))-(K121*(K$7/VLOOKUP($B121,'Paddock Names'!$B$11:$D$140,3)))</f>
        <v>#DIV/0!</v>
      </c>
      <c r="L122" s="123" t="e">
        <f>K122+(VLOOKUP($B121,'Growth Rates'!$B$11:$O$140,($B$1+2),FALSE))-(L121*(L$7/VLOOKUP($B121,'Paddock Names'!$B$11:$D$140,3)))</f>
        <v>#DIV/0!</v>
      </c>
      <c r="M122" s="123" t="e">
        <f>L122+(VLOOKUP($B121,'Growth Rates'!$B$11:$O$140,($B$1+2),FALSE))-(M121*(M$7/VLOOKUP($B121,'Paddock Names'!$B$11:$D$140,3)))</f>
        <v>#DIV/0!</v>
      </c>
      <c r="N122" s="123" t="e">
        <f>M122+(VLOOKUP($B121,'Growth Rates'!$B$11:$O$140,($B$1+2),FALSE))-(N121*(N$7/VLOOKUP($B121,'Paddock Names'!$B$11:$D$140,3)))</f>
        <v>#DIV/0!</v>
      </c>
      <c r="O122" s="123" t="e">
        <f>N122+(VLOOKUP($B121,'Growth Rates'!$B$11:$O$140,($B$1+2),FALSE))-(O121*(O$7/VLOOKUP($B121,'Paddock Names'!$B$11:$D$140,3)))</f>
        <v>#DIV/0!</v>
      </c>
      <c r="P122" s="123" t="e">
        <f>O122+(VLOOKUP($B121,'Growth Rates'!$B$11:$O$140,($B$1+2),FALSE))-(P121*(P$7/VLOOKUP($B121,'Paddock Names'!$B$11:$D$140,3)))</f>
        <v>#DIV/0!</v>
      </c>
      <c r="Q122" s="123" t="e">
        <f>P122+(VLOOKUP($B121,'Growth Rates'!$B$11:$O$140,($B$1+2),FALSE))-(Q121*(Q$7/VLOOKUP($B121,'Paddock Names'!$B$11:$D$140,3)))</f>
        <v>#DIV/0!</v>
      </c>
      <c r="R122" s="123" t="e">
        <f>Q122+(VLOOKUP($B121,'Growth Rates'!$B$11:$O$140,($B$1+2),FALSE))-(R121*(R$7/VLOOKUP($B121,'Paddock Names'!$B$11:$D$140,3)))</f>
        <v>#DIV/0!</v>
      </c>
      <c r="S122" s="123" t="e">
        <f>R122+(VLOOKUP($B121,'Growth Rates'!$B$11:$O$140,($B$1+2),FALSE))-(S121*(S$7/VLOOKUP($B121,'Paddock Names'!$B$11:$D$140,3)))</f>
        <v>#DIV/0!</v>
      </c>
      <c r="T122" s="123" t="e">
        <f>S122+(VLOOKUP($B121,'Growth Rates'!$B$11:$O$140,($B$1+2),FALSE))-(T121*(T$7/VLOOKUP($B121,'Paddock Names'!$B$11:$D$140,3)))</f>
        <v>#DIV/0!</v>
      </c>
      <c r="U122" s="123" t="e">
        <f>T122+(VLOOKUP($B121,'Growth Rates'!$B$11:$O$140,($B$1+2),FALSE))-(U121*(U$7/VLOOKUP($B121,'Paddock Names'!$B$11:$D$140,3)))</f>
        <v>#DIV/0!</v>
      </c>
      <c r="V122" s="123" t="e">
        <f>U122+(VLOOKUP($B121,'Growth Rates'!$B$11:$O$140,($B$1+2),FALSE))-(V121*(V$7/VLOOKUP($B121,'Paddock Names'!$B$11:$D$140,3)))</f>
        <v>#DIV/0!</v>
      </c>
      <c r="W122" s="123" t="e">
        <f>V122+(VLOOKUP($B121,'Growth Rates'!$B$11:$O$140,($B$1+2),FALSE))-(W121*(W$7/VLOOKUP($B121,'Paddock Names'!$B$11:$D$140,3)))</f>
        <v>#DIV/0!</v>
      </c>
      <c r="X122" s="123" t="e">
        <f>W122+(VLOOKUP($B121,'Growth Rates'!$B$11:$O$140,($B$1+2),FALSE))-(X121*(X$7/VLOOKUP($B121,'Paddock Names'!$B$11:$D$140,3)))</f>
        <v>#DIV/0!</v>
      </c>
      <c r="Y122" s="123" t="e">
        <f>X122+(VLOOKUP($B121,'Growth Rates'!$B$11:$O$140,($B$1+2),FALSE))-(Y121*(Y$7/VLOOKUP($B121,'Paddock Names'!$B$11:$D$140,3)))</f>
        <v>#DIV/0!</v>
      </c>
      <c r="Z122" s="123" t="e">
        <f>Y122+(VLOOKUP($B121,'Growth Rates'!$B$11:$O$140,($B$1+2),FALSE))-(Z121*(Z$7/VLOOKUP($B121,'Paddock Names'!$B$11:$D$140,3)))</f>
        <v>#DIV/0!</v>
      </c>
      <c r="AA122" s="123" t="e">
        <f>Z122+(VLOOKUP($B121,'Growth Rates'!$B$11:$O$140,($B$1+2),FALSE))-(AA121*(AA$7/VLOOKUP($B121,'Paddock Names'!$B$11:$D$140,3)))</f>
        <v>#DIV/0!</v>
      </c>
      <c r="AB122" s="123" t="e">
        <f>AA122+(VLOOKUP($B121,'Growth Rates'!$B$11:$O$140,($B$1+2),FALSE))-(AB121*(AB$7/VLOOKUP($B121,'Paddock Names'!$B$11:$D$140,3)))</f>
        <v>#DIV/0!</v>
      </c>
      <c r="AC122" s="123" t="e">
        <f>AB122+(VLOOKUP($B121,'Growth Rates'!$B$11:$O$140,($B$1+2),FALSE))-(AC121*(AC$7/VLOOKUP($B121,'Paddock Names'!$B$11:$D$140,3)))</f>
        <v>#DIV/0!</v>
      </c>
      <c r="AD122" s="123" t="e">
        <f>AC122+(VLOOKUP($B121,'Growth Rates'!$B$11:$O$140,($B$1+2),FALSE))-(AD121*(AD$7/VLOOKUP($B121,'Paddock Names'!$B$11:$D$140,3)))</f>
        <v>#DIV/0!</v>
      </c>
      <c r="AE122" s="123" t="e">
        <f>AD122+(VLOOKUP($B121,'Growth Rates'!$B$11:$O$140,($B$1+2),FALSE))-(AE121*(AE$7/VLOOKUP($B121,'Paddock Names'!$B$11:$D$140,3)))</f>
        <v>#DIV/0!</v>
      </c>
      <c r="AF122" s="123" t="e">
        <f>AE122+(VLOOKUP($B121,'Growth Rates'!$B$11:$O$140,($B$1+2),FALSE))-(AF121*(AF$7/VLOOKUP($B121,'Paddock Names'!$B$11:$D$140,3)))</f>
        <v>#DIV/0!</v>
      </c>
      <c r="AG122" s="123" t="e">
        <f>AF122+(VLOOKUP($B121,'Growth Rates'!$B$11:$O$140,($B$1+2),FALSE))-(AG121*(AG$7/VLOOKUP($B121,'Paddock Names'!$B$11:$D$140,3)))</f>
        <v>#DIV/0!</v>
      </c>
      <c r="AH122" s="123" t="e">
        <f>AG122+(VLOOKUP($B121,'Growth Rates'!$B$11:$O$140,($B$1+2),FALSE))-(AH121*(AH$7/VLOOKUP($B121,'Paddock Names'!$B$11:$D$140,3)))</f>
        <v>#DIV/0!</v>
      </c>
      <c r="AI122" s="123" t="e">
        <f>AH122+(VLOOKUP($B121,'Growth Rates'!$B$11:$O$140,($B$1+2),FALSE))-(AI121*(AI$7/VLOOKUP($B121,'Paddock Names'!$B$11:$D$140,3)))</f>
        <v>#DIV/0!</v>
      </c>
      <c r="AJ122" s="123" t="e">
        <f>AI122+(VLOOKUP($B121,'Growth Rates'!$B$11:$O$140,($B$1+2),FALSE))-(AJ121*(AJ$7/VLOOKUP($B121,'Paddock Names'!$B$11:$D$140,3)))</f>
        <v>#DIV/0!</v>
      </c>
      <c r="AK122" s="124" t="e">
        <f>AJ122+(VLOOKUP($B121,'Growth Rates'!$B$11:$O$140,($B$1+2),FALSE))-(AK121*(AK$7/VLOOKUP($B121,'Paddock Names'!$B$11:$D$140,3)))</f>
        <v>#DIV/0!</v>
      </c>
    </row>
    <row r="123" spans="2:37"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IF(SUM(I123:AK123)&gt;0,SUM(I123:AK123)," ")</f>
        <v xml:space="preserve"> </v>
      </c>
      <c r="F123" s="119" t="e">
        <f>Jan!AM124</f>
        <v>#DIV/0!</v>
      </c>
      <c r="G123" s="17">
        <f>VLOOKUP(B123,'Herbage Mass Residual'!$B$11:$O$140,($B$1+2),FALSE)</f>
        <v>2500</v>
      </c>
      <c r="H123" s="103" t="e">
        <f>($F$7/VLOOKUP(B123,'Paddock Names'!$B$11:$D$140,3))*(SUM(I123:AK123)/31)</f>
        <v>#DIV/0!</v>
      </c>
      <c r="I123" s="121"/>
      <c r="J123" s="121"/>
      <c r="K123" s="121"/>
      <c r="L123" s="121"/>
      <c r="M123" s="121"/>
      <c r="N123" s="121"/>
      <c r="O123" s="121"/>
      <c r="P123" s="121"/>
      <c r="Q123" s="121"/>
      <c r="R123" s="121"/>
      <c r="S123" s="121"/>
      <c r="T123" s="121"/>
      <c r="U123" s="121"/>
      <c r="V123" s="121"/>
      <c r="W123" s="121"/>
      <c r="X123" s="121"/>
      <c r="Y123" s="121"/>
      <c r="Z123" s="121"/>
      <c r="AA123" s="121"/>
      <c r="AB123" s="121"/>
      <c r="AC123" s="121"/>
      <c r="AD123" s="121"/>
      <c r="AE123" s="121"/>
      <c r="AF123" s="121"/>
      <c r="AG123" s="121"/>
      <c r="AH123" s="121"/>
      <c r="AI123" s="121"/>
      <c r="AJ123" s="121"/>
      <c r="AK123" s="125"/>
    </row>
    <row r="124" spans="2:37" ht="16" thickBot="1" x14ac:dyDescent="0.25">
      <c r="B124" s="58">
        <f t="shared" si="5"/>
        <v>57.5</v>
      </c>
      <c r="C124" s="23"/>
      <c r="D124" s="29"/>
      <c r="E124" s="27"/>
      <c r="F124" s="21"/>
      <c r="G124" s="22"/>
      <c r="H124" s="104"/>
      <c r="I124" s="123" t="e">
        <f>F123+(VLOOKUP(B123,'Growth Rates'!$B$11:$O$140,($B$1+2),FALSE))-(I123*(I$7/VLOOKUP(B123,'Paddock Names'!$B$11:$D$140,3)))</f>
        <v>#DIV/0!</v>
      </c>
      <c r="J124" s="123" t="e">
        <f>I124+(VLOOKUP($B123,'Growth Rates'!$B$11:$O$140,($B$1+2),FALSE))-(J123*(J$7/VLOOKUP($B123,'Paddock Names'!$B$11:$D$140,3)))</f>
        <v>#DIV/0!</v>
      </c>
      <c r="K124" s="123" t="e">
        <f>J124+(VLOOKUP($B123,'Growth Rates'!$B$11:$O$140,($B$1+2),FALSE))-(K123*(K$7/VLOOKUP($B123,'Paddock Names'!$B$11:$D$140,3)))</f>
        <v>#DIV/0!</v>
      </c>
      <c r="L124" s="123" t="e">
        <f>K124+(VLOOKUP($B123,'Growth Rates'!$B$11:$O$140,($B$1+2),FALSE))-(L123*(L$7/VLOOKUP($B123,'Paddock Names'!$B$11:$D$140,3)))</f>
        <v>#DIV/0!</v>
      </c>
      <c r="M124" s="123" t="e">
        <f>L124+(VLOOKUP($B123,'Growth Rates'!$B$11:$O$140,($B$1+2),FALSE))-(M123*(M$7/VLOOKUP($B123,'Paddock Names'!$B$11:$D$140,3)))</f>
        <v>#DIV/0!</v>
      </c>
      <c r="N124" s="123" t="e">
        <f>M124+(VLOOKUP($B123,'Growth Rates'!$B$11:$O$140,($B$1+2),FALSE))-(N123*(N$7/VLOOKUP($B123,'Paddock Names'!$B$11:$D$140,3)))</f>
        <v>#DIV/0!</v>
      </c>
      <c r="O124" s="123" t="e">
        <f>N124+(VLOOKUP($B123,'Growth Rates'!$B$11:$O$140,($B$1+2),FALSE))-(O123*(O$7/VLOOKUP($B123,'Paddock Names'!$B$11:$D$140,3)))</f>
        <v>#DIV/0!</v>
      </c>
      <c r="P124" s="123" t="e">
        <f>O124+(VLOOKUP($B123,'Growth Rates'!$B$11:$O$140,($B$1+2),FALSE))-(P123*(P$7/VLOOKUP($B123,'Paddock Names'!$B$11:$D$140,3)))</f>
        <v>#DIV/0!</v>
      </c>
      <c r="Q124" s="123" t="e">
        <f>P124+(VLOOKUP($B123,'Growth Rates'!$B$11:$O$140,($B$1+2),FALSE))-(Q123*(Q$7/VLOOKUP($B123,'Paddock Names'!$B$11:$D$140,3)))</f>
        <v>#DIV/0!</v>
      </c>
      <c r="R124" s="123" t="e">
        <f>Q124+(VLOOKUP($B123,'Growth Rates'!$B$11:$O$140,($B$1+2),FALSE))-(R123*(R$7/VLOOKUP($B123,'Paddock Names'!$B$11:$D$140,3)))</f>
        <v>#DIV/0!</v>
      </c>
      <c r="S124" s="123" t="e">
        <f>R124+(VLOOKUP($B123,'Growth Rates'!$B$11:$O$140,($B$1+2),FALSE))-(S123*(S$7/VLOOKUP($B123,'Paddock Names'!$B$11:$D$140,3)))</f>
        <v>#DIV/0!</v>
      </c>
      <c r="T124" s="123" t="e">
        <f>S124+(VLOOKUP($B123,'Growth Rates'!$B$11:$O$140,($B$1+2),FALSE))-(T123*(T$7/VLOOKUP($B123,'Paddock Names'!$B$11:$D$140,3)))</f>
        <v>#DIV/0!</v>
      </c>
      <c r="U124" s="123" t="e">
        <f>T124+(VLOOKUP($B123,'Growth Rates'!$B$11:$O$140,($B$1+2),FALSE))-(U123*(U$7/VLOOKUP($B123,'Paddock Names'!$B$11:$D$140,3)))</f>
        <v>#DIV/0!</v>
      </c>
      <c r="V124" s="123" t="e">
        <f>U124+(VLOOKUP($B123,'Growth Rates'!$B$11:$O$140,($B$1+2),FALSE))-(V123*(V$7/VLOOKUP($B123,'Paddock Names'!$B$11:$D$140,3)))</f>
        <v>#DIV/0!</v>
      </c>
      <c r="W124" s="123" t="e">
        <f>V124+(VLOOKUP($B123,'Growth Rates'!$B$11:$O$140,($B$1+2),FALSE))-(W123*(W$7/VLOOKUP($B123,'Paddock Names'!$B$11:$D$140,3)))</f>
        <v>#DIV/0!</v>
      </c>
      <c r="X124" s="123" t="e">
        <f>W124+(VLOOKUP($B123,'Growth Rates'!$B$11:$O$140,($B$1+2),FALSE))-(X123*(X$7/VLOOKUP($B123,'Paddock Names'!$B$11:$D$140,3)))</f>
        <v>#DIV/0!</v>
      </c>
      <c r="Y124" s="123" t="e">
        <f>X124+(VLOOKUP($B123,'Growth Rates'!$B$11:$O$140,($B$1+2),FALSE))-(Y123*(Y$7/VLOOKUP($B123,'Paddock Names'!$B$11:$D$140,3)))</f>
        <v>#DIV/0!</v>
      </c>
      <c r="Z124" s="123" t="e">
        <f>Y124+(VLOOKUP($B123,'Growth Rates'!$B$11:$O$140,($B$1+2),FALSE))-(Z123*(Z$7/VLOOKUP($B123,'Paddock Names'!$B$11:$D$140,3)))</f>
        <v>#DIV/0!</v>
      </c>
      <c r="AA124" s="123" t="e">
        <f>Z124+(VLOOKUP($B123,'Growth Rates'!$B$11:$O$140,($B$1+2),FALSE))-(AA123*(AA$7/VLOOKUP($B123,'Paddock Names'!$B$11:$D$140,3)))</f>
        <v>#DIV/0!</v>
      </c>
      <c r="AB124" s="123" t="e">
        <f>AA124+(VLOOKUP($B123,'Growth Rates'!$B$11:$O$140,($B$1+2),FALSE))-(AB123*(AB$7/VLOOKUP($B123,'Paddock Names'!$B$11:$D$140,3)))</f>
        <v>#DIV/0!</v>
      </c>
      <c r="AC124" s="123" t="e">
        <f>AB124+(VLOOKUP($B123,'Growth Rates'!$B$11:$O$140,($B$1+2),FALSE))-(AC123*(AC$7/VLOOKUP($B123,'Paddock Names'!$B$11:$D$140,3)))</f>
        <v>#DIV/0!</v>
      </c>
      <c r="AD124" s="123" t="e">
        <f>AC124+(VLOOKUP($B123,'Growth Rates'!$B$11:$O$140,($B$1+2),FALSE))-(AD123*(AD$7/VLOOKUP($B123,'Paddock Names'!$B$11:$D$140,3)))</f>
        <v>#DIV/0!</v>
      </c>
      <c r="AE124" s="123" t="e">
        <f>AD124+(VLOOKUP($B123,'Growth Rates'!$B$11:$O$140,($B$1+2),FALSE))-(AE123*(AE$7/VLOOKUP($B123,'Paddock Names'!$B$11:$D$140,3)))</f>
        <v>#DIV/0!</v>
      </c>
      <c r="AF124" s="123" t="e">
        <f>AE124+(VLOOKUP($B123,'Growth Rates'!$B$11:$O$140,($B$1+2),FALSE))-(AF123*(AF$7/VLOOKUP($B123,'Paddock Names'!$B$11:$D$140,3)))</f>
        <v>#DIV/0!</v>
      </c>
      <c r="AG124" s="123" t="e">
        <f>AF124+(VLOOKUP($B123,'Growth Rates'!$B$11:$O$140,($B$1+2),FALSE))-(AG123*(AG$7/VLOOKUP($B123,'Paddock Names'!$B$11:$D$140,3)))</f>
        <v>#DIV/0!</v>
      </c>
      <c r="AH124" s="123" t="e">
        <f>AG124+(VLOOKUP($B123,'Growth Rates'!$B$11:$O$140,($B$1+2),FALSE))-(AH123*(AH$7/VLOOKUP($B123,'Paddock Names'!$B$11:$D$140,3)))</f>
        <v>#DIV/0!</v>
      </c>
      <c r="AI124" s="123" t="e">
        <f>AH124+(VLOOKUP($B123,'Growth Rates'!$B$11:$O$140,($B$1+2),FALSE))-(AI123*(AI$7/VLOOKUP($B123,'Paddock Names'!$B$11:$D$140,3)))</f>
        <v>#DIV/0!</v>
      </c>
      <c r="AJ124" s="123" t="e">
        <f>AI124+(VLOOKUP($B123,'Growth Rates'!$B$11:$O$140,($B$1+2),FALSE))-(AJ123*(AJ$7/VLOOKUP($B123,'Paddock Names'!$B$11:$D$140,3)))</f>
        <v>#DIV/0!</v>
      </c>
      <c r="AK124" s="124" t="e">
        <f>AJ124+(VLOOKUP($B123,'Growth Rates'!$B$11:$O$140,($B$1+2),FALSE))-(AK123*(AK$7/VLOOKUP($B123,'Paddock Names'!$B$11:$D$140,3)))</f>
        <v>#DIV/0!</v>
      </c>
    </row>
    <row r="125" spans="2:37"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IF(SUM(I125:AK125)&gt;0,SUM(I125:AK125)," ")</f>
        <v xml:space="preserve"> </v>
      </c>
      <c r="F125" s="119" t="e">
        <f>Jan!AM126</f>
        <v>#DIV/0!</v>
      </c>
      <c r="G125" s="17">
        <f>VLOOKUP(B125,'Herbage Mass Residual'!$B$11:$O$140,($B$1+2),FALSE)</f>
        <v>2500</v>
      </c>
      <c r="H125" s="103" t="e">
        <f>($F$7/VLOOKUP(B125,'Paddock Names'!$B$11:$D$140,3))*(SUM(I125:AK125)/31)</f>
        <v>#DIV/0!</v>
      </c>
      <c r="I125" s="121"/>
      <c r="J125" s="121"/>
      <c r="K125" s="121"/>
      <c r="L125" s="121"/>
      <c r="M125" s="121"/>
      <c r="N125" s="121"/>
      <c r="O125" s="121"/>
      <c r="P125" s="121"/>
      <c r="Q125" s="121"/>
      <c r="R125" s="121"/>
      <c r="S125" s="121"/>
      <c r="T125" s="121"/>
      <c r="U125" s="121"/>
      <c r="V125" s="121"/>
      <c r="W125" s="121"/>
      <c r="X125" s="121"/>
      <c r="Y125" s="121"/>
      <c r="Z125" s="121"/>
      <c r="AA125" s="121"/>
      <c r="AB125" s="121"/>
      <c r="AC125" s="121"/>
      <c r="AD125" s="121"/>
      <c r="AE125" s="121"/>
      <c r="AF125" s="121"/>
      <c r="AG125" s="121"/>
      <c r="AH125" s="121"/>
      <c r="AI125" s="121"/>
      <c r="AJ125" s="121"/>
      <c r="AK125" s="125"/>
    </row>
    <row r="126" spans="2:37" ht="16" thickBot="1" x14ac:dyDescent="0.25">
      <c r="B126" s="58">
        <f t="shared" si="5"/>
        <v>58.5</v>
      </c>
      <c r="C126" s="23"/>
      <c r="D126" s="29"/>
      <c r="E126" s="27"/>
      <c r="F126" s="21"/>
      <c r="G126" s="22"/>
      <c r="H126" s="104"/>
      <c r="I126" s="123" t="e">
        <f>F125+(VLOOKUP(B125,'Growth Rates'!$B$11:$O$140,($B$1+2),FALSE))-(I125*(I$7/VLOOKUP(B125,'Paddock Names'!$B$11:$D$140,3)))</f>
        <v>#DIV/0!</v>
      </c>
      <c r="J126" s="123" t="e">
        <f>I126+(VLOOKUP($B125,'Growth Rates'!$B$11:$O$140,($B$1+2),FALSE))-(J125*(J$7/VLOOKUP($B125,'Paddock Names'!$B$11:$D$140,3)))</f>
        <v>#DIV/0!</v>
      </c>
      <c r="K126" s="123" t="e">
        <f>J126+(VLOOKUP($B125,'Growth Rates'!$B$11:$O$140,($B$1+2),FALSE))-(K125*(K$7/VLOOKUP($B125,'Paddock Names'!$B$11:$D$140,3)))</f>
        <v>#DIV/0!</v>
      </c>
      <c r="L126" s="123" t="e">
        <f>K126+(VLOOKUP($B125,'Growth Rates'!$B$11:$O$140,($B$1+2),FALSE))-(L125*(L$7/VLOOKUP($B125,'Paddock Names'!$B$11:$D$140,3)))</f>
        <v>#DIV/0!</v>
      </c>
      <c r="M126" s="123" t="e">
        <f>L126+(VLOOKUP($B125,'Growth Rates'!$B$11:$O$140,($B$1+2),FALSE))-(M125*(M$7/VLOOKUP($B125,'Paddock Names'!$B$11:$D$140,3)))</f>
        <v>#DIV/0!</v>
      </c>
      <c r="N126" s="123" t="e">
        <f>M126+(VLOOKUP($B125,'Growth Rates'!$B$11:$O$140,($B$1+2),FALSE))-(N125*(N$7/VLOOKUP($B125,'Paddock Names'!$B$11:$D$140,3)))</f>
        <v>#DIV/0!</v>
      </c>
      <c r="O126" s="123" t="e">
        <f>N126+(VLOOKUP($B125,'Growth Rates'!$B$11:$O$140,($B$1+2),FALSE))-(O125*(O$7/VLOOKUP($B125,'Paddock Names'!$B$11:$D$140,3)))</f>
        <v>#DIV/0!</v>
      </c>
      <c r="P126" s="123" t="e">
        <f>O126+(VLOOKUP($B125,'Growth Rates'!$B$11:$O$140,($B$1+2),FALSE))-(P125*(P$7/VLOOKUP($B125,'Paddock Names'!$B$11:$D$140,3)))</f>
        <v>#DIV/0!</v>
      </c>
      <c r="Q126" s="123" t="e">
        <f>P126+(VLOOKUP($B125,'Growth Rates'!$B$11:$O$140,($B$1+2),FALSE))-(Q125*(Q$7/VLOOKUP($B125,'Paddock Names'!$B$11:$D$140,3)))</f>
        <v>#DIV/0!</v>
      </c>
      <c r="R126" s="123" t="e">
        <f>Q126+(VLOOKUP($B125,'Growth Rates'!$B$11:$O$140,($B$1+2),FALSE))-(R125*(R$7/VLOOKUP($B125,'Paddock Names'!$B$11:$D$140,3)))</f>
        <v>#DIV/0!</v>
      </c>
      <c r="S126" s="123" t="e">
        <f>R126+(VLOOKUP($B125,'Growth Rates'!$B$11:$O$140,($B$1+2),FALSE))-(S125*(S$7/VLOOKUP($B125,'Paddock Names'!$B$11:$D$140,3)))</f>
        <v>#DIV/0!</v>
      </c>
      <c r="T126" s="123" t="e">
        <f>S126+(VLOOKUP($B125,'Growth Rates'!$B$11:$O$140,($B$1+2),FALSE))-(T125*(T$7/VLOOKUP($B125,'Paddock Names'!$B$11:$D$140,3)))</f>
        <v>#DIV/0!</v>
      </c>
      <c r="U126" s="123" t="e">
        <f>T126+(VLOOKUP($B125,'Growth Rates'!$B$11:$O$140,($B$1+2),FALSE))-(U125*(U$7/VLOOKUP($B125,'Paddock Names'!$B$11:$D$140,3)))</f>
        <v>#DIV/0!</v>
      </c>
      <c r="V126" s="123" t="e">
        <f>U126+(VLOOKUP($B125,'Growth Rates'!$B$11:$O$140,($B$1+2),FALSE))-(V125*(V$7/VLOOKUP($B125,'Paddock Names'!$B$11:$D$140,3)))</f>
        <v>#DIV/0!</v>
      </c>
      <c r="W126" s="123" t="e">
        <f>V126+(VLOOKUP($B125,'Growth Rates'!$B$11:$O$140,($B$1+2),FALSE))-(W125*(W$7/VLOOKUP($B125,'Paddock Names'!$B$11:$D$140,3)))</f>
        <v>#DIV/0!</v>
      </c>
      <c r="X126" s="123" t="e">
        <f>W126+(VLOOKUP($B125,'Growth Rates'!$B$11:$O$140,($B$1+2),FALSE))-(X125*(X$7/VLOOKUP($B125,'Paddock Names'!$B$11:$D$140,3)))</f>
        <v>#DIV/0!</v>
      </c>
      <c r="Y126" s="123" t="e">
        <f>X126+(VLOOKUP($B125,'Growth Rates'!$B$11:$O$140,($B$1+2),FALSE))-(Y125*(Y$7/VLOOKUP($B125,'Paddock Names'!$B$11:$D$140,3)))</f>
        <v>#DIV/0!</v>
      </c>
      <c r="Z126" s="123" t="e">
        <f>Y126+(VLOOKUP($B125,'Growth Rates'!$B$11:$O$140,($B$1+2),FALSE))-(Z125*(Z$7/VLOOKUP($B125,'Paddock Names'!$B$11:$D$140,3)))</f>
        <v>#DIV/0!</v>
      </c>
      <c r="AA126" s="123" t="e">
        <f>Z126+(VLOOKUP($B125,'Growth Rates'!$B$11:$O$140,($B$1+2),FALSE))-(AA125*(AA$7/VLOOKUP($B125,'Paddock Names'!$B$11:$D$140,3)))</f>
        <v>#DIV/0!</v>
      </c>
      <c r="AB126" s="123" t="e">
        <f>AA126+(VLOOKUP($B125,'Growth Rates'!$B$11:$O$140,($B$1+2),FALSE))-(AB125*(AB$7/VLOOKUP($B125,'Paddock Names'!$B$11:$D$140,3)))</f>
        <v>#DIV/0!</v>
      </c>
      <c r="AC126" s="123" t="e">
        <f>AB126+(VLOOKUP($B125,'Growth Rates'!$B$11:$O$140,($B$1+2),FALSE))-(AC125*(AC$7/VLOOKUP($B125,'Paddock Names'!$B$11:$D$140,3)))</f>
        <v>#DIV/0!</v>
      </c>
      <c r="AD126" s="123" t="e">
        <f>AC126+(VLOOKUP($B125,'Growth Rates'!$B$11:$O$140,($B$1+2),FALSE))-(AD125*(AD$7/VLOOKUP($B125,'Paddock Names'!$B$11:$D$140,3)))</f>
        <v>#DIV/0!</v>
      </c>
      <c r="AE126" s="123" t="e">
        <f>AD126+(VLOOKUP($B125,'Growth Rates'!$B$11:$O$140,($B$1+2),FALSE))-(AE125*(AE$7/VLOOKUP($B125,'Paddock Names'!$B$11:$D$140,3)))</f>
        <v>#DIV/0!</v>
      </c>
      <c r="AF126" s="123" t="e">
        <f>AE126+(VLOOKUP($B125,'Growth Rates'!$B$11:$O$140,($B$1+2),FALSE))-(AF125*(AF$7/VLOOKUP($B125,'Paddock Names'!$B$11:$D$140,3)))</f>
        <v>#DIV/0!</v>
      </c>
      <c r="AG126" s="123" t="e">
        <f>AF126+(VLOOKUP($B125,'Growth Rates'!$B$11:$O$140,($B$1+2),FALSE))-(AG125*(AG$7/VLOOKUP($B125,'Paddock Names'!$B$11:$D$140,3)))</f>
        <v>#DIV/0!</v>
      </c>
      <c r="AH126" s="123" t="e">
        <f>AG126+(VLOOKUP($B125,'Growth Rates'!$B$11:$O$140,($B$1+2),FALSE))-(AH125*(AH$7/VLOOKUP($B125,'Paddock Names'!$B$11:$D$140,3)))</f>
        <v>#DIV/0!</v>
      </c>
      <c r="AI126" s="123" t="e">
        <f>AH126+(VLOOKUP($B125,'Growth Rates'!$B$11:$O$140,($B$1+2),FALSE))-(AI125*(AI$7/VLOOKUP($B125,'Paddock Names'!$B$11:$D$140,3)))</f>
        <v>#DIV/0!</v>
      </c>
      <c r="AJ126" s="123" t="e">
        <f>AI126+(VLOOKUP($B125,'Growth Rates'!$B$11:$O$140,($B$1+2),FALSE))-(AJ125*(AJ$7/VLOOKUP($B125,'Paddock Names'!$B$11:$D$140,3)))</f>
        <v>#DIV/0!</v>
      </c>
      <c r="AK126" s="124" t="e">
        <f>AJ126+(VLOOKUP($B125,'Growth Rates'!$B$11:$O$140,($B$1+2),FALSE))-(AK125*(AK$7/VLOOKUP($B125,'Paddock Names'!$B$11:$D$140,3)))</f>
        <v>#DIV/0!</v>
      </c>
    </row>
    <row r="127" spans="2:37"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IF(SUM(I127:AK127)&gt;0,SUM(I127:AK127)," ")</f>
        <v xml:space="preserve"> </v>
      </c>
      <c r="F127" s="119" t="e">
        <f>Jan!AM128</f>
        <v>#DIV/0!</v>
      </c>
      <c r="G127" s="17">
        <f>VLOOKUP(B127,'Herbage Mass Residual'!$B$11:$O$140,($B$1+2),FALSE)</f>
        <v>2500</v>
      </c>
      <c r="H127" s="103" t="e">
        <f>($F$7/VLOOKUP(B127,'Paddock Names'!$B$11:$D$140,3))*(SUM(I127:AK127)/31)</f>
        <v>#DIV/0!</v>
      </c>
      <c r="I127" s="121"/>
      <c r="J127" s="121"/>
      <c r="K127" s="121"/>
      <c r="L127" s="121"/>
      <c r="M127" s="121"/>
      <c r="N127" s="121"/>
      <c r="O127" s="121"/>
      <c r="P127" s="121"/>
      <c r="Q127" s="121"/>
      <c r="R127" s="121"/>
      <c r="S127" s="121"/>
      <c r="T127" s="121"/>
      <c r="U127" s="121"/>
      <c r="V127" s="121"/>
      <c r="W127" s="121"/>
      <c r="X127" s="121"/>
      <c r="Y127" s="121"/>
      <c r="Z127" s="121"/>
      <c r="AA127" s="121"/>
      <c r="AB127" s="121"/>
      <c r="AC127" s="121"/>
      <c r="AD127" s="121"/>
      <c r="AE127" s="121"/>
      <c r="AF127" s="121"/>
      <c r="AG127" s="121"/>
      <c r="AH127" s="121"/>
      <c r="AI127" s="121"/>
      <c r="AJ127" s="121"/>
      <c r="AK127" s="125"/>
    </row>
    <row r="128" spans="2:37" ht="16" thickBot="1" x14ac:dyDescent="0.25">
      <c r="B128" s="58">
        <f t="shared" si="5"/>
        <v>59.5</v>
      </c>
      <c r="C128" s="23"/>
      <c r="D128" s="29"/>
      <c r="E128" s="27"/>
      <c r="F128" s="21"/>
      <c r="G128" s="22"/>
      <c r="H128" s="104"/>
      <c r="I128" s="123" t="e">
        <f>F127+(VLOOKUP(B127,'Growth Rates'!$B$11:$O$140,($B$1+2),FALSE))-(I127*(I$7/VLOOKUP(B127,'Paddock Names'!$B$11:$D$140,3)))</f>
        <v>#DIV/0!</v>
      </c>
      <c r="J128" s="123" t="e">
        <f>I128+(VLOOKUP($B127,'Growth Rates'!$B$11:$O$140,($B$1+2),FALSE))-(J127*(J$7/VLOOKUP($B127,'Paddock Names'!$B$11:$D$140,3)))</f>
        <v>#DIV/0!</v>
      </c>
      <c r="K128" s="123" t="e">
        <f>J128+(VLOOKUP($B127,'Growth Rates'!$B$11:$O$140,($B$1+2),FALSE))-(K127*(K$7/VLOOKUP($B127,'Paddock Names'!$B$11:$D$140,3)))</f>
        <v>#DIV/0!</v>
      </c>
      <c r="L128" s="123" t="e">
        <f>K128+(VLOOKUP($B127,'Growth Rates'!$B$11:$O$140,($B$1+2),FALSE))-(L127*(L$7/VLOOKUP($B127,'Paddock Names'!$B$11:$D$140,3)))</f>
        <v>#DIV/0!</v>
      </c>
      <c r="M128" s="123" t="e">
        <f>L128+(VLOOKUP($B127,'Growth Rates'!$B$11:$O$140,($B$1+2),FALSE))-(M127*(M$7/VLOOKUP($B127,'Paddock Names'!$B$11:$D$140,3)))</f>
        <v>#DIV/0!</v>
      </c>
      <c r="N128" s="123" t="e">
        <f>M128+(VLOOKUP($B127,'Growth Rates'!$B$11:$O$140,($B$1+2),FALSE))-(N127*(N$7/VLOOKUP($B127,'Paddock Names'!$B$11:$D$140,3)))</f>
        <v>#DIV/0!</v>
      </c>
      <c r="O128" s="123" t="e">
        <f>N128+(VLOOKUP($B127,'Growth Rates'!$B$11:$O$140,($B$1+2),FALSE))-(O127*(O$7/VLOOKUP($B127,'Paddock Names'!$B$11:$D$140,3)))</f>
        <v>#DIV/0!</v>
      </c>
      <c r="P128" s="123" t="e">
        <f>O128+(VLOOKUP($B127,'Growth Rates'!$B$11:$O$140,($B$1+2),FALSE))-(P127*(P$7/VLOOKUP($B127,'Paddock Names'!$B$11:$D$140,3)))</f>
        <v>#DIV/0!</v>
      </c>
      <c r="Q128" s="123" t="e">
        <f>P128+(VLOOKUP($B127,'Growth Rates'!$B$11:$O$140,($B$1+2),FALSE))-(Q127*(Q$7/VLOOKUP($B127,'Paddock Names'!$B$11:$D$140,3)))</f>
        <v>#DIV/0!</v>
      </c>
      <c r="R128" s="123" t="e">
        <f>Q128+(VLOOKUP($B127,'Growth Rates'!$B$11:$O$140,($B$1+2),FALSE))-(R127*(R$7/VLOOKUP($B127,'Paddock Names'!$B$11:$D$140,3)))</f>
        <v>#DIV/0!</v>
      </c>
      <c r="S128" s="123" t="e">
        <f>R128+(VLOOKUP($B127,'Growth Rates'!$B$11:$O$140,($B$1+2),FALSE))-(S127*(S$7/VLOOKUP($B127,'Paddock Names'!$B$11:$D$140,3)))</f>
        <v>#DIV/0!</v>
      </c>
      <c r="T128" s="123" t="e">
        <f>S128+(VLOOKUP($B127,'Growth Rates'!$B$11:$O$140,($B$1+2),FALSE))-(T127*(T$7/VLOOKUP($B127,'Paddock Names'!$B$11:$D$140,3)))</f>
        <v>#DIV/0!</v>
      </c>
      <c r="U128" s="123" t="e">
        <f>T128+(VLOOKUP($B127,'Growth Rates'!$B$11:$O$140,($B$1+2),FALSE))-(U127*(U$7/VLOOKUP($B127,'Paddock Names'!$B$11:$D$140,3)))</f>
        <v>#DIV/0!</v>
      </c>
      <c r="V128" s="123" t="e">
        <f>U128+(VLOOKUP($B127,'Growth Rates'!$B$11:$O$140,($B$1+2),FALSE))-(V127*(V$7/VLOOKUP($B127,'Paddock Names'!$B$11:$D$140,3)))</f>
        <v>#DIV/0!</v>
      </c>
      <c r="W128" s="123" t="e">
        <f>V128+(VLOOKUP($B127,'Growth Rates'!$B$11:$O$140,($B$1+2),FALSE))-(W127*(W$7/VLOOKUP($B127,'Paddock Names'!$B$11:$D$140,3)))</f>
        <v>#DIV/0!</v>
      </c>
      <c r="X128" s="123" t="e">
        <f>W128+(VLOOKUP($B127,'Growth Rates'!$B$11:$O$140,($B$1+2),FALSE))-(X127*(X$7/VLOOKUP($B127,'Paddock Names'!$B$11:$D$140,3)))</f>
        <v>#DIV/0!</v>
      </c>
      <c r="Y128" s="123" t="e">
        <f>X128+(VLOOKUP($B127,'Growth Rates'!$B$11:$O$140,($B$1+2),FALSE))-(Y127*(Y$7/VLOOKUP($B127,'Paddock Names'!$B$11:$D$140,3)))</f>
        <v>#DIV/0!</v>
      </c>
      <c r="Z128" s="123" t="e">
        <f>Y128+(VLOOKUP($B127,'Growth Rates'!$B$11:$O$140,($B$1+2),FALSE))-(Z127*(Z$7/VLOOKUP($B127,'Paddock Names'!$B$11:$D$140,3)))</f>
        <v>#DIV/0!</v>
      </c>
      <c r="AA128" s="123" t="e">
        <f>Z128+(VLOOKUP($B127,'Growth Rates'!$B$11:$O$140,($B$1+2),FALSE))-(AA127*(AA$7/VLOOKUP($B127,'Paddock Names'!$B$11:$D$140,3)))</f>
        <v>#DIV/0!</v>
      </c>
      <c r="AB128" s="123" t="e">
        <f>AA128+(VLOOKUP($B127,'Growth Rates'!$B$11:$O$140,($B$1+2),FALSE))-(AB127*(AB$7/VLOOKUP($B127,'Paddock Names'!$B$11:$D$140,3)))</f>
        <v>#DIV/0!</v>
      </c>
      <c r="AC128" s="123" t="e">
        <f>AB128+(VLOOKUP($B127,'Growth Rates'!$B$11:$O$140,($B$1+2),FALSE))-(AC127*(AC$7/VLOOKUP($B127,'Paddock Names'!$B$11:$D$140,3)))</f>
        <v>#DIV/0!</v>
      </c>
      <c r="AD128" s="123" t="e">
        <f>AC128+(VLOOKUP($B127,'Growth Rates'!$B$11:$O$140,($B$1+2),FALSE))-(AD127*(AD$7/VLOOKUP($B127,'Paddock Names'!$B$11:$D$140,3)))</f>
        <v>#DIV/0!</v>
      </c>
      <c r="AE128" s="123" t="e">
        <f>AD128+(VLOOKUP($B127,'Growth Rates'!$B$11:$O$140,($B$1+2),FALSE))-(AE127*(AE$7/VLOOKUP($B127,'Paddock Names'!$B$11:$D$140,3)))</f>
        <v>#DIV/0!</v>
      </c>
      <c r="AF128" s="123" t="e">
        <f>AE128+(VLOOKUP($B127,'Growth Rates'!$B$11:$O$140,($B$1+2),FALSE))-(AF127*(AF$7/VLOOKUP($B127,'Paddock Names'!$B$11:$D$140,3)))</f>
        <v>#DIV/0!</v>
      </c>
      <c r="AG128" s="123" t="e">
        <f>AF128+(VLOOKUP($B127,'Growth Rates'!$B$11:$O$140,($B$1+2),FALSE))-(AG127*(AG$7/VLOOKUP($B127,'Paddock Names'!$B$11:$D$140,3)))</f>
        <v>#DIV/0!</v>
      </c>
      <c r="AH128" s="123" t="e">
        <f>AG128+(VLOOKUP($B127,'Growth Rates'!$B$11:$O$140,($B$1+2),FALSE))-(AH127*(AH$7/VLOOKUP($B127,'Paddock Names'!$B$11:$D$140,3)))</f>
        <v>#DIV/0!</v>
      </c>
      <c r="AI128" s="123" t="e">
        <f>AH128+(VLOOKUP($B127,'Growth Rates'!$B$11:$O$140,($B$1+2),FALSE))-(AI127*(AI$7/VLOOKUP($B127,'Paddock Names'!$B$11:$D$140,3)))</f>
        <v>#DIV/0!</v>
      </c>
      <c r="AJ128" s="123" t="e">
        <f>AI128+(VLOOKUP($B127,'Growth Rates'!$B$11:$O$140,($B$1+2),FALSE))-(AJ127*(AJ$7/VLOOKUP($B127,'Paddock Names'!$B$11:$D$140,3)))</f>
        <v>#DIV/0!</v>
      </c>
      <c r="AK128" s="124" t="e">
        <f>AJ128+(VLOOKUP($B127,'Growth Rates'!$B$11:$O$140,($B$1+2),FALSE))-(AK127*(AK$7/VLOOKUP($B127,'Paddock Names'!$B$11:$D$140,3)))</f>
        <v>#DIV/0!</v>
      </c>
    </row>
    <row r="129" spans="2:37"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IF(SUM(I129:AK129)&gt;0,SUM(I129:AK129)," ")</f>
        <v xml:space="preserve"> </v>
      </c>
      <c r="F129" s="119" t="e">
        <f>Jan!AM130</f>
        <v>#DIV/0!</v>
      </c>
      <c r="G129" s="17">
        <f>VLOOKUP(B129,'Herbage Mass Residual'!$B$11:$O$140,($B$1+2),FALSE)</f>
        <v>2500</v>
      </c>
      <c r="H129" s="103" t="e">
        <f>($F$7/VLOOKUP(B129,'Paddock Names'!$B$11:$D$140,3))*(SUM(I129:AK129)/31)</f>
        <v>#DIV/0!</v>
      </c>
      <c r="I129" s="121"/>
      <c r="J129" s="121"/>
      <c r="K129" s="121"/>
      <c r="L129" s="121"/>
      <c r="M129" s="121"/>
      <c r="N129" s="121"/>
      <c r="O129" s="121"/>
      <c r="P129" s="121"/>
      <c r="Q129" s="121"/>
      <c r="R129" s="121"/>
      <c r="S129" s="121"/>
      <c r="T129" s="121"/>
      <c r="U129" s="121"/>
      <c r="V129" s="121"/>
      <c r="W129" s="121"/>
      <c r="X129" s="121"/>
      <c r="Y129" s="121"/>
      <c r="Z129" s="121"/>
      <c r="AA129" s="121"/>
      <c r="AB129" s="121"/>
      <c r="AC129" s="121"/>
      <c r="AD129" s="121"/>
      <c r="AE129" s="121"/>
      <c r="AF129" s="121"/>
      <c r="AG129" s="121"/>
      <c r="AH129" s="121"/>
      <c r="AI129" s="121"/>
      <c r="AJ129" s="121"/>
      <c r="AK129" s="125"/>
    </row>
    <row r="130" spans="2:37" ht="16" thickBot="1" x14ac:dyDescent="0.25">
      <c r="B130" s="58">
        <f t="shared" si="5"/>
        <v>60.5</v>
      </c>
      <c r="C130" s="23"/>
      <c r="D130" s="29"/>
      <c r="E130" s="27"/>
      <c r="F130" s="21"/>
      <c r="G130" s="22"/>
      <c r="H130" s="104"/>
      <c r="I130" s="123" t="e">
        <f>F129+(VLOOKUP(B129,'Growth Rates'!$B$11:$O$140,($B$1+2),FALSE))-(I129*(I$7/VLOOKUP(B129,'Paddock Names'!$B$11:$D$140,3)))</f>
        <v>#DIV/0!</v>
      </c>
      <c r="J130" s="123" t="e">
        <f>I130+(VLOOKUP($B129,'Growth Rates'!$B$11:$O$140,($B$1+2),FALSE))-(J129*(J$7/VLOOKUP($B129,'Paddock Names'!$B$11:$D$140,3)))</f>
        <v>#DIV/0!</v>
      </c>
      <c r="K130" s="123" t="e">
        <f>J130+(VLOOKUP($B129,'Growth Rates'!$B$11:$O$140,($B$1+2),FALSE))-(K129*(K$7/VLOOKUP($B129,'Paddock Names'!$B$11:$D$140,3)))</f>
        <v>#DIV/0!</v>
      </c>
      <c r="L130" s="123" t="e">
        <f>K130+(VLOOKUP($B129,'Growth Rates'!$B$11:$O$140,($B$1+2),FALSE))-(L129*(L$7/VLOOKUP($B129,'Paddock Names'!$B$11:$D$140,3)))</f>
        <v>#DIV/0!</v>
      </c>
      <c r="M130" s="123" t="e">
        <f>L130+(VLOOKUP($B129,'Growth Rates'!$B$11:$O$140,($B$1+2),FALSE))-(M129*(M$7/VLOOKUP($B129,'Paddock Names'!$B$11:$D$140,3)))</f>
        <v>#DIV/0!</v>
      </c>
      <c r="N130" s="123" t="e">
        <f>M130+(VLOOKUP($B129,'Growth Rates'!$B$11:$O$140,($B$1+2),FALSE))-(N129*(N$7/VLOOKUP($B129,'Paddock Names'!$B$11:$D$140,3)))</f>
        <v>#DIV/0!</v>
      </c>
      <c r="O130" s="123" t="e">
        <f>N130+(VLOOKUP($B129,'Growth Rates'!$B$11:$O$140,($B$1+2),FALSE))-(O129*(O$7/VLOOKUP($B129,'Paddock Names'!$B$11:$D$140,3)))</f>
        <v>#DIV/0!</v>
      </c>
      <c r="P130" s="123" t="e">
        <f>O130+(VLOOKUP($B129,'Growth Rates'!$B$11:$O$140,($B$1+2),FALSE))-(P129*(P$7/VLOOKUP($B129,'Paddock Names'!$B$11:$D$140,3)))</f>
        <v>#DIV/0!</v>
      </c>
      <c r="Q130" s="123" t="e">
        <f>P130+(VLOOKUP($B129,'Growth Rates'!$B$11:$O$140,($B$1+2),FALSE))-(Q129*(Q$7/VLOOKUP($B129,'Paddock Names'!$B$11:$D$140,3)))</f>
        <v>#DIV/0!</v>
      </c>
      <c r="R130" s="123" t="e">
        <f>Q130+(VLOOKUP($B129,'Growth Rates'!$B$11:$O$140,($B$1+2),FALSE))-(R129*(R$7/VLOOKUP($B129,'Paddock Names'!$B$11:$D$140,3)))</f>
        <v>#DIV/0!</v>
      </c>
      <c r="S130" s="123" t="e">
        <f>R130+(VLOOKUP($B129,'Growth Rates'!$B$11:$O$140,($B$1+2),FALSE))-(S129*(S$7/VLOOKUP($B129,'Paddock Names'!$B$11:$D$140,3)))</f>
        <v>#DIV/0!</v>
      </c>
      <c r="T130" s="123" t="e">
        <f>S130+(VLOOKUP($B129,'Growth Rates'!$B$11:$O$140,($B$1+2),FALSE))-(T129*(T$7/VLOOKUP($B129,'Paddock Names'!$B$11:$D$140,3)))</f>
        <v>#DIV/0!</v>
      </c>
      <c r="U130" s="123" t="e">
        <f>T130+(VLOOKUP($B129,'Growth Rates'!$B$11:$O$140,($B$1+2),FALSE))-(U129*(U$7/VLOOKUP($B129,'Paddock Names'!$B$11:$D$140,3)))</f>
        <v>#DIV/0!</v>
      </c>
      <c r="V130" s="123" t="e">
        <f>U130+(VLOOKUP($B129,'Growth Rates'!$B$11:$O$140,($B$1+2),FALSE))-(V129*(V$7/VLOOKUP($B129,'Paddock Names'!$B$11:$D$140,3)))</f>
        <v>#DIV/0!</v>
      </c>
      <c r="W130" s="123" t="e">
        <f>V130+(VLOOKUP($B129,'Growth Rates'!$B$11:$O$140,($B$1+2),FALSE))-(W129*(W$7/VLOOKUP($B129,'Paddock Names'!$B$11:$D$140,3)))</f>
        <v>#DIV/0!</v>
      </c>
      <c r="X130" s="123" t="e">
        <f>W130+(VLOOKUP($B129,'Growth Rates'!$B$11:$O$140,($B$1+2),FALSE))-(X129*(X$7/VLOOKUP($B129,'Paddock Names'!$B$11:$D$140,3)))</f>
        <v>#DIV/0!</v>
      </c>
      <c r="Y130" s="123" t="e">
        <f>X130+(VLOOKUP($B129,'Growth Rates'!$B$11:$O$140,($B$1+2),FALSE))-(Y129*(Y$7/VLOOKUP($B129,'Paddock Names'!$B$11:$D$140,3)))</f>
        <v>#DIV/0!</v>
      </c>
      <c r="Z130" s="123" t="e">
        <f>Y130+(VLOOKUP($B129,'Growth Rates'!$B$11:$O$140,($B$1+2),FALSE))-(Z129*(Z$7/VLOOKUP($B129,'Paddock Names'!$B$11:$D$140,3)))</f>
        <v>#DIV/0!</v>
      </c>
      <c r="AA130" s="123" t="e">
        <f>Z130+(VLOOKUP($B129,'Growth Rates'!$B$11:$O$140,($B$1+2),FALSE))-(AA129*(AA$7/VLOOKUP($B129,'Paddock Names'!$B$11:$D$140,3)))</f>
        <v>#DIV/0!</v>
      </c>
      <c r="AB130" s="123" t="e">
        <f>AA130+(VLOOKUP($B129,'Growth Rates'!$B$11:$O$140,($B$1+2),FALSE))-(AB129*(AB$7/VLOOKUP($B129,'Paddock Names'!$B$11:$D$140,3)))</f>
        <v>#DIV/0!</v>
      </c>
      <c r="AC130" s="123" t="e">
        <f>AB130+(VLOOKUP($B129,'Growth Rates'!$B$11:$O$140,($B$1+2),FALSE))-(AC129*(AC$7/VLOOKUP($B129,'Paddock Names'!$B$11:$D$140,3)))</f>
        <v>#DIV/0!</v>
      </c>
      <c r="AD130" s="123" t="e">
        <f>AC130+(VLOOKUP($B129,'Growth Rates'!$B$11:$O$140,($B$1+2),FALSE))-(AD129*(AD$7/VLOOKUP($B129,'Paddock Names'!$B$11:$D$140,3)))</f>
        <v>#DIV/0!</v>
      </c>
      <c r="AE130" s="123" t="e">
        <f>AD130+(VLOOKUP($B129,'Growth Rates'!$B$11:$O$140,($B$1+2),FALSE))-(AE129*(AE$7/VLOOKUP($B129,'Paddock Names'!$B$11:$D$140,3)))</f>
        <v>#DIV/0!</v>
      </c>
      <c r="AF130" s="123" t="e">
        <f>AE130+(VLOOKUP($B129,'Growth Rates'!$B$11:$O$140,($B$1+2),FALSE))-(AF129*(AF$7/VLOOKUP($B129,'Paddock Names'!$B$11:$D$140,3)))</f>
        <v>#DIV/0!</v>
      </c>
      <c r="AG130" s="123" t="e">
        <f>AF130+(VLOOKUP($B129,'Growth Rates'!$B$11:$O$140,($B$1+2),FALSE))-(AG129*(AG$7/VLOOKUP($B129,'Paddock Names'!$B$11:$D$140,3)))</f>
        <v>#DIV/0!</v>
      </c>
      <c r="AH130" s="123" t="e">
        <f>AG130+(VLOOKUP($B129,'Growth Rates'!$B$11:$O$140,($B$1+2),FALSE))-(AH129*(AH$7/VLOOKUP($B129,'Paddock Names'!$B$11:$D$140,3)))</f>
        <v>#DIV/0!</v>
      </c>
      <c r="AI130" s="123" t="e">
        <f>AH130+(VLOOKUP($B129,'Growth Rates'!$B$11:$O$140,($B$1+2),FALSE))-(AI129*(AI$7/VLOOKUP($B129,'Paddock Names'!$B$11:$D$140,3)))</f>
        <v>#DIV/0!</v>
      </c>
      <c r="AJ130" s="123" t="e">
        <f>AI130+(VLOOKUP($B129,'Growth Rates'!$B$11:$O$140,($B$1+2),FALSE))-(AJ129*(AJ$7/VLOOKUP($B129,'Paddock Names'!$B$11:$D$140,3)))</f>
        <v>#DIV/0!</v>
      </c>
      <c r="AK130" s="124" t="e">
        <f>AJ130+(VLOOKUP($B129,'Growth Rates'!$B$11:$O$140,($B$1+2),FALSE))-(AK129*(AK$7/VLOOKUP($B129,'Paddock Names'!$B$11:$D$140,3)))</f>
        <v>#DIV/0!</v>
      </c>
    </row>
    <row r="131" spans="2:37"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IF(SUM(I131:AK131)&gt;0,SUM(I131:AK131)," ")</f>
        <v xml:space="preserve"> </v>
      </c>
      <c r="F131" s="119" t="e">
        <f>Jan!AM132</f>
        <v>#DIV/0!</v>
      </c>
      <c r="G131" s="17">
        <f>VLOOKUP(B131,'Herbage Mass Residual'!$B$11:$O$140,($B$1+2),FALSE)</f>
        <v>2500</v>
      </c>
      <c r="H131" s="103" t="e">
        <f>($F$7/VLOOKUP(B131,'Paddock Names'!$B$11:$D$140,3))*(SUM(I131:AK131)/31)</f>
        <v>#DIV/0!</v>
      </c>
      <c r="I131" s="121"/>
      <c r="J131" s="121"/>
      <c r="K131" s="121"/>
      <c r="L131" s="121"/>
      <c r="M131" s="121"/>
      <c r="N131" s="121"/>
      <c r="O131" s="121"/>
      <c r="P131" s="121"/>
      <c r="Q131" s="121"/>
      <c r="R131" s="121"/>
      <c r="S131" s="121"/>
      <c r="T131" s="121"/>
      <c r="U131" s="121"/>
      <c r="V131" s="121"/>
      <c r="W131" s="121"/>
      <c r="X131" s="121"/>
      <c r="Y131" s="121"/>
      <c r="Z131" s="121"/>
      <c r="AA131" s="121"/>
      <c r="AB131" s="121"/>
      <c r="AC131" s="121"/>
      <c r="AD131" s="121"/>
      <c r="AE131" s="121"/>
      <c r="AF131" s="121"/>
      <c r="AG131" s="121"/>
      <c r="AH131" s="121"/>
      <c r="AI131" s="121"/>
      <c r="AJ131" s="121"/>
      <c r="AK131" s="125"/>
    </row>
    <row r="132" spans="2:37" ht="16" thickBot="1" x14ac:dyDescent="0.25">
      <c r="B132" s="58">
        <f t="shared" si="5"/>
        <v>61.5</v>
      </c>
      <c r="C132" s="23"/>
      <c r="D132" s="29"/>
      <c r="E132" s="27"/>
      <c r="F132" s="21"/>
      <c r="G132" s="22"/>
      <c r="H132" s="104"/>
      <c r="I132" s="123" t="e">
        <f>F131+(VLOOKUP(B131,'Growth Rates'!$B$11:$O$140,($B$1+2),FALSE))-(I131*(I$7/VLOOKUP(B131,'Paddock Names'!$B$11:$D$140,3)))</f>
        <v>#DIV/0!</v>
      </c>
      <c r="J132" s="123" t="e">
        <f>I132+(VLOOKUP($B131,'Growth Rates'!$B$11:$O$140,($B$1+2),FALSE))-(J131*(J$7/VLOOKUP($B131,'Paddock Names'!$B$11:$D$140,3)))</f>
        <v>#DIV/0!</v>
      </c>
      <c r="K132" s="123" t="e">
        <f>J132+(VLOOKUP($B131,'Growth Rates'!$B$11:$O$140,($B$1+2),FALSE))-(K131*(K$7/VLOOKUP($B131,'Paddock Names'!$B$11:$D$140,3)))</f>
        <v>#DIV/0!</v>
      </c>
      <c r="L132" s="123" t="e">
        <f>K132+(VLOOKUP($B131,'Growth Rates'!$B$11:$O$140,($B$1+2),FALSE))-(L131*(L$7/VLOOKUP($B131,'Paddock Names'!$B$11:$D$140,3)))</f>
        <v>#DIV/0!</v>
      </c>
      <c r="M132" s="123" t="e">
        <f>L132+(VLOOKUP($B131,'Growth Rates'!$B$11:$O$140,($B$1+2),FALSE))-(M131*(M$7/VLOOKUP($B131,'Paddock Names'!$B$11:$D$140,3)))</f>
        <v>#DIV/0!</v>
      </c>
      <c r="N132" s="123" t="e">
        <f>M132+(VLOOKUP($B131,'Growth Rates'!$B$11:$O$140,($B$1+2),FALSE))-(N131*(N$7/VLOOKUP($B131,'Paddock Names'!$B$11:$D$140,3)))</f>
        <v>#DIV/0!</v>
      </c>
      <c r="O132" s="123" t="e">
        <f>N132+(VLOOKUP($B131,'Growth Rates'!$B$11:$O$140,($B$1+2),FALSE))-(O131*(O$7/VLOOKUP($B131,'Paddock Names'!$B$11:$D$140,3)))</f>
        <v>#DIV/0!</v>
      </c>
      <c r="P132" s="123" t="e">
        <f>O132+(VLOOKUP($B131,'Growth Rates'!$B$11:$O$140,($B$1+2),FALSE))-(P131*(P$7/VLOOKUP($B131,'Paddock Names'!$B$11:$D$140,3)))</f>
        <v>#DIV/0!</v>
      </c>
      <c r="Q132" s="123" t="e">
        <f>P132+(VLOOKUP($B131,'Growth Rates'!$B$11:$O$140,($B$1+2),FALSE))-(Q131*(Q$7/VLOOKUP($B131,'Paddock Names'!$B$11:$D$140,3)))</f>
        <v>#DIV/0!</v>
      </c>
      <c r="R132" s="123" t="e">
        <f>Q132+(VLOOKUP($B131,'Growth Rates'!$B$11:$O$140,($B$1+2),FALSE))-(R131*(R$7/VLOOKUP($B131,'Paddock Names'!$B$11:$D$140,3)))</f>
        <v>#DIV/0!</v>
      </c>
      <c r="S132" s="123" t="e">
        <f>R132+(VLOOKUP($B131,'Growth Rates'!$B$11:$O$140,($B$1+2),FALSE))-(S131*(S$7/VLOOKUP($B131,'Paddock Names'!$B$11:$D$140,3)))</f>
        <v>#DIV/0!</v>
      </c>
      <c r="T132" s="123" t="e">
        <f>S132+(VLOOKUP($B131,'Growth Rates'!$B$11:$O$140,($B$1+2),FALSE))-(T131*(T$7/VLOOKUP($B131,'Paddock Names'!$B$11:$D$140,3)))</f>
        <v>#DIV/0!</v>
      </c>
      <c r="U132" s="123" t="e">
        <f>T132+(VLOOKUP($B131,'Growth Rates'!$B$11:$O$140,($B$1+2),FALSE))-(U131*(U$7/VLOOKUP($B131,'Paddock Names'!$B$11:$D$140,3)))</f>
        <v>#DIV/0!</v>
      </c>
      <c r="V132" s="123" t="e">
        <f>U132+(VLOOKUP($B131,'Growth Rates'!$B$11:$O$140,($B$1+2),FALSE))-(V131*(V$7/VLOOKUP($B131,'Paddock Names'!$B$11:$D$140,3)))</f>
        <v>#DIV/0!</v>
      </c>
      <c r="W132" s="123" t="e">
        <f>V132+(VLOOKUP($B131,'Growth Rates'!$B$11:$O$140,($B$1+2),FALSE))-(W131*(W$7/VLOOKUP($B131,'Paddock Names'!$B$11:$D$140,3)))</f>
        <v>#DIV/0!</v>
      </c>
      <c r="X132" s="123" t="e">
        <f>W132+(VLOOKUP($B131,'Growth Rates'!$B$11:$O$140,($B$1+2),FALSE))-(X131*(X$7/VLOOKUP($B131,'Paddock Names'!$B$11:$D$140,3)))</f>
        <v>#DIV/0!</v>
      </c>
      <c r="Y132" s="123" t="e">
        <f>X132+(VLOOKUP($B131,'Growth Rates'!$B$11:$O$140,($B$1+2),FALSE))-(Y131*(Y$7/VLOOKUP($B131,'Paddock Names'!$B$11:$D$140,3)))</f>
        <v>#DIV/0!</v>
      </c>
      <c r="Z132" s="123" t="e">
        <f>Y132+(VLOOKUP($B131,'Growth Rates'!$B$11:$O$140,($B$1+2),FALSE))-(Z131*(Z$7/VLOOKUP($B131,'Paddock Names'!$B$11:$D$140,3)))</f>
        <v>#DIV/0!</v>
      </c>
      <c r="AA132" s="123" t="e">
        <f>Z132+(VLOOKUP($B131,'Growth Rates'!$B$11:$O$140,($B$1+2),FALSE))-(AA131*(AA$7/VLOOKUP($B131,'Paddock Names'!$B$11:$D$140,3)))</f>
        <v>#DIV/0!</v>
      </c>
      <c r="AB132" s="123" t="e">
        <f>AA132+(VLOOKUP($B131,'Growth Rates'!$B$11:$O$140,($B$1+2),FALSE))-(AB131*(AB$7/VLOOKUP($B131,'Paddock Names'!$B$11:$D$140,3)))</f>
        <v>#DIV/0!</v>
      </c>
      <c r="AC132" s="123" t="e">
        <f>AB132+(VLOOKUP($B131,'Growth Rates'!$B$11:$O$140,($B$1+2),FALSE))-(AC131*(AC$7/VLOOKUP($B131,'Paddock Names'!$B$11:$D$140,3)))</f>
        <v>#DIV/0!</v>
      </c>
      <c r="AD132" s="123" t="e">
        <f>AC132+(VLOOKUP($B131,'Growth Rates'!$B$11:$O$140,($B$1+2),FALSE))-(AD131*(AD$7/VLOOKUP($B131,'Paddock Names'!$B$11:$D$140,3)))</f>
        <v>#DIV/0!</v>
      </c>
      <c r="AE132" s="123" t="e">
        <f>AD132+(VLOOKUP($B131,'Growth Rates'!$B$11:$O$140,($B$1+2),FALSE))-(AE131*(AE$7/VLOOKUP($B131,'Paddock Names'!$B$11:$D$140,3)))</f>
        <v>#DIV/0!</v>
      </c>
      <c r="AF132" s="123" t="e">
        <f>AE132+(VLOOKUP($B131,'Growth Rates'!$B$11:$O$140,($B$1+2),FALSE))-(AF131*(AF$7/VLOOKUP($B131,'Paddock Names'!$B$11:$D$140,3)))</f>
        <v>#DIV/0!</v>
      </c>
      <c r="AG132" s="123" t="e">
        <f>AF132+(VLOOKUP($B131,'Growth Rates'!$B$11:$O$140,($B$1+2),FALSE))-(AG131*(AG$7/VLOOKUP($B131,'Paddock Names'!$B$11:$D$140,3)))</f>
        <v>#DIV/0!</v>
      </c>
      <c r="AH132" s="123" t="e">
        <f>AG132+(VLOOKUP($B131,'Growth Rates'!$B$11:$O$140,($B$1+2),FALSE))-(AH131*(AH$7/VLOOKUP($B131,'Paddock Names'!$B$11:$D$140,3)))</f>
        <v>#DIV/0!</v>
      </c>
      <c r="AI132" s="123" t="e">
        <f>AH132+(VLOOKUP($B131,'Growth Rates'!$B$11:$O$140,($B$1+2),FALSE))-(AI131*(AI$7/VLOOKUP($B131,'Paddock Names'!$B$11:$D$140,3)))</f>
        <v>#DIV/0!</v>
      </c>
      <c r="AJ132" s="123" t="e">
        <f>AI132+(VLOOKUP($B131,'Growth Rates'!$B$11:$O$140,($B$1+2),FALSE))-(AJ131*(AJ$7/VLOOKUP($B131,'Paddock Names'!$B$11:$D$140,3)))</f>
        <v>#DIV/0!</v>
      </c>
      <c r="AK132" s="124" t="e">
        <f>AJ132+(VLOOKUP($B131,'Growth Rates'!$B$11:$O$140,($B$1+2),FALSE))-(AK131*(AK$7/VLOOKUP($B131,'Paddock Names'!$B$11:$D$140,3)))</f>
        <v>#DIV/0!</v>
      </c>
    </row>
    <row r="133" spans="2:37"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IF(SUM(I133:AK133)&gt;0,SUM(I133:AK133)," ")</f>
        <v xml:space="preserve"> </v>
      </c>
      <c r="F133" s="119" t="e">
        <f>Jan!AM134</f>
        <v>#DIV/0!</v>
      </c>
      <c r="G133" s="17">
        <f>VLOOKUP(B133,'Herbage Mass Residual'!$B$11:$O$140,($B$1+2),FALSE)</f>
        <v>2500</v>
      </c>
      <c r="H133" s="103" t="e">
        <f>($F$7/VLOOKUP(B133,'Paddock Names'!$B$11:$D$140,3))*(SUM(I133:AK133)/31)</f>
        <v>#DIV/0!</v>
      </c>
      <c r="I133" s="121"/>
      <c r="J133" s="121"/>
      <c r="K133" s="121"/>
      <c r="L133" s="121"/>
      <c r="M133" s="121"/>
      <c r="N133" s="121"/>
      <c r="O133" s="121"/>
      <c r="P133" s="121"/>
      <c r="Q133" s="121"/>
      <c r="R133" s="121"/>
      <c r="S133" s="121"/>
      <c r="T133" s="121"/>
      <c r="U133" s="121"/>
      <c r="V133" s="121"/>
      <c r="W133" s="121"/>
      <c r="X133" s="121"/>
      <c r="Y133" s="121"/>
      <c r="Z133" s="121"/>
      <c r="AA133" s="121"/>
      <c r="AB133" s="121"/>
      <c r="AC133" s="121"/>
      <c r="AD133" s="121"/>
      <c r="AE133" s="121"/>
      <c r="AF133" s="121"/>
      <c r="AG133" s="121"/>
      <c r="AH133" s="121"/>
      <c r="AI133" s="121"/>
      <c r="AJ133" s="121"/>
      <c r="AK133" s="125"/>
    </row>
    <row r="134" spans="2:37" ht="16" thickBot="1" x14ac:dyDescent="0.25">
      <c r="B134" s="58">
        <f t="shared" si="5"/>
        <v>62.5</v>
      </c>
      <c r="C134" s="23"/>
      <c r="D134" s="29"/>
      <c r="E134" s="27"/>
      <c r="F134" s="21"/>
      <c r="G134" s="22"/>
      <c r="H134" s="104"/>
      <c r="I134" s="123" t="e">
        <f>F133+(VLOOKUP(B133,'Growth Rates'!$B$11:$O$140,($B$1+2),FALSE))-(I133*(I$7/VLOOKUP(B133,'Paddock Names'!$B$11:$D$140,3)))</f>
        <v>#DIV/0!</v>
      </c>
      <c r="J134" s="123" t="e">
        <f>I134+(VLOOKUP($B133,'Growth Rates'!$B$11:$O$140,($B$1+2),FALSE))-(J133*(J$7/VLOOKUP($B133,'Paddock Names'!$B$11:$D$140,3)))</f>
        <v>#DIV/0!</v>
      </c>
      <c r="K134" s="123" t="e">
        <f>J134+(VLOOKUP($B133,'Growth Rates'!$B$11:$O$140,($B$1+2),FALSE))-(K133*(K$7/VLOOKUP($B133,'Paddock Names'!$B$11:$D$140,3)))</f>
        <v>#DIV/0!</v>
      </c>
      <c r="L134" s="123" t="e">
        <f>K134+(VLOOKUP($B133,'Growth Rates'!$B$11:$O$140,($B$1+2),FALSE))-(L133*(L$7/VLOOKUP($B133,'Paddock Names'!$B$11:$D$140,3)))</f>
        <v>#DIV/0!</v>
      </c>
      <c r="M134" s="123" t="e">
        <f>L134+(VLOOKUP($B133,'Growth Rates'!$B$11:$O$140,($B$1+2),FALSE))-(M133*(M$7/VLOOKUP($B133,'Paddock Names'!$B$11:$D$140,3)))</f>
        <v>#DIV/0!</v>
      </c>
      <c r="N134" s="123" t="e">
        <f>M134+(VLOOKUP($B133,'Growth Rates'!$B$11:$O$140,($B$1+2),FALSE))-(N133*(N$7/VLOOKUP($B133,'Paddock Names'!$B$11:$D$140,3)))</f>
        <v>#DIV/0!</v>
      </c>
      <c r="O134" s="123" t="e">
        <f>N134+(VLOOKUP($B133,'Growth Rates'!$B$11:$O$140,($B$1+2),FALSE))-(O133*(O$7/VLOOKUP($B133,'Paddock Names'!$B$11:$D$140,3)))</f>
        <v>#DIV/0!</v>
      </c>
      <c r="P134" s="123" t="e">
        <f>O134+(VLOOKUP($B133,'Growth Rates'!$B$11:$O$140,($B$1+2),FALSE))-(P133*(P$7/VLOOKUP($B133,'Paddock Names'!$B$11:$D$140,3)))</f>
        <v>#DIV/0!</v>
      </c>
      <c r="Q134" s="123" t="e">
        <f>P134+(VLOOKUP($B133,'Growth Rates'!$B$11:$O$140,($B$1+2),FALSE))-(Q133*(Q$7/VLOOKUP($B133,'Paddock Names'!$B$11:$D$140,3)))</f>
        <v>#DIV/0!</v>
      </c>
      <c r="R134" s="123" t="e">
        <f>Q134+(VLOOKUP($B133,'Growth Rates'!$B$11:$O$140,($B$1+2),FALSE))-(R133*(R$7/VLOOKUP($B133,'Paddock Names'!$B$11:$D$140,3)))</f>
        <v>#DIV/0!</v>
      </c>
      <c r="S134" s="123" t="e">
        <f>R134+(VLOOKUP($B133,'Growth Rates'!$B$11:$O$140,($B$1+2),FALSE))-(S133*(S$7/VLOOKUP($B133,'Paddock Names'!$B$11:$D$140,3)))</f>
        <v>#DIV/0!</v>
      </c>
      <c r="T134" s="123" t="e">
        <f>S134+(VLOOKUP($B133,'Growth Rates'!$B$11:$O$140,($B$1+2),FALSE))-(T133*(T$7/VLOOKUP($B133,'Paddock Names'!$B$11:$D$140,3)))</f>
        <v>#DIV/0!</v>
      </c>
      <c r="U134" s="123" t="e">
        <f>T134+(VLOOKUP($B133,'Growth Rates'!$B$11:$O$140,($B$1+2),FALSE))-(U133*(U$7/VLOOKUP($B133,'Paddock Names'!$B$11:$D$140,3)))</f>
        <v>#DIV/0!</v>
      </c>
      <c r="V134" s="123" t="e">
        <f>U134+(VLOOKUP($B133,'Growth Rates'!$B$11:$O$140,($B$1+2),FALSE))-(V133*(V$7/VLOOKUP($B133,'Paddock Names'!$B$11:$D$140,3)))</f>
        <v>#DIV/0!</v>
      </c>
      <c r="W134" s="123" t="e">
        <f>V134+(VLOOKUP($B133,'Growth Rates'!$B$11:$O$140,($B$1+2),FALSE))-(W133*(W$7/VLOOKUP($B133,'Paddock Names'!$B$11:$D$140,3)))</f>
        <v>#DIV/0!</v>
      </c>
      <c r="X134" s="123" t="e">
        <f>W134+(VLOOKUP($B133,'Growth Rates'!$B$11:$O$140,($B$1+2),FALSE))-(X133*(X$7/VLOOKUP($B133,'Paddock Names'!$B$11:$D$140,3)))</f>
        <v>#DIV/0!</v>
      </c>
      <c r="Y134" s="123" t="e">
        <f>X134+(VLOOKUP($B133,'Growth Rates'!$B$11:$O$140,($B$1+2),FALSE))-(Y133*(Y$7/VLOOKUP($B133,'Paddock Names'!$B$11:$D$140,3)))</f>
        <v>#DIV/0!</v>
      </c>
      <c r="Z134" s="123" t="e">
        <f>Y134+(VLOOKUP($B133,'Growth Rates'!$B$11:$O$140,($B$1+2),FALSE))-(Z133*(Z$7/VLOOKUP($B133,'Paddock Names'!$B$11:$D$140,3)))</f>
        <v>#DIV/0!</v>
      </c>
      <c r="AA134" s="123" t="e">
        <f>Z134+(VLOOKUP($B133,'Growth Rates'!$B$11:$O$140,($B$1+2),FALSE))-(AA133*(AA$7/VLOOKUP($B133,'Paddock Names'!$B$11:$D$140,3)))</f>
        <v>#DIV/0!</v>
      </c>
      <c r="AB134" s="123" t="e">
        <f>AA134+(VLOOKUP($B133,'Growth Rates'!$B$11:$O$140,($B$1+2),FALSE))-(AB133*(AB$7/VLOOKUP($B133,'Paddock Names'!$B$11:$D$140,3)))</f>
        <v>#DIV/0!</v>
      </c>
      <c r="AC134" s="123" t="e">
        <f>AB134+(VLOOKUP($B133,'Growth Rates'!$B$11:$O$140,($B$1+2),FALSE))-(AC133*(AC$7/VLOOKUP($B133,'Paddock Names'!$B$11:$D$140,3)))</f>
        <v>#DIV/0!</v>
      </c>
      <c r="AD134" s="123" t="e">
        <f>AC134+(VLOOKUP($B133,'Growth Rates'!$B$11:$O$140,($B$1+2),FALSE))-(AD133*(AD$7/VLOOKUP($B133,'Paddock Names'!$B$11:$D$140,3)))</f>
        <v>#DIV/0!</v>
      </c>
      <c r="AE134" s="123" t="e">
        <f>AD134+(VLOOKUP($B133,'Growth Rates'!$B$11:$O$140,($B$1+2),FALSE))-(AE133*(AE$7/VLOOKUP($B133,'Paddock Names'!$B$11:$D$140,3)))</f>
        <v>#DIV/0!</v>
      </c>
      <c r="AF134" s="123" t="e">
        <f>AE134+(VLOOKUP($B133,'Growth Rates'!$B$11:$O$140,($B$1+2),FALSE))-(AF133*(AF$7/VLOOKUP($B133,'Paddock Names'!$B$11:$D$140,3)))</f>
        <v>#DIV/0!</v>
      </c>
      <c r="AG134" s="123" t="e">
        <f>AF134+(VLOOKUP($B133,'Growth Rates'!$B$11:$O$140,($B$1+2),FALSE))-(AG133*(AG$7/VLOOKUP($B133,'Paddock Names'!$B$11:$D$140,3)))</f>
        <v>#DIV/0!</v>
      </c>
      <c r="AH134" s="123" t="e">
        <f>AG134+(VLOOKUP($B133,'Growth Rates'!$B$11:$O$140,($B$1+2),FALSE))-(AH133*(AH$7/VLOOKUP($B133,'Paddock Names'!$B$11:$D$140,3)))</f>
        <v>#DIV/0!</v>
      </c>
      <c r="AI134" s="123" t="e">
        <f>AH134+(VLOOKUP($B133,'Growth Rates'!$B$11:$O$140,($B$1+2),FALSE))-(AI133*(AI$7/VLOOKUP($B133,'Paddock Names'!$B$11:$D$140,3)))</f>
        <v>#DIV/0!</v>
      </c>
      <c r="AJ134" s="123" t="e">
        <f>AI134+(VLOOKUP($B133,'Growth Rates'!$B$11:$O$140,($B$1+2),FALSE))-(AJ133*(AJ$7/VLOOKUP($B133,'Paddock Names'!$B$11:$D$140,3)))</f>
        <v>#DIV/0!</v>
      </c>
      <c r="AK134" s="124" t="e">
        <f>AJ134+(VLOOKUP($B133,'Growth Rates'!$B$11:$O$140,($B$1+2),FALSE))-(AK133*(AK$7/VLOOKUP($B133,'Paddock Names'!$B$11:$D$140,3)))</f>
        <v>#DIV/0!</v>
      </c>
    </row>
    <row r="135" spans="2:37"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IF(SUM(I135:AK135)&gt;0,SUM(I135:AK135)," ")</f>
        <v xml:space="preserve"> </v>
      </c>
      <c r="F135" s="119" t="e">
        <f>Jan!AM136</f>
        <v>#DIV/0!</v>
      </c>
      <c r="G135" s="17">
        <f>VLOOKUP(B135,'Herbage Mass Residual'!$B$11:$O$140,($B$1+2),FALSE)</f>
        <v>2500</v>
      </c>
      <c r="H135" s="103" t="e">
        <f>($F$7/VLOOKUP(B135,'Paddock Names'!$B$11:$D$140,3))*(SUM(I135:AK135)/31)</f>
        <v>#DIV/0!</v>
      </c>
      <c r="I135" s="121"/>
      <c r="J135" s="121"/>
      <c r="K135" s="121"/>
      <c r="L135" s="121"/>
      <c r="M135" s="121"/>
      <c r="N135" s="121"/>
      <c r="O135" s="121"/>
      <c r="P135" s="121"/>
      <c r="Q135" s="121"/>
      <c r="R135" s="121"/>
      <c r="S135" s="121"/>
      <c r="T135" s="121"/>
      <c r="U135" s="121"/>
      <c r="V135" s="121"/>
      <c r="W135" s="121"/>
      <c r="X135" s="121"/>
      <c r="Y135" s="121"/>
      <c r="Z135" s="121"/>
      <c r="AA135" s="121"/>
      <c r="AB135" s="121"/>
      <c r="AC135" s="121"/>
      <c r="AD135" s="121"/>
      <c r="AE135" s="121"/>
      <c r="AF135" s="121"/>
      <c r="AG135" s="121"/>
      <c r="AH135" s="121"/>
      <c r="AI135" s="121"/>
      <c r="AJ135" s="121"/>
      <c r="AK135" s="125"/>
    </row>
    <row r="136" spans="2:37" ht="16" thickBot="1" x14ac:dyDescent="0.25">
      <c r="B136" s="58">
        <f t="shared" si="5"/>
        <v>63.5</v>
      </c>
      <c r="C136" s="23"/>
      <c r="D136" s="29"/>
      <c r="E136" s="27"/>
      <c r="F136" s="21"/>
      <c r="G136" s="22"/>
      <c r="H136" s="104"/>
      <c r="I136" s="123" t="e">
        <f>F135+(VLOOKUP(B135,'Growth Rates'!$B$11:$O$140,($B$1+2),FALSE))-(I135*(I$7/VLOOKUP(B135,'Paddock Names'!$B$11:$D$140,3)))</f>
        <v>#DIV/0!</v>
      </c>
      <c r="J136" s="123" t="e">
        <f>I136+(VLOOKUP($B135,'Growth Rates'!$B$11:$O$140,($B$1+2),FALSE))-(J135*(J$7/VLOOKUP($B135,'Paddock Names'!$B$11:$D$140,3)))</f>
        <v>#DIV/0!</v>
      </c>
      <c r="K136" s="123" t="e">
        <f>J136+(VLOOKUP($B135,'Growth Rates'!$B$11:$O$140,($B$1+2),FALSE))-(K135*(K$7/VLOOKUP($B135,'Paddock Names'!$B$11:$D$140,3)))</f>
        <v>#DIV/0!</v>
      </c>
      <c r="L136" s="123" t="e">
        <f>K136+(VLOOKUP($B135,'Growth Rates'!$B$11:$O$140,($B$1+2),FALSE))-(L135*(L$7/VLOOKUP($B135,'Paddock Names'!$B$11:$D$140,3)))</f>
        <v>#DIV/0!</v>
      </c>
      <c r="M136" s="123" t="e">
        <f>L136+(VLOOKUP($B135,'Growth Rates'!$B$11:$O$140,($B$1+2),FALSE))-(M135*(M$7/VLOOKUP($B135,'Paddock Names'!$B$11:$D$140,3)))</f>
        <v>#DIV/0!</v>
      </c>
      <c r="N136" s="123" t="e">
        <f>M136+(VLOOKUP($B135,'Growth Rates'!$B$11:$O$140,($B$1+2),FALSE))-(N135*(N$7/VLOOKUP($B135,'Paddock Names'!$B$11:$D$140,3)))</f>
        <v>#DIV/0!</v>
      </c>
      <c r="O136" s="123" t="e">
        <f>N136+(VLOOKUP($B135,'Growth Rates'!$B$11:$O$140,($B$1+2),FALSE))-(O135*(O$7/VLOOKUP($B135,'Paddock Names'!$B$11:$D$140,3)))</f>
        <v>#DIV/0!</v>
      </c>
      <c r="P136" s="123" t="e">
        <f>O136+(VLOOKUP($B135,'Growth Rates'!$B$11:$O$140,($B$1+2),FALSE))-(P135*(P$7/VLOOKUP($B135,'Paddock Names'!$B$11:$D$140,3)))</f>
        <v>#DIV/0!</v>
      </c>
      <c r="Q136" s="123" t="e">
        <f>P136+(VLOOKUP($B135,'Growth Rates'!$B$11:$O$140,($B$1+2),FALSE))-(Q135*(Q$7/VLOOKUP($B135,'Paddock Names'!$B$11:$D$140,3)))</f>
        <v>#DIV/0!</v>
      </c>
      <c r="R136" s="123" t="e">
        <f>Q136+(VLOOKUP($B135,'Growth Rates'!$B$11:$O$140,($B$1+2),FALSE))-(R135*(R$7/VLOOKUP($B135,'Paddock Names'!$B$11:$D$140,3)))</f>
        <v>#DIV/0!</v>
      </c>
      <c r="S136" s="123" t="e">
        <f>R136+(VLOOKUP($B135,'Growth Rates'!$B$11:$O$140,($B$1+2),FALSE))-(S135*(S$7/VLOOKUP($B135,'Paddock Names'!$B$11:$D$140,3)))</f>
        <v>#DIV/0!</v>
      </c>
      <c r="T136" s="123" t="e">
        <f>S136+(VLOOKUP($B135,'Growth Rates'!$B$11:$O$140,($B$1+2),FALSE))-(T135*(T$7/VLOOKUP($B135,'Paddock Names'!$B$11:$D$140,3)))</f>
        <v>#DIV/0!</v>
      </c>
      <c r="U136" s="123" t="e">
        <f>T136+(VLOOKUP($B135,'Growth Rates'!$B$11:$O$140,($B$1+2),FALSE))-(U135*(U$7/VLOOKUP($B135,'Paddock Names'!$B$11:$D$140,3)))</f>
        <v>#DIV/0!</v>
      </c>
      <c r="V136" s="123" t="e">
        <f>U136+(VLOOKUP($B135,'Growth Rates'!$B$11:$O$140,($B$1+2),FALSE))-(V135*(V$7/VLOOKUP($B135,'Paddock Names'!$B$11:$D$140,3)))</f>
        <v>#DIV/0!</v>
      </c>
      <c r="W136" s="123" t="e">
        <f>V136+(VLOOKUP($B135,'Growth Rates'!$B$11:$O$140,($B$1+2),FALSE))-(W135*(W$7/VLOOKUP($B135,'Paddock Names'!$B$11:$D$140,3)))</f>
        <v>#DIV/0!</v>
      </c>
      <c r="X136" s="123" t="e">
        <f>W136+(VLOOKUP($B135,'Growth Rates'!$B$11:$O$140,($B$1+2),FALSE))-(X135*(X$7/VLOOKUP($B135,'Paddock Names'!$B$11:$D$140,3)))</f>
        <v>#DIV/0!</v>
      </c>
      <c r="Y136" s="123" t="e">
        <f>X136+(VLOOKUP($B135,'Growth Rates'!$B$11:$O$140,($B$1+2),FALSE))-(Y135*(Y$7/VLOOKUP($B135,'Paddock Names'!$B$11:$D$140,3)))</f>
        <v>#DIV/0!</v>
      </c>
      <c r="Z136" s="123" t="e">
        <f>Y136+(VLOOKUP($B135,'Growth Rates'!$B$11:$O$140,($B$1+2),FALSE))-(Z135*(Z$7/VLOOKUP($B135,'Paddock Names'!$B$11:$D$140,3)))</f>
        <v>#DIV/0!</v>
      </c>
      <c r="AA136" s="123" t="e">
        <f>Z136+(VLOOKUP($B135,'Growth Rates'!$B$11:$O$140,($B$1+2),FALSE))-(AA135*(AA$7/VLOOKUP($B135,'Paddock Names'!$B$11:$D$140,3)))</f>
        <v>#DIV/0!</v>
      </c>
      <c r="AB136" s="123" t="e">
        <f>AA136+(VLOOKUP($B135,'Growth Rates'!$B$11:$O$140,($B$1+2),FALSE))-(AB135*(AB$7/VLOOKUP($B135,'Paddock Names'!$B$11:$D$140,3)))</f>
        <v>#DIV/0!</v>
      </c>
      <c r="AC136" s="123" t="e">
        <f>AB136+(VLOOKUP($B135,'Growth Rates'!$B$11:$O$140,($B$1+2),FALSE))-(AC135*(AC$7/VLOOKUP($B135,'Paddock Names'!$B$11:$D$140,3)))</f>
        <v>#DIV/0!</v>
      </c>
      <c r="AD136" s="123" t="e">
        <f>AC136+(VLOOKUP($B135,'Growth Rates'!$B$11:$O$140,($B$1+2),FALSE))-(AD135*(AD$7/VLOOKUP($B135,'Paddock Names'!$B$11:$D$140,3)))</f>
        <v>#DIV/0!</v>
      </c>
      <c r="AE136" s="123" t="e">
        <f>AD136+(VLOOKUP($B135,'Growth Rates'!$B$11:$O$140,($B$1+2),FALSE))-(AE135*(AE$7/VLOOKUP($B135,'Paddock Names'!$B$11:$D$140,3)))</f>
        <v>#DIV/0!</v>
      </c>
      <c r="AF136" s="123" t="e">
        <f>AE136+(VLOOKUP($B135,'Growth Rates'!$B$11:$O$140,($B$1+2),FALSE))-(AF135*(AF$7/VLOOKUP($B135,'Paddock Names'!$B$11:$D$140,3)))</f>
        <v>#DIV/0!</v>
      </c>
      <c r="AG136" s="123" t="e">
        <f>AF136+(VLOOKUP($B135,'Growth Rates'!$B$11:$O$140,($B$1+2),FALSE))-(AG135*(AG$7/VLOOKUP($B135,'Paddock Names'!$B$11:$D$140,3)))</f>
        <v>#DIV/0!</v>
      </c>
      <c r="AH136" s="123" t="e">
        <f>AG136+(VLOOKUP($B135,'Growth Rates'!$B$11:$O$140,($B$1+2),FALSE))-(AH135*(AH$7/VLOOKUP($B135,'Paddock Names'!$B$11:$D$140,3)))</f>
        <v>#DIV/0!</v>
      </c>
      <c r="AI136" s="123" t="e">
        <f>AH136+(VLOOKUP($B135,'Growth Rates'!$B$11:$O$140,($B$1+2),FALSE))-(AI135*(AI$7/VLOOKUP($B135,'Paddock Names'!$B$11:$D$140,3)))</f>
        <v>#DIV/0!</v>
      </c>
      <c r="AJ136" s="123" t="e">
        <f>AI136+(VLOOKUP($B135,'Growth Rates'!$B$11:$O$140,($B$1+2),FALSE))-(AJ135*(AJ$7/VLOOKUP($B135,'Paddock Names'!$B$11:$D$140,3)))</f>
        <v>#DIV/0!</v>
      </c>
      <c r="AK136" s="124" t="e">
        <f>AJ136+(VLOOKUP($B135,'Growth Rates'!$B$11:$O$140,($B$1+2),FALSE))-(AK135*(AK$7/VLOOKUP($B135,'Paddock Names'!$B$11:$D$140,3)))</f>
        <v>#DIV/0!</v>
      </c>
    </row>
    <row r="137" spans="2:37"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IF(SUM(I137:AK137)&gt;0,SUM(I137:AK137)," ")</f>
        <v xml:space="preserve"> </v>
      </c>
      <c r="F137" s="119" t="e">
        <f>Jan!AM138</f>
        <v>#DIV/0!</v>
      </c>
      <c r="G137" s="17">
        <f>VLOOKUP(B137,'Herbage Mass Residual'!$B$11:$O$140,($B$1+2),FALSE)</f>
        <v>2500</v>
      </c>
      <c r="H137" s="103" t="e">
        <f>($F$7/VLOOKUP(B137,'Paddock Names'!$B$11:$D$140,3))*(SUM(I137:AK137)/31)</f>
        <v>#DIV/0!</v>
      </c>
      <c r="I137" s="121"/>
      <c r="J137" s="121"/>
      <c r="K137" s="121"/>
      <c r="L137" s="121"/>
      <c r="M137" s="121"/>
      <c r="N137" s="121"/>
      <c r="O137" s="121"/>
      <c r="P137" s="121"/>
      <c r="Q137" s="121"/>
      <c r="R137" s="121"/>
      <c r="S137" s="121"/>
      <c r="T137" s="121"/>
      <c r="U137" s="121"/>
      <c r="V137" s="121"/>
      <c r="W137" s="121"/>
      <c r="X137" s="121"/>
      <c r="Y137" s="121"/>
      <c r="Z137" s="121"/>
      <c r="AA137" s="121"/>
      <c r="AB137" s="121"/>
      <c r="AC137" s="121"/>
      <c r="AD137" s="121"/>
      <c r="AE137" s="121"/>
      <c r="AF137" s="121"/>
      <c r="AG137" s="121"/>
      <c r="AH137" s="121"/>
      <c r="AI137" s="121"/>
      <c r="AJ137" s="121"/>
      <c r="AK137" s="125"/>
    </row>
    <row r="138" spans="2:37" ht="16" thickBot="1" x14ac:dyDescent="0.25">
      <c r="B138" s="58">
        <f t="shared" si="5"/>
        <v>64.5</v>
      </c>
      <c r="C138" s="23"/>
      <c r="D138" s="29"/>
      <c r="E138" s="27"/>
      <c r="F138" s="21"/>
      <c r="G138" s="22"/>
      <c r="H138" s="104"/>
      <c r="I138" s="123" t="e">
        <f>F137+(VLOOKUP(B137,'Growth Rates'!$B$11:$O$140,($B$1+2),FALSE))-(I137*(I$7/VLOOKUP(B137,'Paddock Names'!$B$11:$D$140,3)))</f>
        <v>#DIV/0!</v>
      </c>
      <c r="J138" s="123" t="e">
        <f>I138+(VLOOKUP($B137,'Growth Rates'!$B$11:$O$140,($B$1+2),FALSE))-(J137*(J$7/VLOOKUP($B137,'Paddock Names'!$B$11:$D$140,3)))</f>
        <v>#DIV/0!</v>
      </c>
      <c r="K138" s="123" t="e">
        <f>J138+(VLOOKUP($B137,'Growth Rates'!$B$11:$O$140,($B$1+2),FALSE))-(K137*(K$7/VLOOKUP($B137,'Paddock Names'!$B$11:$D$140,3)))</f>
        <v>#DIV/0!</v>
      </c>
      <c r="L138" s="123" t="e">
        <f>K138+(VLOOKUP($B137,'Growth Rates'!$B$11:$O$140,($B$1+2),FALSE))-(L137*(L$7/VLOOKUP($B137,'Paddock Names'!$B$11:$D$140,3)))</f>
        <v>#DIV/0!</v>
      </c>
      <c r="M138" s="123" t="e">
        <f>L138+(VLOOKUP($B137,'Growth Rates'!$B$11:$O$140,($B$1+2),FALSE))-(M137*(M$7/VLOOKUP($B137,'Paddock Names'!$B$11:$D$140,3)))</f>
        <v>#DIV/0!</v>
      </c>
      <c r="N138" s="123" t="e">
        <f>M138+(VLOOKUP($B137,'Growth Rates'!$B$11:$O$140,($B$1+2),FALSE))-(N137*(N$7/VLOOKUP($B137,'Paddock Names'!$B$11:$D$140,3)))</f>
        <v>#DIV/0!</v>
      </c>
      <c r="O138" s="123" t="e">
        <f>N138+(VLOOKUP($B137,'Growth Rates'!$B$11:$O$140,($B$1+2),FALSE))-(O137*(O$7/VLOOKUP($B137,'Paddock Names'!$B$11:$D$140,3)))</f>
        <v>#DIV/0!</v>
      </c>
      <c r="P138" s="123" t="e">
        <f>O138+(VLOOKUP($B137,'Growth Rates'!$B$11:$O$140,($B$1+2),FALSE))-(P137*(P$7/VLOOKUP($B137,'Paddock Names'!$B$11:$D$140,3)))</f>
        <v>#DIV/0!</v>
      </c>
      <c r="Q138" s="123" t="e">
        <f>P138+(VLOOKUP($B137,'Growth Rates'!$B$11:$O$140,($B$1+2),FALSE))-(Q137*(Q$7/VLOOKUP($B137,'Paddock Names'!$B$11:$D$140,3)))</f>
        <v>#DIV/0!</v>
      </c>
      <c r="R138" s="123" t="e">
        <f>Q138+(VLOOKUP($B137,'Growth Rates'!$B$11:$O$140,($B$1+2),FALSE))-(R137*(R$7/VLOOKUP($B137,'Paddock Names'!$B$11:$D$140,3)))</f>
        <v>#DIV/0!</v>
      </c>
      <c r="S138" s="123" t="e">
        <f>R138+(VLOOKUP($B137,'Growth Rates'!$B$11:$O$140,($B$1+2),FALSE))-(S137*(S$7/VLOOKUP($B137,'Paddock Names'!$B$11:$D$140,3)))</f>
        <v>#DIV/0!</v>
      </c>
      <c r="T138" s="123" t="e">
        <f>S138+(VLOOKUP($B137,'Growth Rates'!$B$11:$O$140,($B$1+2),FALSE))-(T137*(T$7/VLOOKUP($B137,'Paddock Names'!$B$11:$D$140,3)))</f>
        <v>#DIV/0!</v>
      </c>
      <c r="U138" s="123" t="e">
        <f>T138+(VLOOKUP($B137,'Growth Rates'!$B$11:$O$140,($B$1+2),FALSE))-(U137*(U$7/VLOOKUP($B137,'Paddock Names'!$B$11:$D$140,3)))</f>
        <v>#DIV/0!</v>
      </c>
      <c r="V138" s="123" t="e">
        <f>U138+(VLOOKUP($B137,'Growth Rates'!$B$11:$O$140,($B$1+2),FALSE))-(V137*(V$7/VLOOKUP($B137,'Paddock Names'!$B$11:$D$140,3)))</f>
        <v>#DIV/0!</v>
      </c>
      <c r="W138" s="123" t="e">
        <f>V138+(VLOOKUP($B137,'Growth Rates'!$B$11:$O$140,($B$1+2),FALSE))-(W137*(W$7/VLOOKUP($B137,'Paddock Names'!$B$11:$D$140,3)))</f>
        <v>#DIV/0!</v>
      </c>
      <c r="X138" s="123" t="e">
        <f>W138+(VLOOKUP($B137,'Growth Rates'!$B$11:$O$140,($B$1+2),FALSE))-(X137*(X$7/VLOOKUP($B137,'Paddock Names'!$B$11:$D$140,3)))</f>
        <v>#DIV/0!</v>
      </c>
      <c r="Y138" s="123" t="e">
        <f>X138+(VLOOKUP($B137,'Growth Rates'!$B$11:$O$140,($B$1+2),FALSE))-(Y137*(Y$7/VLOOKUP($B137,'Paddock Names'!$B$11:$D$140,3)))</f>
        <v>#DIV/0!</v>
      </c>
      <c r="Z138" s="123" t="e">
        <f>Y138+(VLOOKUP($B137,'Growth Rates'!$B$11:$O$140,($B$1+2),FALSE))-(Z137*(Z$7/VLOOKUP($B137,'Paddock Names'!$B$11:$D$140,3)))</f>
        <v>#DIV/0!</v>
      </c>
      <c r="AA138" s="123" t="e">
        <f>Z138+(VLOOKUP($B137,'Growth Rates'!$B$11:$O$140,($B$1+2),FALSE))-(AA137*(AA$7/VLOOKUP($B137,'Paddock Names'!$B$11:$D$140,3)))</f>
        <v>#DIV/0!</v>
      </c>
      <c r="AB138" s="123" t="e">
        <f>AA138+(VLOOKUP($B137,'Growth Rates'!$B$11:$O$140,($B$1+2),FALSE))-(AB137*(AB$7/VLOOKUP($B137,'Paddock Names'!$B$11:$D$140,3)))</f>
        <v>#DIV/0!</v>
      </c>
      <c r="AC138" s="123" t="e">
        <f>AB138+(VLOOKUP($B137,'Growth Rates'!$B$11:$O$140,($B$1+2),FALSE))-(AC137*(AC$7/VLOOKUP($B137,'Paddock Names'!$B$11:$D$140,3)))</f>
        <v>#DIV/0!</v>
      </c>
      <c r="AD138" s="123" t="e">
        <f>AC138+(VLOOKUP($B137,'Growth Rates'!$B$11:$O$140,($B$1+2),FALSE))-(AD137*(AD$7/VLOOKUP($B137,'Paddock Names'!$B$11:$D$140,3)))</f>
        <v>#DIV/0!</v>
      </c>
      <c r="AE138" s="123" t="e">
        <f>AD138+(VLOOKUP($B137,'Growth Rates'!$B$11:$O$140,($B$1+2),FALSE))-(AE137*(AE$7/VLOOKUP($B137,'Paddock Names'!$B$11:$D$140,3)))</f>
        <v>#DIV/0!</v>
      </c>
      <c r="AF138" s="123" t="e">
        <f>AE138+(VLOOKUP($B137,'Growth Rates'!$B$11:$O$140,($B$1+2),FALSE))-(AF137*(AF$7/VLOOKUP($B137,'Paddock Names'!$B$11:$D$140,3)))</f>
        <v>#DIV/0!</v>
      </c>
      <c r="AG138" s="123" t="e">
        <f>AF138+(VLOOKUP($B137,'Growth Rates'!$B$11:$O$140,($B$1+2),FALSE))-(AG137*(AG$7/VLOOKUP($B137,'Paddock Names'!$B$11:$D$140,3)))</f>
        <v>#DIV/0!</v>
      </c>
      <c r="AH138" s="123" t="e">
        <f>AG138+(VLOOKUP($B137,'Growth Rates'!$B$11:$O$140,($B$1+2),FALSE))-(AH137*(AH$7/VLOOKUP($B137,'Paddock Names'!$B$11:$D$140,3)))</f>
        <v>#DIV/0!</v>
      </c>
      <c r="AI138" s="123" t="e">
        <f>AH138+(VLOOKUP($B137,'Growth Rates'!$B$11:$O$140,($B$1+2),FALSE))-(AI137*(AI$7/VLOOKUP($B137,'Paddock Names'!$B$11:$D$140,3)))</f>
        <v>#DIV/0!</v>
      </c>
      <c r="AJ138" s="123" t="e">
        <f>AI138+(VLOOKUP($B137,'Growth Rates'!$B$11:$O$140,($B$1+2),FALSE))-(AJ137*(AJ$7/VLOOKUP($B137,'Paddock Names'!$B$11:$D$140,3)))</f>
        <v>#DIV/0!</v>
      </c>
      <c r="AK138" s="124" t="e">
        <f>AJ138+(VLOOKUP($B137,'Growth Rates'!$B$11:$O$140,($B$1+2),FALSE))-(AK137*(AK$7/VLOOKUP($B137,'Paddock Names'!$B$11:$D$140,3)))</f>
        <v>#DIV/0!</v>
      </c>
    </row>
    <row r="139" spans="2:37"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IF(SUM(I139:AK139)&gt;0,SUM(I139:AK139)," ")</f>
        <v xml:space="preserve"> </v>
      </c>
      <c r="F139" s="119" t="e">
        <f>Jan!AM140</f>
        <v>#DIV/0!</v>
      </c>
      <c r="G139" s="17">
        <f>VLOOKUP(B139,'Herbage Mass Residual'!$B$11:$O$140,($B$1+2),FALSE)</f>
        <v>2500</v>
      </c>
      <c r="H139" s="103" t="e">
        <f>($F$7/VLOOKUP(B139,'Paddock Names'!$B$11:$D$140,3))*(SUM(I139:AK139)/31)</f>
        <v>#DIV/0!</v>
      </c>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5"/>
    </row>
    <row r="140" spans="2:37" ht="16" thickBot="1" x14ac:dyDescent="0.25">
      <c r="B140" s="58">
        <f t="shared" ref="B140:B203" si="6">B139+0.5</f>
        <v>65.5</v>
      </c>
      <c r="C140" s="23"/>
      <c r="D140" s="29"/>
      <c r="E140" s="27"/>
      <c r="F140" s="21"/>
      <c r="G140" s="22"/>
      <c r="H140" s="104"/>
      <c r="I140" s="123" t="e">
        <f>F139+(VLOOKUP(B139,'Growth Rates'!$B$11:$O$140,($B$1+2),FALSE))-(I139*(I$7/VLOOKUP(B139,'Paddock Names'!$B$11:$D$140,3)))</f>
        <v>#DIV/0!</v>
      </c>
      <c r="J140" s="123" t="e">
        <f>I140+(VLOOKUP($B139,'Growth Rates'!$B$11:$O$140,($B$1+2),FALSE))-(J139*(J$7/VLOOKUP($B139,'Paddock Names'!$B$11:$D$140,3)))</f>
        <v>#DIV/0!</v>
      </c>
      <c r="K140" s="123" t="e">
        <f>J140+(VLOOKUP($B139,'Growth Rates'!$B$11:$O$140,($B$1+2),FALSE))-(K139*(K$7/VLOOKUP($B139,'Paddock Names'!$B$11:$D$140,3)))</f>
        <v>#DIV/0!</v>
      </c>
      <c r="L140" s="123" t="e">
        <f>K140+(VLOOKUP($B139,'Growth Rates'!$B$11:$O$140,($B$1+2),FALSE))-(L139*(L$7/VLOOKUP($B139,'Paddock Names'!$B$11:$D$140,3)))</f>
        <v>#DIV/0!</v>
      </c>
      <c r="M140" s="123" t="e">
        <f>L140+(VLOOKUP($B139,'Growth Rates'!$B$11:$O$140,($B$1+2),FALSE))-(M139*(M$7/VLOOKUP($B139,'Paddock Names'!$B$11:$D$140,3)))</f>
        <v>#DIV/0!</v>
      </c>
      <c r="N140" s="123" t="e">
        <f>M140+(VLOOKUP($B139,'Growth Rates'!$B$11:$O$140,($B$1+2),FALSE))-(N139*(N$7/VLOOKUP($B139,'Paddock Names'!$B$11:$D$140,3)))</f>
        <v>#DIV/0!</v>
      </c>
      <c r="O140" s="123" t="e">
        <f>N140+(VLOOKUP($B139,'Growth Rates'!$B$11:$O$140,($B$1+2),FALSE))-(O139*(O$7/VLOOKUP($B139,'Paddock Names'!$B$11:$D$140,3)))</f>
        <v>#DIV/0!</v>
      </c>
      <c r="P140" s="123" t="e">
        <f>O140+(VLOOKUP($B139,'Growth Rates'!$B$11:$O$140,($B$1+2),FALSE))-(P139*(P$7/VLOOKUP($B139,'Paddock Names'!$B$11:$D$140,3)))</f>
        <v>#DIV/0!</v>
      </c>
      <c r="Q140" s="123" t="e">
        <f>P140+(VLOOKUP($B139,'Growth Rates'!$B$11:$O$140,($B$1+2),FALSE))-(Q139*(Q$7/VLOOKUP($B139,'Paddock Names'!$B$11:$D$140,3)))</f>
        <v>#DIV/0!</v>
      </c>
      <c r="R140" s="123" t="e">
        <f>Q140+(VLOOKUP($B139,'Growth Rates'!$B$11:$O$140,($B$1+2),FALSE))-(R139*(R$7/VLOOKUP($B139,'Paddock Names'!$B$11:$D$140,3)))</f>
        <v>#DIV/0!</v>
      </c>
      <c r="S140" s="123" t="e">
        <f>R140+(VLOOKUP($B139,'Growth Rates'!$B$11:$O$140,($B$1+2),FALSE))-(S139*(S$7/VLOOKUP($B139,'Paddock Names'!$B$11:$D$140,3)))</f>
        <v>#DIV/0!</v>
      </c>
      <c r="T140" s="123" t="e">
        <f>S140+(VLOOKUP($B139,'Growth Rates'!$B$11:$O$140,($B$1+2),FALSE))-(T139*(T$7/VLOOKUP($B139,'Paddock Names'!$B$11:$D$140,3)))</f>
        <v>#DIV/0!</v>
      </c>
      <c r="U140" s="123" t="e">
        <f>T140+(VLOOKUP($B139,'Growth Rates'!$B$11:$O$140,($B$1+2),FALSE))-(U139*(U$7/VLOOKUP($B139,'Paddock Names'!$B$11:$D$140,3)))</f>
        <v>#DIV/0!</v>
      </c>
      <c r="V140" s="123" t="e">
        <f>U140+(VLOOKUP($B139,'Growth Rates'!$B$11:$O$140,($B$1+2),FALSE))-(V139*(V$7/VLOOKUP($B139,'Paddock Names'!$B$11:$D$140,3)))</f>
        <v>#DIV/0!</v>
      </c>
      <c r="W140" s="123" t="e">
        <f>V140+(VLOOKUP($B139,'Growth Rates'!$B$11:$O$140,($B$1+2),FALSE))-(W139*(W$7/VLOOKUP($B139,'Paddock Names'!$B$11:$D$140,3)))</f>
        <v>#DIV/0!</v>
      </c>
      <c r="X140" s="123" t="e">
        <f>W140+(VLOOKUP($B139,'Growth Rates'!$B$11:$O$140,($B$1+2),FALSE))-(X139*(X$7/VLOOKUP($B139,'Paddock Names'!$B$11:$D$140,3)))</f>
        <v>#DIV/0!</v>
      </c>
      <c r="Y140" s="123" t="e">
        <f>X140+(VLOOKUP($B139,'Growth Rates'!$B$11:$O$140,($B$1+2),FALSE))-(Y139*(Y$7/VLOOKUP($B139,'Paddock Names'!$B$11:$D$140,3)))</f>
        <v>#DIV/0!</v>
      </c>
      <c r="Z140" s="123" t="e">
        <f>Y140+(VLOOKUP($B139,'Growth Rates'!$B$11:$O$140,($B$1+2),FALSE))-(Z139*(Z$7/VLOOKUP($B139,'Paddock Names'!$B$11:$D$140,3)))</f>
        <v>#DIV/0!</v>
      </c>
      <c r="AA140" s="123" t="e">
        <f>Z140+(VLOOKUP($B139,'Growth Rates'!$B$11:$O$140,($B$1+2),FALSE))-(AA139*(AA$7/VLOOKUP($B139,'Paddock Names'!$B$11:$D$140,3)))</f>
        <v>#DIV/0!</v>
      </c>
      <c r="AB140" s="123" t="e">
        <f>AA140+(VLOOKUP($B139,'Growth Rates'!$B$11:$O$140,($B$1+2),FALSE))-(AB139*(AB$7/VLOOKUP($B139,'Paddock Names'!$B$11:$D$140,3)))</f>
        <v>#DIV/0!</v>
      </c>
      <c r="AC140" s="123" t="e">
        <f>AB140+(VLOOKUP($B139,'Growth Rates'!$B$11:$O$140,($B$1+2),FALSE))-(AC139*(AC$7/VLOOKUP($B139,'Paddock Names'!$B$11:$D$140,3)))</f>
        <v>#DIV/0!</v>
      </c>
      <c r="AD140" s="123" t="e">
        <f>AC140+(VLOOKUP($B139,'Growth Rates'!$B$11:$O$140,($B$1+2),FALSE))-(AD139*(AD$7/VLOOKUP($B139,'Paddock Names'!$B$11:$D$140,3)))</f>
        <v>#DIV/0!</v>
      </c>
      <c r="AE140" s="123" t="e">
        <f>AD140+(VLOOKUP($B139,'Growth Rates'!$B$11:$O$140,($B$1+2),FALSE))-(AE139*(AE$7/VLOOKUP($B139,'Paddock Names'!$B$11:$D$140,3)))</f>
        <v>#DIV/0!</v>
      </c>
      <c r="AF140" s="123" t="e">
        <f>AE140+(VLOOKUP($B139,'Growth Rates'!$B$11:$O$140,($B$1+2),FALSE))-(AF139*(AF$7/VLOOKUP($B139,'Paddock Names'!$B$11:$D$140,3)))</f>
        <v>#DIV/0!</v>
      </c>
      <c r="AG140" s="123" t="e">
        <f>AF140+(VLOOKUP($B139,'Growth Rates'!$B$11:$O$140,($B$1+2),FALSE))-(AG139*(AG$7/VLOOKUP($B139,'Paddock Names'!$B$11:$D$140,3)))</f>
        <v>#DIV/0!</v>
      </c>
      <c r="AH140" s="123" t="e">
        <f>AG140+(VLOOKUP($B139,'Growth Rates'!$B$11:$O$140,($B$1+2),FALSE))-(AH139*(AH$7/VLOOKUP($B139,'Paddock Names'!$B$11:$D$140,3)))</f>
        <v>#DIV/0!</v>
      </c>
      <c r="AI140" s="123" t="e">
        <f>AH140+(VLOOKUP($B139,'Growth Rates'!$B$11:$O$140,($B$1+2),FALSE))-(AI139*(AI$7/VLOOKUP($B139,'Paddock Names'!$B$11:$D$140,3)))</f>
        <v>#DIV/0!</v>
      </c>
      <c r="AJ140" s="123" t="e">
        <f>AI140+(VLOOKUP($B139,'Growth Rates'!$B$11:$O$140,($B$1+2),FALSE))-(AJ139*(AJ$7/VLOOKUP($B139,'Paddock Names'!$B$11:$D$140,3)))</f>
        <v>#DIV/0!</v>
      </c>
      <c r="AK140" s="124" t="e">
        <f>AJ140+(VLOOKUP($B139,'Growth Rates'!$B$11:$O$140,($B$1+2),FALSE))-(AK139*(AK$7/VLOOKUP($B139,'Paddock Names'!$B$11:$D$140,3)))</f>
        <v>#DIV/0!</v>
      </c>
    </row>
    <row r="141" spans="2:37" x14ac:dyDescent="0.2">
      <c r="B141" s="58">
        <f t="shared" si="6"/>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IF(SUM(I141:AK141)&gt;0,SUM(I141:AK141)," ")</f>
        <v xml:space="preserve"> </v>
      </c>
      <c r="F141" s="119" t="e">
        <f>Jan!AM142</f>
        <v>#DIV/0!</v>
      </c>
      <c r="G141" s="17">
        <f>VLOOKUP(B141,'Herbage Mass Residual'!$B$11:$O$140,($B$1+2),FALSE)</f>
        <v>2500</v>
      </c>
      <c r="H141" s="103" t="e">
        <f>($F$7/VLOOKUP(B141,'Paddock Names'!$B$11:$D$140,3))*(SUM(I141:AK141)/31)</f>
        <v>#DIV/0!</v>
      </c>
      <c r="I141" s="121"/>
      <c r="J141" s="121"/>
      <c r="K141" s="121"/>
      <c r="L141" s="121"/>
      <c r="M141" s="121"/>
      <c r="N141" s="121"/>
      <c r="O141" s="121"/>
      <c r="P141" s="121"/>
      <c r="Q141" s="121"/>
      <c r="R141" s="121"/>
      <c r="S141" s="121"/>
      <c r="T141" s="121"/>
      <c r="U141" s="121"/>
      <c r="V141" s="121"/>
      <c r="W141" s="121"/>
      <c r="X141" s="121"/>
      <c r="Y141" s="121"/>
      <c r="Z141" s="121"/>
      <c r="AA141" s="121"/>
      <c r="AB141" s="121"/>
      <c r="AC141" s="121"/>
      <c r="AD141" s="121"/>
      <c r="AE141" s="121"/>
      <c r="AF141" s="121"/>
      <c r="AG141" s="121"/>
      <c r="AH141" s="121"/>
      <c r="AI141" s="121"/>
      <c r="AJ141" s="121"/>
      <c r="AK141" s="125"/>
    </row>
    <row r="142" spans="2:37" ht="16" thickBot="1" x14ac:dyDescent="0.25">
      <c r="B142" s="58">
        <f t="shared" si="6"/>
        <v>66.5</v>
      </c>
      <c r="C142" s="23"/>
      <c r="D142" s="29"/>
      <c r="E142" s="27"/>
      <c r="F142" s="21"/>
      <c r="G142" s="22"/>
      <c r="H142" s="104"/>
      <c r="I142" s="123" t="e">
        <f>F141+(VLOOKUP(B141,'Growth Rates'!$B$11:$O$140,($B$1+2),FALSE))-(I141*(I$7/VLOOKUP(B141,'Paddock Names'!$B$11:$D$140,3)))</f>
        <v>#DIV/0!</v>
      </c>
      <c r="J142" s="123" t="e">
        <f>I142+(VLOOKUP($B141,'Growth Rates'!$B$11:$O$140,($B$1+2),FALSE))-(J141*(J$7/VLOOKUP($B141,'Paddock Names'!$B$11:$D$140,3)))</f>
        <v>#DIV/0!</v>
      </c>
      <c r="K142" s="123" t="e">
        <f>J142+(VLOOKUP($B141,'Growth Rates'!$B$11:$O$140,($B$1+2),FALSE))-(K141*(K$7/VLOOKUP($B141,'Paddock Names'!$B$11:$D$140,3)))</f>
        <v>#DIV/0!</v>
      </c>
      <c r="L142" s="123" t="e">
        <f>K142+(VLOOKUP($B141,'Growth Rates'!$B$11:$O$140,($B$1+2),FALSE))-(L141*(L$7/VLOOKUP($B141,'Paddock Names'!$B$11:$D$140,3)))</f>
        <v>#DIV/0!</v>
      </c>
      <c r="M142" s="123" t="e">
        <f>L142+(VLOOKUP($B141,'Growth Rates'!$B$11:$O$140,($B$1+2),FALSE))-(M141*(M$7/VLOOKUP($B141,'Paddock Names'!$B$11:$D$140,3)))</f>
        <v>#DIV/0!</v>
      </c>
      <c r="N142" s="123" t="e">
        <f>M142+(VLOOKUP($B141,'Growth Rates'!$B$11:$O$140,($B$1+2),FALSE))-(N141*(N$7/VLOOKUP($B141,'Paddock Names'!$B$11:$D$140,3)))</f>
        <v>#DIV/0!</v>
      </c>
      <c r="O142" s="123" t="e">
        <f>N142+(VLOOKUP($B141,'Growth Rates'!$B$11:$O$140,($B$1+2),FALSE))-(O141*(O$7/VLOOKUP($B141,'Paddock Names'!$B$11:$D$140,3)))</f>
        <v>#DIV/0!</v>
      </c>
      <c r="P142" s="123" t="e">
        <f>O142+(VLOOKUP($B141,'Growth Rates'!$B$11:$O$140,($B$1+2),FALSE))-(P141*(P$7/VLOOKUP($B141,'Paddock Names'!$B$11:$D$140,3)))</f>
        <v>#DIV/0!</v>
      </c>
      <c r="Q142" s="123" t="e">
        <f>P142+(VLOOKUP($B141,'Growth Rates'!$B$11:$O$140,($B$1+2),FALSE))-(Q141*(Q$7/VLOOKUP($B141,'Paddock Names'!$B$11:$D$140,3)))</f>
        <v>#DIV/0!</v>
      </c>
      <c r="R142" s="123" t="e">
        <f>Q142+(VLOOKUP($B141,'Growth Rates'!$B$11:$O$140,($B$1+2),FALSE))-(R141*(R$7/VLOOKUP($B141,'Paddock Names'!$B$11:$D$140,3)))</f>
        <v>#DIV/0!</v>
      </c>
      <c r="S142" s="123" t="e">
        <f>R142+(VLOOKUP($B141,'Growth Rates'!$B$11:$O$140,($B$1+2),FALSE))-(S141*(S$7/VLOOKUP($B141,'Paddock Names'!$B$11:$D$140,3)))</f>
        <v>#DIV/0!</v>
      </c>
      <c r="T142" s="123" t="e">
        <f>S142+(VLOOKUP($B141,'Growth Rates'!$B$11:$O$140,($B$1+2),FALSE))-(T141*(T$7/VLOOKUP($B141,'Paddock Names'!$B$11:$D$140,3)))</f>
        <v>#DIV/0!</v>
      </c>
      <c r="U142" s="123" t="e">
        <f>T142+(VLOOKUP($B141,'Growth Rates'!$B$11:$O$140,($B$1+2),FALSE))-(U141*(U$7/VLOOKUP($B141,'Paddock Names'!$B$11:$D$140,3)))</f>
        <v>#DIV/0!</v>
      </c>
      <c r="V142" s="123" t="e">
        <f>U142+(VLOOKUP($B141,'Growth Rates'!$B$11:$O$140,($B$1+2),FALSE))-(V141*(V$7/VLOOKUP($B141,'Paddock Names'!$B$11:$D$140,3)))</f>
        <v>#DIV/0!</v>
      </c>
      <c r="W142" s="123" t="e">
        <f>V142+(VLOOKUP($B141,'Growth Rates'!$B$11:$O$140,($B$1+2),FALSE))-(W141*(W$7/VLOOKUP($B141,'Paddock Names'!$B$11:$D$140,3)))</f>
        <v>#DIV/0!</v>
      </c>
      <c r="X142" s="123" t="e">
        <f>W142+(VLOOKUP($B141,'Growth Rates'!$B$11:$O$140,($B$1+2),FALSE))-(X141*(X$7/VLOOKUP($B141,'Paddock Names'!$B$11:$D$140,3)))</f>
        <v>#DIV/0!</v>
      </c>
      <c r="Y142" s="123" t="e">
        <f>X142+(VLOOKUP($B141,'Growth Rates'!$B$11:$O$140,($B$1+2),FALSE))-(Y141*(Y$7/VLOOKUP($B141,'Paddock Names'!$B$11:$D$140,3)))</f>
        <v>#DIV/0!</v>
      </c>
      <c r="Z142" s="123" t="e">
        <f>Y142+(VLOOKUP($B141,'Growth Rates'!$B$11:$O$140,($B$1+2),FALSE))-(Z141*(Z$7/VLOOKUP($B141,'Paddock Names'!$B$11:$D$140,3)))</f>
        <v>#DIV/0!</v>
      </c>
      <c r="AA142" s="123" t="e">
        <f>Z142+(VLOOKUP($B141,'Growth Rates'!$B$11:$O$140,($B$1+2),FALSE))-(AA141*(AA$7/VLOOKUP($B141,'Paddock Names'!$B$11:$D$140,3)))</f>
        <v>#DIV/0!</v>
      </c>
      <c r="AB142" s="123" t="e">
        <f>AA142+(VLOOKUP($B141,'Growth Rates'!$B$11:$O$140,($B$1+2),FALSE))-(AB141*(AB$7/VLOOKUP($B141,'Paddock Names'!$B$11:$D$140,3)))</f>
        <v>#DIV/0!</v>
      </c>
      <c r="AC142" s="123" t="e">
        <f>AB142+(VLOOKUP($B141,'Growth Rates'!$B$11:$O$140,($B$1+2),FALSE))-(AC141*(AC$7/VLOOKUP($B141,'Paddock Names'!$B$11:$D$140,3)))</f>
        <v>#DIV/0!</v>
      </c>
      <c r="AD142" s="123" t="e">
        <f>AC142+(VLOOKUP($B141,'Growth Rates'!$B$11:$O$140,($B$1+2),FALSE))-(AD141*(AD$7/VLOOKUP($B141,'Paddock Names'!$B$11:$D$140,3)))</f>
        <v>#DIV/0!</v>
      </c>
      <c r="AE142" s="123" t="e">
        <f>AD142+(VLOOKUP($B141,'Growth Rates'!$B$11:$O$140,($B$1+2),FALSE))-(AE141*(AE$7/VLOOKUP($B141,'Paddock Names'!$B$11:$D$140,3)))</f>
        <v>#DIV/0!</v>
      </c>
      <c r="AF142" s="123" t="e">
        <f>AE142+(VLOOKUP($B141,'Growth Rates'!$B$11:$O$140,($B$1+2),FALSE))-(AF141*(AF$7/VLOOKUP($B141,'Paddock Names'!$B$11:$D$140,3)))</f>
        <v>#DIV/0!</v>
      </c>
      <c r="AG142" s="123" t="e">
        <f>AF142+(VLOOKUP($B141,'Growth Rates'!$B$11:$O$140,($B$1+2),FALSE))-(AG141*(AG$7/VLOOKUP($B141,'Paddock Names'!$B$11:$D$140,3)))</f>
        <v>#DIV/0!</v>
      </c>
      <c r="AH142" s="123" t="e">
        <f>AG142+(VLOOKUP($B141,'Growth Rates'!$B$11:$O$140,($B$1+2),FALSE))-(AH141*(AH$7/VLOOKUP($B141,'Paddock Names'!$B$11:$D$140,3)))</f>
        <v>#DIV/0!</v>
      </c>
      <c r="AI142" s="123" t="e">
        <f>AH142+(VLOOKUP($B141,'Growth Rates'!$B$11:$O$140,($B$1+2),FALSE))-(AI141*(AI$7/VLOOKUP($B141,'Paddock Names'!$B$11:$D$140,3)))</f>
        <v>#DIV/0!</v>
      </c>
      <c r="AJ142" s="123" t="e">
        <f>AI142+(VLOOKUP($B141,'Growth Rates'!$B$11:$O$140,($B$1+2),FALSE))-(AJ141*(AJ$7/VLOOKUP($B141,'Paddock Names'!$B$11:$D$140,3)))</f>
        <v>#DIV/0!</v>
      </c>
      <c r="AK142" s="124" t="e">
        <f>AJ142+(VLOOKUP($B141,'Growth Rates'!$B$11:$O$140,($B$1+2),FALSE))-(AK141*(AK$7/VLOOKUP($B141,'Paddock Names'!$B$11:$D$140,3)))</f>
        <v>#DIV/0!</v>
      </c>
    </row>
    <row r="143" spans="2:37" x14ac:dyDescent="0.2">
      <c r="B143" s="58">
        <f t="shared" si="6"/>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IF(SUM(I143:AK143)&gt;0,SUM(I143:AK143)," ")</f>
        <v xml:space="preserve"> </v>
      </c>
      <c r="F143" s="119" t="e">
        <f>Jan!AM144</f>
        <v>#DIV/0!</v>
      </c>
      <c r="G143" s="17">
        <f>VLOOKUP(B143,'Herbage Mass Residual'!$B$11:$O$140,($B$1+2),FALSE)</f>
        <v>2500</v>
      </c>
      <c r="H143" s="103" t="e">
        <f>($F$7/VLOOKUP(B143,'Paddock Names'!$B$11:$D$140,3))*(SUM(I143:AK143)/31)</f>
        <v>#DIV/0!</v>
      </c>
      <c r="I143" s="121"/>
      <c r="J143" s="121"/>
      <c r="K143" s="121"/>
      <c r="L143" s="121"/>
      <c r="M143" s="121"/>
      <c r="N143" s="121"/>
      <c r="O143" s="121"/>
      <c r="P143" s="121"/>
      <c r="Q143" s="121"/>
      <c r="R143" s="121"/>
      <c r="S143" s="121"/>
      <c r="T143" s="121"/>
      <c r="U143" s="121"/>
      <c r="V143" s="121"/>
      <c r="W143" s="121"/>
      <c r="X143" s="121"/>
      <c r="Y143" s="121"/>
      <c r="Z143" s="121"/>
      <c r="AA143" s="121"/>
      <c r="AB143" s="121"/>
      <c r="AC143" s="121"/>
      <c r="AD143" s="121"/>
      <c r="AE143" s="121"/>
      <c r="AF143" s="121"/>
      <c r="AG143" s="121"/>
      <c r="AH143" s="121"/>
      <c r="AI143" s="121"/>
      <c r="AJ143" s="121"/>
      <c r="AK143" s="125"/>
    </row>
    <row r="144" spans="2:37" ht="16" thickBot="1" x14ac:dyDescent="0.25">
      <c r="B144" s="58">
        <f t="shared" si="6"/>
        <v>67.5</v>
      </c>
      <c r="C144" s="23"/>
      <c r="D144" s="29"/>
      <c r="E144" s="27"/>
      <c r="F144" s="21"/>
      <c r="G144" s="22"/>
      <c r="H144" s="104"/>
      <c r="I144" s="123" t="e">
        <f>F143+(VLOOKUP(B143,'Growth Rates'!$B$11:$O$140,($B$1+2),FALSE))-(I143*(I$7/VLOOKUP(B143,'Paddock Names'!$B$11:$D$140,3)))</f>
        <v>#DIV/0!</v>
      </c>
      <c r="J144" s="123" t="e">
        <f>I144+(VLOOKUP($B143,'Growth Rates'!$B$11:$O$140,($B$1+2),FALSE))-(J143*(J$7/VLOOKUP($B143,'Paddock Names'!$B$11:$D$140,3)))</f>
        <v>#DIV/0!</v>
      </c>
      <c r="K144" s="123" t="e">
        <f>J144+(VLOOKUP($B143,'Growth Rates'!$B$11:$O$140,($B$1+2),FALSE))-(K143*(K$7/VLOOKUP($B143,'Paddock Names'!$B$11:$D$140,3)))</f>
        <v>#DIV/0!</v>
      </c>
      <c r="L144" s="123" t="e">
        <f>K144+(VLOOKUP($B143,'Growth Rates'!$B$11:$O$140,($B$1+2),FALSE))-(L143*(L$7/VLOOKUP($B143,'Paddock Names'!$B$11:$D$140,3)))</f>
        <v>#DIV/0!</v>
      </c>
      <c r="M144" s="123" t="e">
        <f>L144+(VLOOKUP($B143,'Growth Rates'!$B$11:$O$140,($B$1+2),FALSE))-(M143*(M$7/VLOOKUP($B143,'Paddock Names'!$B$11:$D$140,3)))</f>
        <v>#DIV/0!</v>
      </c>
      <c r="N144" s="123" t="e">
        <f>M144+(VLOOKUP($B143,'Growth Rates'!$B$11:$O$140,($B$1+2),FALSE))-(N143*(N$7/VLOOKUP($B143,'Paddock Names'!$B$11:$D$140,3)))</f>
        <v>#DIV/0!</v>
      </c>
      <c r="O144" s="123" t="e">
        <f>N144+(VLOOKUP($B143,'Growth Rates'!$B$11:$O$140,($B$1+2),FALSE))-(O143*(O$7/VLOOKUP($B143,'Paddock Names'!$B$11:$D$140,3)))</f>
        <v>#DIV/0!</v>
      </c>
      <c r="P144" s="123" t="e">
        <f>O144+(VLOOKUP($B143,'Growth Rates'!$B$11:$O$140,($B$1+2),FALSE))-(P143*(P$7/VLOOKUP($B143,'Paddock Names'!$B$11:$D$140,3)))</f>
        <v>#DIV/0!</v>
      </c>
      <c r="Q144" s="123" t="e">
        <f>P144+(VLOOKUP($B143,'Growth Rates'!$B$11:$O$140,($B$1+2),FALSE))-(Q143*(Q$7/VLOOKUP($B143,'Paddock Names'!$B$11:$D$140,3)))</f>
        <v>#DIV/0!</v>
      </c>
      <c r="R144" s="123" t="e">
        <f>Q144+(VLOOKUP($B143,'Growth Rates'!$B$11:$O$140,($B$1+2),FALSE))-(R143*(R$7/VLOOKUP($B143,'Paddock Names'!$B$11:$D$140,3)))</f>
        <v>#DIV/0!</v>
      </c>
      <c r="S144" s="123" t="e">
        <f>R144+(VLOOKUP($B143,'Growth Rates'!$B$11:$O$140,($B$1+2),FALSE))-(S143*(S$7/VLOOKUP($B143,'Paddock Names'!$B$11:$D$140,3)))</f>
        <v>#DIV/0!</v>
      </c>
      <c r="T144" s="123" t="e">
        <f>S144+(VLOOKUP($B143,'Growth Rates'!$B$11:$O$140,($B$1+2),FALSE))-(T143*(T$7/VLOOKUP($B143,'Paddock Names'!$B$11:$D$140,3)))</f>
        <v>#DIV/0!</v>
      </c>
      <c r="U144" s="123" t="e">
        <f>T144+(VLOOKUP($B143,'Growth Rates'!$B$11:$O$140,($B$1+2),FALSE))-(U143*(U$7/VLOOKUP($B143,'Paddock Names'!$B$11:$D$140,3)))</f>
        <v>#DIV/0!</v>
      </c>
      <c r="V144" s="123" t="e">
        <f>U144+(VLOOKUP($B143,'Growth Rates'!$B$11:$O$140,($B$1+2),FALSE))-(V143*(V$7/VLOOKUP($B143,'Paddock Names'!$B$11:$D$140,3)))</f>
        <v>#DIV/0!</v>
      </c>
      <c r="W144" s="123" t="e">
        <f>V144+(VLOOKUP($B143,'Growth Rates'!$B$11:$O$140,($B$1+2),FALSE))-(W143*(W$7/VLOOKUP($B143,'Paddock Names'!$B$11:$D$140,3)))</f>
        <v>#DIV/0!</v>
      </c>
      <c r="X144" s="123" t="e">
        <f>W144+(VLOOKUP($B143,'Growth Rates'!$B$11:$O$140,($B$1+2),FALSE))-(X143*(X$7/VLOOKUP($B143,'Paddock Names'!$B$11:$D$140,3)))</f>
        <v>#DIV/0!</v>
      </c>
      <c r="Y144" s="123" t="e">
        <f>X144+(VLOOKUP($B143,'Growth Rates'!$B$11:$O$140,($B$1+2),FALSE))-(Y143*(Y$7/VLOOKUP($B143,'Paddock Names'!$B$11:$D$140,3)))</f>
        <v>#DIV/0!</v>
      </c>
      <c r="Z144" s="123" t="e">
        <f>Y144+(VLOOKUP($B143,'Growth Rates'!$B$11:$O$140,($B$1+2),FALSE))-(Z143*(Z$7/VLOOKUP($B143,'Paddock Names'!$B$11:$D$140,3)))</f>
        <v>#DIV/0!</v>
      </c>
      <c r="AA144" s="123" t="e">
        <f>Z144+(VLOOKUP($B143,'Growth Rates'!$B$11:$O$140,($B$1+2),FALSE))-(AA143*(AA$7/VLOOKUP($B143,'Paddock Names'!$B$11:$D$140,3)))</f>
        <v>#DIV/0!</v>
      </c>
      <c r="AB144" s="123" t="e">
        <f>AA144+(VLOOKUP($B143,'Growth Rates'!$B$11:$O$140,($B$1+2),FALSE))-(AB143*(AB$7/VLOOKUP($B143,'Paddock Names'!$B$11:$D$140,3)))</f>
        <v>#DIV/0!</v>
      </c>
      <c r="AC144" s="123" t="e">
        <f>AB144+(VLOOKUP($B143,'Growth Rates'!$B$11:$O$140,($B$1+2),FALSE))-(AC143*(AC$7/VLOOKUP($B143,'Paddock Names'!$B$11:$D$140,3)))</f>
        <v>#DIV/0!</v>
      </c>
      <c r="AD144" s="123" t="e">
        <f>AC144+(VLOOKUP($B143,'Growth Rates'!$B$11:$O$140,($B$1+2),FALSE))-(AD143*(AD$7/VLOOKUP($B143,'Paddock Names'!$B$11:$D$140,3)))</f>
        <v>#DIV/0!</v>
      </c>
      <c r="AE144" s="123" t="e">
        <f>AD144+(VLOOKUP($B143,'Growth Rates'!$B$11:$O$140,($B$1+2),FALSE))-(AE143*(AE$7/VLOOKUP($B143,'Paddock Names'!$B$11:$D$140,3)))</f>
        <v>#DIV/0!</v>
      </c>
      <c r="AF144" s="123" t="e">
        <f>AE144+(VLOOKUP($B143,'Growth Rates'!$B$11:$O$140,($B$1+2),FALSE))-(AF143*(AF$7/VLOOKUP($B143,'Paddock Names'!$B$11:$D$140,3)))</f>
        <v>#DIV/0!</v>
      </c>
      <c r="AG144" s="123" t="e">
        <f>AF144+(VLOOKUP($B143,'Growth Rates'!$B$11:$O$140,($B$1+2),FALSE))-(AG143*(AG$7/VLOOKUP($B143,'Paddock Names'!$B$11:$D$140,3)))</f>
        <v>#DIV/0!</v>
      </c>
      <c r="AH144" s="123" t="e">
        <f>AG144+(VLOOKUP($B143,'Growth Rates'!$B$11:$O$140,($B$1+2),FALSE))-(AH143*(AH$7/VLOOKUP($B143,'Paddock Names'!$B$11:$D$140,3)))</f>
        <v>#DIV/0!</v>
      </c>
      <c r="AI144" s="123" t="e">
        <f>AH144+(VLOOKUP($B143,'Growth Rates'!$B$11:$O$140,($B$1+2),FALSE))-(AI143*(AI$7/VLOOKUP($B143,'Paddock Names'!$B$11:$D$140,3)))</f>
        <v>#DIV/0!</v>
      </c>
      <c r="AJ144" s="123" t="e">
        <f>AI144+(VLOOKUP($B143,'Growth Rates'!$B$11:$O$140,($B$1+2),FALSE))-(AJ143*(AJ$7/VLOOKUP($B143,'Paddock Names'!$B$11:$D$140,3)))</f>
        <v>#DIV/0!</v>
      </c>
      <c r="AK144" s="124" t="e">
        <f>AJ144+(VLOOKUP($B143,'Growth Rates'!$B$11:$O$140,($B$1+2),FALSE))-(AK143*(AK$7/VLOOKUP($B143,'Paddock Names'!$B$11:$D$140,3)))</f>
        <v>#DIV/0!</v>
      </c>
    </row>
    <row r="145" spans="2:37" x14ac:dyDescent="0.2">
      <c r="B145" s="58">
        <f t="shared" si="6"/>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IF(SUM(I145:AK145)&gt;0,SUM(I145:AK145)," ")</f>
        <v xml:space="preserve"> </v>
      </c>
      <c r="F145" s="119" t="e">
        <f>Jan!AM146</f>
        <v>#DIV/0!</v>
      </c>
      <c r="G145" s="17">
        <f>VLOOKUP(B145,'Herbage Mass Residual'!$B$11:$O$140,($B$1+2),FALSE)</f>
        <v>2500</v>
      </c>
      <c r="H145" s="103" t="e">
        <f>($F$7/VLOOKUP(B145,'Paddock Names'!$B$11:$D$140,3))*(SUM(I145:AK145)/31)</f>
        <v>#DIV/0!</v>
      </c>
      <c r="I145" s="121"/>
      <c r="J145" s="121"/>
      <c r="K145" s="121"/>
      <c r="L145" s="121"/>
      <c r="M145" s="121"/>
      <c r="N145" s="121"/>
      <c r="O145" s="121"/>
      <c r="P145" s="121"/>
      <c r="Q145" s="121"/>
      <c r="R145" s="121"/>
      <c r="S145" s="121"/>
      <c r="T145" s="121"/>
      <c r="U145" s="121"/>
      <c r="V145" s="121"/>
      <c r="W145" s="121"/>
      <c r="X145" s="121"/>
      <c r="Y145" s="121"/>
      <c r="Z145" s="121"/>
      <c r="AA145" s="121"/>
      <c r="AB145" s="121"/>
      <c r="AC145" s="121"/>
      <c r="AD145" s="121"/>
      <c r="AE145" s="121"/>
      <c r="AF145" s="121"/>
      <c r="AG145" s="121"/>
      <c r="AH145" s="121"/>
      <c r="AI145" s="121"/>
      <c r="AJ145" s="121"/>
      <c r="AK145" s="125"/>
    </row>
    <row r="146" spans="2:37" ht="16" thickBot="1" x14ac:dyDescent="0.25">
      <c r="B146" s="58">
        <f t="shared" si="6"/>
        <v>68.5</v>
      </c>
      <c r="C146" s="23"/>
      <c r="D146" s="29"/>
      <c r="E146" s="27"/>
      <c r="F146" s="21"/>
      <c r="G146" s="22"/>
      <c r="H146" s="104"/>
      <c r="I146" s="123" t="e">
        <f>F145+(VLOOKUP(B145,'Growth Rates'!$B$11:$O$140,($B$1+2),FALSE))-(I145*(I$7/VLOOKUP(B145,'Paddock Names'!$B$11:$D$140,3)))</f>
        <v>#DIV/0!</v>
      </c>
      <c r="J146" s="123" t="e">
        <f>I146+(VLOOKUP($B145,'Growth Rates'!$B$11:$O$140,($B$1+2),FALSE))-(J145*(J$7/VLOOKUP($B145,'Paddock Names'!$B$11:$D$140,3)))</f>
        <v>#DIV/0!</v>
      </c>
      <c r="K146" s="123" t="e">
        <f>J146+(VLOOKUP($B145,'Growth Rates'!$B$11:$O$140,($B$1+2),FALSE))-(K145*(K$7/VLOOKUP($B145,'Paddock Names'!$B$11:$D$140,3)))</f>
        <v>#DIV/0!</v>
      </c>
      <c r="L146" s="123" t="e">
        <f>K146+(VLOOKUP($B145,'Growth Rates'!$B$11:$O$140,($B$1+2),FALSE))-(L145*(L$7/VLOOKUP($B145,'Paddock Names'!$B$11:$D$140,3)))</f>
        <v>#DIV/0!</v>
      </c>
      <c r="M146" s="123" t="e">
        <f>L146+(VLOOKUP($B145,'Growth Rates'!$B$11:$O$140,($B$1+2),FALSE))-(M145*(M$7/VLOOKUP($B145,'Paddock Names'!$B$11:$D$140,3)))</f>
        <v>#DIV/0!</v>
      </c>
      <c r="N146" s="123" t="e">
        <f>M146+(VLOOKUP($B145,'Growth Rates'!$B$11:$O$140,($B$1+2),FALSE))-(N145*(N$7/VLOOKUP($B145,'Paddock Names'!$B$11:$D$140,3)))</f>
        <v>#DIV/0!</v>
      </c>
      <c r="O146" s="123" t="e">
        <f>N146+(VLOOKUP($B145,'Growth Rates'!$B$11:$O$140,($B$1+2),FALSE))-(O145*(O$7/VLOOKUP($B145,'Paddock Names'!$B$11:$D$140,3)))</f>
        <v>#DIV/0!</v>
      </c>
      <c r="P146" s="123" t="e">
        <f>O146+(VLOOKUP($B145,'Growth Rates'!$B$11:$O$140,($B$1+2),FALSE))-(P145*(P$7/VLOOKUP($B145,'Paddock Names'!$B$11:$D$140,3)))</f>
        <v>#DIV/0!</v>
      </c>
      <c r="Q146" s="123" t="e">
        <f>P146+(VLOOKUP($B145,'Growth Rates'!$B$11:$O$140,($B$1+2),FALSE))-(Q145*(Q$7/VLOOKUP($B145,'Paddock Names'!$B$11:$D$140,3)))</f>
        <v>#DIV/0!</v>
      </c>
      <c r="R146" s="123" t="e">
        <f>Q146+(VLOOKUP($B145,'Growth Rates'!$B$11:$O$140,($B$1+2),FALSE))-(R145*(R$7/VLOOKUP($B145,'Paddock Names'!$B$11:$D$140,3)))</f>
        <v>#DIV/0!</v>
      </c>
      <c r="S146" s="123" t="e">
        <f>R146+(VLOOKUP($B145,'Growth Rates'!$B$11:$O$140,($B$1+2),FALSE))-(S145*(S$7/VLOOKUP($B145,'Paddock Names'!$B$11:$D$140,3)))</f>
        <v>#DIV/0!</v>
      </c>
      <c r="T146" s="123" t="e">
        <f>S146+(VLOOKUP($B145,'Growth Rates'!$B$11:$O$140,($B$1+2),FALSE))-(T145*(T$7/VLOOKUP($B145,'Paddock Names'!$B$11:$D$140,3)))</f>
        <v>#DIV/0!</v>
      </c>
      <c r="U146" s="123" t="e">
        <f>T146+(VLOOKUP($B145,'Growth Rates'!$B$11:$O$140,($B$1+2),FALSE))-(U145*(U$7/VLOOKUP($B145,'Paddock Names'!$B$11:$D$140,3)))</f>
        <v>#DIV/0!</v>
      </c>
      <c r="V146" s="123" t="e">
        <f>U146+(VLOOKUP($B145,'Growth Rates'!$B$11:$O$140,($B$1+2),FALSE))-(V145*(V$7/VLOOKUP($B145,'Paddock Names'!$B$11:$D$140,3)))</f>
        <v>#DIV/0!</v>
      </c>
      <c r="W146" s="123" t="e">
        <f>V146+(VLOOKUP($B145,'Growth Rates'!$B$11:$O$140,($B$1+2),FALSE))-(W145*(W$7/VLOOKUP($B145,'Paddock Names'!$B$11:$D$140,3)))</f>
        <v>#DIV/0!</v>
      </c>
      <c r="X146" s="123" t="e">
        <f>W146+(VLOOKUP($B145,'Growth Rates'!$B$11:$O$140,($B$1+2),FALSE))-(X145*(X$7/VLOOKUP($B145,'Paddock Names'!$B$11:$D$140,3)))</f>
        <v>#DIV/0!</v>
      </c>
      <c r="Y146" s="123" t="e">
        <f>X146+(VLOOKUP($B145,'Growth Rates'!$B$11:$O$140,($B$1+2),FALSE))-(Y145*(Y$7/VLOOKUP($B145,'Paddock Names'!$B$11:$D$140,3)))</f>
        <v>#DIV/0!</v>
      </c>
      <c r="Z146" s="123" t="e">
        <f>Y146+(VLOOKUP($B145,'Growth Rates'!$B$11:$O$140,($B$1+2),FALSE))-(Z145*(Z$7/VLOOKUP($B145,'Paddock Names'!$B$11:$D$140,3)))</f>
        <v>#DIV/0!</v>
      </c>
      <c r="AA146" s="123" t="e">
        <f>Z146+(VLOOKUP($B145,'Growth Rates'!$B$11:$O$140,($B$1+2),FALSE))-(AA145*(AA$7/VLOOKUP($B145,'Paddock Names'!$B$11:$D$140,3)))</f>
        <v>#DIV/0!</v>
      </c>
      <c r="AB146" s="123" t="e">
        <f>AA146+(VLOOKUP($B145,'Growth Rates'!$B$11:$O$140,($B$1+2),FALSE))-(AB145*(AB$7/VLOOKUP($B145,'Paddock Names'!$B$11:$D$140,3)))</f>
        <v>#DIV/0!</v>
      </c>
      <c r="AC146" s="123" t="e">
        <f>AB146+(VLOOKUP($B145,'Growth Rates'!$B$11:$O$140,($B$1+2),FALSE))-(AC145*(AC$7/VLOOKUP($B145,'Paddock Names'!$B$11:$D$140,3)))</f>
        <v>#DIV/0!</v>
      </c>
      <c r="AD146" s="123" t="e">
        <f>AC146+(VLOOKUP($B145,'Growth Rates'!$B$11:$O$140,($B$1+2),FALSE))-(AD145*(AD$7/VLOOKUP($B145,'Paddock Names'!$B$11:$D$140,3)))</f>
        <v>#DIV/0!</v>
      </c>
      <c r="AE146" s="123" t="e">
        <f>AD146+(VLOOKUP($B145,'Growth Rates'!$B$11:$O$140,($B$1+2),FALSE))-(AE145*(AE$7/VLOOKUP($B145,'Paddock Names'!$B$11:$D$140,3)))</f>
        <v>#DIV/0!</v>
      </c>
      <c r="AF146" s="123" t="e">
        <f>AE146+(VLOOKUP($B145,'Growth Rates'!$B$11:$O$140,($B$1+2),FALSE))-(AF145*(AF$7/VLOOKUP($B145,'Paddock Names'!$B$11:$D$140,3)))</f>
        <v>#DIV/0!</v>
      </c>
      <c r="AG146" s="123" t="e">
        <f>AF146+(VLOOKUP($B145,'Growth Rates'!$B$11:$O$140,($B$1+2),FALSE))-(AG145*(AG$7/VLOOKUP($B145,'Paddock Names'!$B$11:$D$140,3)))</f>
        <v>#DIV/0!</v>
      </c>
      <c r="AH146" s="123" t="e">
        <f>AG146+(VLOOKUP($B145,'Growth Rates'!$B$11:$O$140,($B$1+2),FALSE))-(AH145*(AH$7/VLOOKUP($B145,'Paddock Names'!$B$11:$D$140,3)))</f>
        <v>#DIV/0!</v>
      </c>
      <c r="AI146" s="123" t="e">
        <f>AH146+(VLOOKUP($B145,'Growth Rates'!$B$11:$O$140,($B$1+2),FALSE))-(AI145*(AI$7/VLOOKUP($B145,'Paddock Names'!$B$11:$D$140,3)))</f>
        <v>#DIV/0!</v>
      </c>
      <c r="AJ146" s="123" t="e">
        <f>AI146+(VLOOKUP($B145,'Growth Rates'!$B$11:$O$140,($B$1+2),FALSE))-(AJ145*(AJ$7/VLOOKUP($B145,'Paddock Names'!$B$11:$D$140,3)))</f>
        <v>#DIV/0!</v>
      </c>
      <c r="AK146" s="124" t="e">
        <f>AJ146+(VLOOKUP($B145,'Growth Rates'!$B$11:$O$140,($B$1+2),FALSE))-(AK145*(AK$7/VLOOKUP($B145,'Paddock Names'!$B$11:$D$140,3)))</f>
        <v>#DIV/0!</v>
      </c>
    </row>
    <row r="147" spans="2:37" x14ac:dyDescent="0.2">
      <c r="B147" s="58">
        <f t="shared" si="6"/>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IF(SUM(I147:AK147)&gt;0,SUM(I147:AK147)," ")</f>
        <v xml:space="preserve"> </v>
      </c>
      <c r="F147" s="119" t="e">
        <f>Jan!AM148</f>
        <v>#DIV/0!</v>
      </c>
      <c r="G147" s="17">
        <f>VLOOKUP(B147,'Herbage Mass Residual'!$B$11:$O$140,($B$1+2),FALSE)</f>
        <v>2500</v>
      </c>
      <c r="H147" s="103" t="e">
        <f>($F$7/VLOOKUP(B147,'Paddock Names'!$B$11:$D$140,3))*(SUM(I147:AK147)/31)</f>
        <v>#DIV/0!</v>
      </c>
      <c r="I147" s="121"/>
      <c r="J147" s="121"/>
      <c r="K147" s="121"/>
      <c r="L147" s="121"/>
      <c r="M147" s="121"/>
      <c r="N147" s="121"/>
      <c r="O147" s="121"/>
      <c r="P147" s="121"/>
      <c r="Q147" s="121"/>
      <c r="R147" s="121"/>
      <c r="S147" s="121"/>
      <c r="T147" s="121"/>
      <c r="U147" s="121"/>
      <c r="V147" s="121"/>
      <c r="W147" s="121"/>
      <c r="X147" s="121"/>
      <c r="Y147" s="121"/>
      <c r="Z147" s="121"/>
      <c r="AA147" s="121"/>
      <c r="AB147" s="121"/>
      <c r="AC147" s="121"/>
      <c r="AD147" s="121"/>
      <c r="AE147" s="121"/>
      <c r="AF147" s="121"/>
      <c r="AG147" s="121"/>
      <c r="AH147" s="121"/>
      <c r="AI147" s="121"/>
      <c r="AJ147" s="121"/>
      <c r="AK147" s="125"/>
    </row>
    <row r="148" spans="2:37" ht="16" thickBot="1" x14ac:dyDescent="0.25">
      <c r="B148" s="58">
        <f t="shared" si="6"/>
        <v>69.5</v>
      </c>
      <c r="C148" s="23"/>
      <c r="D148" s="29"/>
      <c r="E148" s="27"/>
      <c r="F148" s="21"/>
      <c r="G148" s="22"/>
      <c r="H148" s="104"/>
      <c r="I148" s="123" t="e">
        <f>F147+(VLOOKUP(B147,'Growth Rates'!$B$11:$O$140,($B$1+2),FALSE))-(I147*(I$7/VLOOKUP(B147,'Paddock Names'!$B$11:$D$140,3)))</f>
        <v>#DIV/0!</v>
      </c>
      <c r="J148" s="123" t="e">
        <f>I148+(VLOOKUP($B147,'Growth Rates'!$B$11:$O$140,($B$1+2),FALSE))-(J147*(J$7/VLOOKUP($B147,'Paddock Names'!$B$11:$D$140,3)))</f>
        <v>#DIV/0!</v>
      </c>
      <c r="K148" s="123" t="e">
        <f>J148+(VLOOKUP($B147,'Growth Rates'!$B$11:$O$140,($B$1+2),FALSE))-(K147*(K$7/VLOOKUP($B147,'Paddock Names'!$B$11:$D$140,3)))</f>
        <v>#DIV/0!</v>
      </c>
      <c r="L148" s="123" t="e">
        <f>K148+(VLOOKUP($B147,'Growth Rates'!$B$11:$O$140,($B$1+2),FALSE))-(L147*(L$7/VLOOKUP($B147,'Paddock Names'!$B$11:$D$140,3)))</f>
        <v>#DIV/0!</v>
      </c>
      <c r="M148" s="123" t="e">
        <f>L148+(VLOOKUP($B147,'Growth Rates'!$B$11:$O$140,($B$1+2),FALSE))-(M147*(M$7/VLOOKUP($B147,'Paddock Names'!$B$11:$D$140,3)))</f>
        <v>#DIV/0!</v>
      </c>
      <c r="N148" s="123" t="e">
        <f>M148+(VLOOKUP($B147,'Growth Rates'!$B$11:$O$140,($B$1+2),FALSE))-(N147*(N$7/VLOOKUP($B147,'Paddock Names'!$B$11:$D$140,3)))</f>
        <v>#DIV/0!</v>
      </c>
      <c r="O148" s="123" t="e">
        <f>N148+(VLOOKUP($B147,'Growth Rates'!$B$11:$O$140,($B$1+2),FALSE))-(O147*(O$7/VLOOKUP($B147,'Paddock Names'!$B$11:$D$140,3)))</f>
        <v>#DIV/0!</v>
      </c>
      <c r="P148" s="123" t="e">
        <f>O148+(VLOOKUP($B147,'Growth Rates'!$B$11:$O$140,($B$1+2),FALSE))-(P147*(P$7/VLOOKUP($B147,'Paddock Names'!$B$11:$D$140,3)))</f>
        <v>#DIV/0!</v>
      </c>
      <c r="Q148" s="123" t="e">
        <f>P148+(VLOOKUP($B147,'Growth Rates'!$B$11:$O$140,($B$1+2),FALSE))-(Q147*(Q$7/VLOOKUP($B147,'Paddock Names'!$B$11:$D$140,3)))</f>
        <v>#DIV/0!</v>
      </c>
      <c r="R148" s="123" t="e">
        <f>Q148+(VLOOKUP($B147,'Growth Rates'!$B$11:$O$140,($B$1+2),FALSE))-(R147*(R$7/VLOOKUP($B147,'Paddock Names'!$B$11:$D$140,3)))</f>
        <v>#DIV/0!</v>
      </c>
      <c r="S148" s="123" t="e">
        <f>R148+(VLOOKUP($B147,'Growth Rates'!$B$11:$O$140,($B$1+2),FALSE))-(S147*(S$7/VLOOKUP($B147,'Paddock Names'!$B$11:$D$140,3)))</f>
        <v>#DIV/0!</v>
      </c>
      <c r="T148" s="123" t="e">
        <f>S148+(VLOOKUP($B147,'Growth Rates'!$B$11:$O$140,($B$1+2),FALSE))-(T147*(T$7/VLOOKUP($B147,'Paddock Names'!$B$11:$D$140,3)))</f>
        <v>#DIV/0!</v>
      </c>
      <c r="U148" s="123" t="e">
        <f>T148+(VLOOKUP($B147,'Growth Rates'!$B$11:$O$140,($B$1+2),FALSE))-(U147*(U$7/VLOOKUP($B147,'Paddock Names'!$B$11:$D$140,3)))</f>
        <v>#DIV/0!</v>
      </c>
      <c r="V148" s="123" t="e">
        <f>U148+(VLOOKUP($B147,'Growth Rates'!$B$11:$O$140,($B$1+2),FALSE))-(V147*(V$7/VLOOKUP($B147,'Paddock Names'!$B$11:$D$140,3)))</f>
        <v>#DIV/0!</v>
      </c>
      <c r="W148" s="123" t="e">
        <f>V148+(VLOOKUP($B147,'Growth Rates'!$B$11:$O$140,($B$1+2),FALSE))-(W147*(W$7/VLOOKUP($B147,'Paddock Names'!$B$11:$D$140,3)))</f>
        <v>#DIV/0!</v>
      </c>
      <c r="X148" s="123" t="e">
        <f>W148+(VLOOKUP($B147,'Growth Rates'!$B$11:$O$140,($B$1+2),FALSE))-(X147*(X$7/VLOOKUP($B147,'Paddock Names'!$B$11:$D$140,3)))</f>
        <v>#DIV/0!</v>
      </c>
      <c r="Y148" s="123" t="e">
        <f>X148+(VLOOKUP($B147,'Growth Rates'!$B$11:$O$140,($B$1+2),FALSE))-(Y147*(Y$7/VLOOKUP($B147,'Paddock Names'!$B$11:$D$140,3)))</f>
        <v>#DIV/0!</v>
      </c>
      <c r="Z148" s="123" t="e">
        <f>Y148+(VLOOKUP($B147,'Growth Rates'!$B$11:$O$140,($B$1+2),FALSE))-(Z147*(Z$7/VLOOKUP($B147,'Paddock Names'!$B$11:$D$140,3)))</f>
        <v>#DIV/0!</v>
      </c>
      <c r="AA148" s="123" t="e">
        <f>Z148+(VLOOKUP($B147,'Growth Rates'!$B$11:$O$140,($B$1+2),FALSE))-(AA147*(AA$7/VLOOKUP($B147,'Paddock Names'!$B$11:$D$140,3)))</f>
        <v>#DIV/0!</v>
      </c>
      <c r="AB148" s="123" t="e">
        <f>AA148+(VLOOKUP($B147,'Growth Rates'!$B$11:$O$140,($B$1+2),FALSE))-(AB147*(AB$7/VLOOKUP($B147,'Paddock Names'!$B$11:$D$140,3)))</f>
        <v>#DIV/0!</v>
      </c>
      <c r="AC148" s="123" t="e">
        <f>AB148+(VLOOKUP($B147,'Growth Rates'!$B$11:$O$140,($B$1+2),FALSE))-(AC147*(AC$7/VLOOKUP($B147,'Paddock Names'!$B$11:$D$140,3)))</f>
        <v>#DIV/0!</v>
      </c>
      <c r="AD148" s="123" t="e">
        <f>AC148+(VLOOKUP($B147,'Growth Rates'!$B$11:$O$140,($B$1+2),FALSE))-(AD147*(AD$7/VLOOKUP($B147,'Paddock Names'!$B$11:$D$140,3)))</f>
        <v>#DIV/0!</v>
      </c>
      <c r="AE148" s="123" t="e">
        <f>AD148+(VLOOKUP($B147,'Growth Rates'!$B$11:$O$140,($B$1+2),FALSE))-(AE147*(AE$7/VLOOKUP($B147,'Paddock Names'!$B$11:$D$140,3)))</f>
        <v>#DIV/0!</v>
      </c>
      <c r="AF148" s="123" t="e">
        <f>AE148+(VLOOKUP($B147,'Growth Rates'!$B$11:$O$140,($B$1+2),FALSE))-(AF147*(AF$7/VLOOKUP($B147,'Paddock Names'!$B$11:$D$140,3)))</f>
        <v>#DIV/0!</v>
      </c>
      <c r="AG148" s="123" t="e">
        <f>AF148+(VLOOKUP($B147,'Growth Rates'!$B$11:$O$140,($B$1+2),FALSE))-(AG147*(AG$7/VLOOKUP($B147,'Paddock Names'!$B$11:$D$140,3)))</f>
        <v>#DIV/0!</v>
      </c>
      <c r="AH148" s="123" t="e">
        <f>AG148+(VLOOKUP($B147,'Growth Rates'!$B$11:$O$140,($B$1+2),FALSE))-(AH147*(AH$7/VLOOKUP($B147,'Paddock Names'!$B$11:$D$140,3)))</f>
        <v>#DIV/0!</v>
      </c>
      <c r="AI148" s="123" t="e">
        <f>AH148+(VLOOKUP($B147,'Growth Rates'!$B$11:$O$140,($B$1+2),FALSE))-(AI147*(AI$7/VLOOKUP($B147,'Paddock Names'!$B$11:$D$140,3)))</f>
        <v>#DIV/0!</v>
      </c>
      <c r="AJ148" s="123" t="e">
        <f>AI148+(VLOOKUP($B147,'Growth Rates'!$B$11:$O$140,($B$1+2),FALSE))-(AJ147*(AJ$7/VLOOKUP($B147,'Paddock Names'!$B$11:$D$140,3)))</f>
        <v>#DIV/0!</v>
      </c>
      <c r="AK148" s="124" t="e">
        <f>AJ148+(VLOOKUP($B147,'Growth Rates'!$B$11:$O$140,($B$1+2),FALSE))-(AK147*(AK$7/VLOOKUP($B147,'Paddock Names'!$B$11:$D$140,3)))</f>
        <v>#DIV/0!</v>
      </c>
    </row>
    <row r="149" spans="2:37" x14ac:dyDescent="0.2">
      <c r="B149" s="58">
        <f t="shared" si="6"/>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IF(SUM(I149:AK149)&gt;0,SUM(I149:AK149)," ")</f>
        <v xml:space="preserve"> </v>
      </c>
      <c r="F149" s="119" t="e">
        <f>Jan!AM150</f>
        <v>#DIV/0!</v>
      </c>
      <c r="G149" s="17">
        <f>VLOOKUP(B149,'Herbage Mass Residual'!$B$11:$O$140,($B$1+2),FALSE)</f>
        <v>2500</v>
      </c>
      <c r="H149" s="103" t="e">
        <f>($F$7/VLOOKUP(B149,'Paddock Names'!$B$11:$D$140,3))*(SUM(I149:AK149)/31)</f>
        <v>#DIV/0!</v>
      </c>
      <c r="I149" s="121"/>
      <c r="J149" s="121"/>
      <c r="K149" s="121"/>
      <c r="L149" s="121"/>
      <c r="M149" s="121"/>
      <c r="N149" s="121"/>
      <c r="O149" s="121"/>
      <c r="P149" s="121"/>
      <c r="Q149" s="121"/>
      <c r="R149" s="121"/>
      <c r="S149" s="121"/>
      <c r="T149" s="121"/>
      <c r="U149" s="121"/>
      <c r="V149" s="121"/>
      <c r="W149" s="121"/>
      <c r="X149" s="121"/>
      <c r="Y149" s="121"/>
      <c r="Z149" s="121"/>
      <c r="AA149" s="121"/>
      <c r="AB149" s="121"/>
      <c r="AC149" s="121"/>
      <c r="AD149" s="121"/>
      <c r="AE149" s="121"/>
      <c r="AF149" s="121"/>
      <c r="AG149" s="121"/>
      <c r="AH149" s="121"/>
      <c r="AI149" s="121"/>
      <c r="AJ149" s="121"/>
      <c r="AK149" s="125"/>
    </row>
    <row r="150" spans="2:37" ht="16" thickBot="1" x14ac:dyDescent="0.25">
      <c r="B150" s="58">
        <f t="shared" si="6"/>
        <v>70.5</v>
      </c>
      <c r="C150" s="23"/>
      <c r="D150" s="29"/>
      <c r="E150" s="27"/>
      <c r="F150" s="21"/>
      <c r="G150" s="22"/>
      <c r="H150" s="104"/>
      <c r="I150" s="123" t="e">
        <f>F149+(VLOOKUP(B149,'Growth Rates'!$B$11:$O$140,($B$1+2),FALSE))-(I149*(I$7/VLOOKUP(B149,'Paddock Names'!$B$11:$D$140,3)))</f>
        <v>#DIV/0!</v>
      </c>
      <c r="J150" s="123" t="e">
        <f>I150+(VLOOKUP($B149,'Growth Rates'!$B$11:$O$140,($B$1+2),FALSE))-(J149*(J$7/VLOOKUP($B149,'Paddock Names'!$B$11:$D$140,3)))</f>
        <v>#DIV/0!</v>
      </c>
      <c r="K150" s="123" t="e">
        <f>J150+(VLOOKUP($B149,'Growth Rates'!$B$11:$O$140,($B$1+2),FALSE))-(K149*(K$7/VLOOKUP($B149,'Paddock Names'!$B$11:$D$140,3)))</f>
        <v>#DIV/0!</v>
      </c>
      <c r="L150" s="123" t="e">
        <f>K150+(VLOOKUP($B149,'Growth Rates'!$B$11:$O$140,($B$1+2),FALSE))-(L149*(L$7/VLOOKUP($B149,'Paddock Names'!$B$11:$D$140,3)))</f>
        <v>#DIV/0!</v>
      </c>
      <c r="M150" s="123" t="e">
        <f>L150+(VLOOKUP($B149,'Growth Rates'!$B$11:$O$140,($B$1+2),FALSE))-(M149*(M$7/VLOOKUP($B149,'Paddock Names'!$B$11:$D$140,3)))</f>
        <v>#DIV/0!</v>
      </c>
      <c r="N150" s="123" t="e">
        <f>M150+(VLOOKUP($B149,'Growth Rates'!$B$11:$O$140,($B$1+2),FALSE))-(N149*(N$7/VLOOKUP($B149,'Paddock Names'!$B$11:$D$140,3)))</f>
        <v>#DIV/0!</v>
      </c>
      <c r="O150" s="123" t="e">
        <f>N150+(VLOOKUP($B149,'Growth Rates'!$B$11:$O$140,($B$1+2),FALSE))-(O149*(O$7/VLOOKUP($B149,'Paddock Names'!$B$11:$D$140,3)))</f>
        <v>#DIV/0!</v>
      </c>
      <c r="P150" s="123" t="e">
        <f>O150+(VLOOKUP($B149,'Growth Rates'!$B$11:$O$140,($B$1+2),FALSE))-(P149*(P$7/VLOOKUP($B149,'Paddock Names'!$B$11:$D$140,3)))</f>
        <v>#DIV/0!</v>
      </c>
      <c r="Q150" s="123" t="e">
        <f>P150+(VLOOKUP($B149,'Growth Rates'!$B$11:$O$140,($B$1+2),FALSE))-(Q149*(Q$7/VLOOKUP($B149,'Paddock Names'!$B$11:$D$140,3)))</f>
        <v>#DIV/0!</v>
      </c>
      <c r="R150" s="123" t="e">
        <f>Q150+(VLOOKUP($B149,'Growth Rates'!$B$11:$O$140,($B$1+2),FALSE))-(R149*(R$7/VLOOKUP($B149,'Paddock Names'!$B$11:$D$140,3)))</f>
        <v>#DIV/0!</v>
      </c>
      <c r="S150" s="123" t="e">
        <f>R150+(VLOOKUP($B149,'Growth Rates'!$B$11:$O$140,($B$1+2),FALSE))-(S149*(S$7/VLOOKUP($B149,'Paddock Names'!$B$11:$D$140,3)))</f>
        <v>#DIV/0!</v>
      </c>
      <c r="T150" s="123" t="e">
        <f>S150+(VLOOKUP($B149,'Growth Rates'!$B$11:$O$140,($B$1+2),FALSE))-(T149*(T$7/VLOOKUP($B149,'Paddock Names'!$B$11:$D$140,3)))</f>
        <v>#DIV/0!</v>
      </c>
      <c r="U150" s="123" t="e">
        <f>T150+(VLOOKUP($B149,'Growth Rates'!$B$11:$O$140,($B$1+2),FALSE))-(U149*(U$7/VLOOKUP($B149,'Paddock Names'!$B$11:$D$140,3)))</f>
        <v>#DIV/0!</v>
      </c>
      <c r="V150" s="123" t="e">
        <f>U150+(VLOOKUP($B149,'Growth Rates'!$B$11:$O$140,($B$1+2),FALSE))-(V149*(V$7/VLOOKUP($B149,'Paddock Names'!$B$11:$D$140,3)))</f>
        <v>#DIV/0!</v>
      </c>
      <c r="W150" s="123" t="e">
        <f>V150+(VLOOKUP($B149,'Growth Rates'!$B$11:$O$140,($B$1+2),FALSE))-(W149*(W$7/VLOOKUP($B149,'Paddock Names'!$B$11:$D$140,3)))</f>
        <v>#DIV/0!</v>
      </c>
      <c r="X150" s="123" t="e">
        <f>W150+(VLOOKUP($B149,'Growth Rates'!$B$11:$O$140,($B$1+2),FALSE))-(X149*(X$7/VLOOKUP($B149,'Paddock Names'!$B$11:$D$140,3)))</f>
        <v>#DIV/0!</v>
      </c>
      <c r="Y150" s="123" t="e">
        <f>X150+(VLOOKUP($B149,'Growth Rates'!$B$11:$O$140,($B$1+2),FALSE))-(Y149*(Y$7/VLOOKUP($B149,'Paddock Names'!$B$11:$D$140,3)))</f>
        <v>#DIV/0!</v>
      </c>
      <c r="Z150" s="123" t="e">
        <f>Y150+(VLOOKUP($B149,'Growth Rates'!$B$11:$O$140,($B$1+2),FALSE))-(Z149*(Z$7/VLOOKUP($B149,'Paddock Names'!$B$11:$D$140,3)))</f>
        <v>#DIV/0!</v>
      </c>
      <c r="AA150" s="123" t="e">
        <f>Z150+(VLOOKUP($B149,'Growth Rates'!$B$11:$O$140,($B$1+2),FALSE))-(AA149*(AA$7/VLOOKUP($B149,'Paddock Names'!$B$11:$D$140,3)))</f>
        <v>#DIV/0!</v>
      </c>
      <c r="AB150" s="123" t="e">
        <f>AA150+(VLOOKUP($B149,'Growth Rates'!$B$11:$O$140,($B$1+2),FALSE))-(AB149*(AB$7/VLOOKUP($B149,'Paddock Names'!$B$11:$D$140,3)))</f>
        <v>#DIV/0!</v>
      </c>
      <c r="AC150" s="123" t="e">
        <f>AB150+(VLOOKUP($B149,'Growth Rates'!$B$11:$O$140,($B$1+2),FALSE))-(AC149*(AC$7/VLOOKUP($B149,'Paddock Names'!$B$11:$D$140,3)))</f>
        <v>#DIV/0!</v>
      </c>
      <c r="AD150" s="123" t="e">
        <f>AC150+(VLOOKUP($B149,'Growth Rates'!$B$11:$O$140,($B$1+2),FALSE))-(AD149*(AD$7/VLOOKUP($B149,'Paddock Names'!$B$11:$D$140,3)))</f>
        <v>#DIV/0!</v>
      </c>
      <c r="AE150" s="123" t="e">
        <f>AD150+(VLOOKUP($B149,'Growth Rates'!$B$11:$O$140,($B$1+2),FALSE))-(AE149*(AE$7/VLOOKUP($B149,'Paddock Names'!$B$11:$D$140,3)))</f>
        <v>#DIV/0!</v>
      </c>
      <c r="AF150" s="123" t="e">
        <f>AE150+(VLOOKUP($B149,'Growth Rates'!$B$11:$O$140,($B$1+2),FALSE))-(AF149*(AF$7/VLOOKUP($B149,'Paddock Names'!$B$11:$D$140,3)))</f>
        <v>#DIV/0!</v>
      </c>
      <c r="AG150" s="123" t="e">
        <f>AF150+(VLOOKUP($B149,'Growth Rates'!$B$11:$O$140,($B$1+2),FALSE))-(AG149*(AG$7/VLOOKUP($B149,'Paddock Names'!$B$11:$D$140,3)))</f>
        <v>#DIV/0!</v>
      </c>
      <c r="AH150" s="123" t="e">
        <f>AG150+(VLOOKUP($B149,'Growth Rates'!$B$11:$O$140,($B$1+2),FALSE))-(AH149*(AH$7/VLOOKUP($B149,'Paddock Names'!$B$11:$D$140,3)))</f>
        <v>#DIV/0!</v>
      </c>
      <c r="AI150" s="123" t="e">
        <f>AH150+(VLOOKUP($B149,'Growth Rates'!$B$11:$O$140,($B$1+2),FALSE))-(AI149*(AI$7/VLOOKUP($B149,'Paddock Names'!$B$11:$D$140,3)))</f>
        <v>#DIV/0!</v>
      </c>
      <c r="AJ150" s="123" t="e">
        <f>AI150+(VLOOKUP($B149,'Growth Rates'!$B$11:$O$140,($B$1+2),FALSE))-(AJ149*(AJ$7/VLOOKUP($B149,'Paddock Names'!$B$11:$D$140,3)))</f>
        <v>#DIV/0!</v>
      </c>
      <c r="AK150" s="124" t="e">
        <f>AJ150+(VLOOKUP($B149,'Growth Rates'!$B$11:$O$140,($B$1+2),FALSE))-(AK149*(AK$7/VLOOKUP($B149,'Paddock Names'!$B$11:$D$140,3)))</f>
        <v>#DIV/0!</v>
      </c>
    </row>
    <row r="151" spans="2:37" x14ac:dyDescent="0.2">
      <c r="B151" s="58">
        <f t="shared" si="6"/>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IF(SUM(I151:AK151)&gt;0,SUM(I151:AK151)," ")</f>
        <v xml:space="preserve"> </v>
      </c>
      <c r="F151" s="119" t="e">
        <f>Jan!AM152</f>
        <v>#DIV/0!</v>
      </c>
      <c r="G151" s="17">
        <f>VLOOKUP(B151,'Herbage Mass Residual'!$B$11:$O$140,($B$1+2),FALSE)</f>
        <v>2500</v>
      </c>
      <c r="H151" s="103" t="e">
        <f>($F$7/VLOOKUP(B151,'Paddock Names'!$B$11:$D$140,3))*(SUM(I151:AK151)/31)</f>
        <v>#DIV/0!</v>
      </c>
      <c r="I151" s="121"/>
      <c r="J151" s="121"/>
      <c r="K151" s="121"/>
      <c r="L151" s="121"/>
      <c r="M151" s="121"/>
      <c r="N151" s="121"/>
      <c r="O151" s="121"/>
      <c r="P151" s="121"/>
      <c r="Q151" s="121"/>
      <c r="R151" s="121"/>
      <c r="S151" s="121"/>
      <c r="T151" s="121"/>
      <c r="U151" s="121"/>
      <c r="V151" s="121"/>
      <c r="W151" s="121"/>
      <c r="X151" s="121"/>
      <c r="Y151" s="121"/>
      <c r="Z151" s="121"/>
      <c r="AA151" s="121"/>
      <c r="AB151" s="121"/>
      <c r="AC151" s="121"/>
      <c r="AD151" s="121"/>
      <c r="AE151" s="121"/>
      <c r="AF151" s="121"/>
      <c r="AG151" s="121"/>
      <c r="AH151" s="121"/>
      <c r="AI151" s="121"/>
      <c r="AJ151" s="121"/>
      <c r="AK151" s="125"/>
    </row>
    <row r="152" spans="2:37" ht="16" thickBot="1" x14ac:dyDescent="0.25">
      <c r="B152" s="58">
        <f t="shared" si="6"/>
        <v>71.5</v>
      </c>
      <c r="C152" s="23"/>
      <c r="D152" s="29"/>
      <c r="E152" s="27"/>
      <c r="F152" s="21"/>
      <c r="G152" s="22"/>
      <c r="H152" s="104"/>
      <c r="I152" s="123" t="e">
        <f>F151+(VLOOKUP(B151,'Growth Rates'!$B$11:$O$140,($B$1+2),FALSE))-(I151*(I$7/VLOOKUP(B151,'Paddock Names'!$B$11:$D$140,3)))</f>
        <v>#DIV/0!</v>
      </c>
      <c r="J152" s="123" t="e">
        <f>I152+(VLOOKUP($B151,'Growth Rates'!$B$11:$O$140,($B$1+2),FALSE))-(J151*(J$7/VLOOKUP($B151,'Paddock Names'!$B$11:$D$140,3)))</f>
        <v>#DIV/0!</v>
      </c>
      <c r="K152" s="123" t="e">
        <f>J152+(VLOOKUP($B151,'Growth Rates'!$B$11:$O$140,($B$1+2),FALSE))-(K151*(K$7/VLOOKUP($B151,'Paddock Names'!$B$11:$D$140,3)))</f>
        <v>#DIV/0!</v>
      </c>
      <c r="L152" s="123" t="e">
        <f>K152+(VLOOKUP($B151,'Growth Rates'!$B$11:$O$140,($B$1+2),FALSE))-(L151*(L$7/VLOOKUP($B151,'Paddock Names'!$B$11:$D$140,3)))</f>
        <v>#DIV/0!</v>
      </c>
      <c r="M152" s="123" t="e">
        <f>L152+(VLOOKUP($B151,'Growth Rates'!$B$11:$O$140,($B$1+2),FALSE))-(M151*(M$7/VLOOKUP($B151,'Paddock Names'!$B$11:$D$140,3)))</f>
        <v>#DIV/0!</v>
      </c>
      <c r="N152" s="123" t="e">
        <f>M152+(VLOOKUP($B151,'Growth Rates'!$B$11:$O$140,($B$1+2),FALSE))-(N151*(N$7/VLOOKUP($B151,'Paddock Names'!$B$11:$D$140,3)))</f>
        <v>#DIV/0!</v>
      </c>
      <c r="O152" s="123" t="e">
        <f>N152+(VLOOKUP($B151,'Growth Rates'!$B$11:$O$140,($B$1+2),FALSE))-(O151*(O$7/VLOOKUP($B151,'Paddock Names'!$B$11:$D$140,3)))</f>
        <v>#DIV/0!</v>
      </c>
      <c r="P152" s="123" t="e">
        <f>O152+(VLOOKUP($B151,'Growth Rates'!$B$11:$O$140,($B$1+2),FALSE))-(P151*(P$7/VLOOKUP($B151,'Paddock Names'!$B$11:$D$140,3)))</f>
        <v>#DIV/0!</v>
      </c>
      <c r="Q152" s="123" t="e">
        <f>P152+(VLOOKUP($B151,'Growth Rates'!$B$11:$O$140,($B$1+2),FALSE))-(Q151*(Q$7/VLOOKUP($B151,'Paddock Names'!$B$11:$D$140,3)))</f>
        <v>#DIV/0!</v>
      </c>
      <c r="R152" s="123" t="e">
        <f>Q152+(VLOOKUP($B151,'Growth Rates'!$B$11:$O$140,($B$1+2),FALSE))-(R151*(R$7/VLOOKUP($B151,'Paddock Names'!$B$11:$D$140,3)))</f>
        <v>#DIV/0!</v>
      </c>
      <c r="S152" s="123" t="e">
        <f>R152+(VLOOKUP($B151,'Growth Rates'!$B$11:$O$140,($B$1+2),FALSE))-(S151*(S$7/VLOOKUP($B151,'Paddock Names'!$B$11:$D$140,3)))</f>
        <v>#DIV/0!</v>
      </c>
      <c r="T152" s="123" t="e">
        <f>S152+(VLOOKUP($B151,'Growth Rates'!$B$11:$O$140,($B$1+2),FALSE))-(T151*(T$7/VLOOKUP($B151,'Paddock Names'!$B$11:$D$140,3)))</f>
        <v>#DIV/0!</v>
      </c>
      <c r="U152" s="123" t="e">
        <f>T152+(VLOOKUP($B151,'Growth Rates'!$B$11:$O$140,($B$1+2),FALSE))-(U151*(U$7/VLOOKUP($B151,'Paddock Names'!$B$11:$D$140,3)))</f>
        <v>#DIV/0!</v>
      </c>
      <c r="V152" s="123" t="e">
        <f>U152+(VLOOKUP($B151,'Growth Rates'!$B$11:$O$140,($B$1+2),FALSE))-(V151*(V$7/VLOOKUP($B151,'Paddock Names'!$B$11:$D$140,3)))</f>
        <v>#DIV/0!</v>
      </c>
      <c r="W152" s="123" t="e">
        <f>V152+(VLOOKUP($B151,'Growth Rates'!$B$11:$O$140,($B$1+2),FALSE))-(W151*(W$7/VLOOKUP($B151,'Paddock Names'!$B$11:$D$140,3)))</f>
        <v>#DIV/0!</v>
      </c>
      <c r="X152" s="123" t="e">
        <f>W152+(VLOOKUP($B151,'Growth Rates'!$B$11:$O$140,($B$1+2),FALSE))-(X151*(X$7/VLOOKUP($B151,'Paddock Names'!$B$11:$D$140,3)))</f>
        <v>#DIV/0!</v>
      </c>
      <c r="Y152" s="123" t="e">
        <f>X152+(VLOOKUP($B151,'Growth Rates'!$B$11:$O$140,($B$1+2),FALSE))-(Y151*(Y$7/VLOOKUP($B151,'Paddock Names'!$B$11:$D$140,3)))</f>
        <v>#DIV/0!</v>
      </c>
      <c r="Z152" s="123" t="e">
        <f>Y152+(VLOOKUP($B151,'Growth Rates'!$B$11:$O$140,($B$1+2),FALSE))-(Z151*(Z$7/VLOOKUP($B151,'Paddock Names'!$B$11:$D$140,3)))</f>
        <v>#DIV/0!</v>
      </c>
      <c r="AA152" s="123" t="e">
        <f>Z152+(VLOOKUP($B151,'Growth Rates'!$B$11:$O$140,($B$1+2),FALSE))-(AA151*(AA$7/VLOOKUP($B151,'Paddock Names'!$B$11:$D$140,3)))</f>
        <v>#DIV/0!</v>
      </c>
      <c r="AB152" s="123" t="e">
        <f>AA152+(VLOOKUP($B151,'Growth Rates'!$B$11:$O$140,($B$1+2),FALSE))-(AB151*(AB$7/VLOOKUP($B151,'Paddock Names'!$B$11:$D$140,3)))</f>
        <v>#DIV/0!</v>
      </c>
      <c r="AC152" s="123" t="e">
        <f>AB152+(VLOOKUP($B151,'Growth Rates'!$B$11:$O$140,($B$1+2),FALSE))-(AC151*(AC$7/VLOOKUP($B151,'Paddock Names'!$B$11:$D$140,3)))</f>
        <v>#DIV/0!</v>
      </c>
      <c r="AD152" s="123" t="e">
        <f>AC152+(VLOOKUP($B151,'Growth Rates'!$B$11:$O$140,($B$1+2),FALSE))-(AD151*(AD$7/VLOOKUP($B151,'Paddock Names'!$B$11:$D$140,3)))</f>
        <v>#DIV/0!</v>
      </c>
      <c r="AE152" s="123" t="e">
        <f>AD152+(VLOOKUP($B151,'Growth Rates'!$B$11:$O$140,($B$1+2),FALSE))-(AE151*(AE$7/VLOOKUP($B151,'Paddock Names'!$B$11:$D$140,3)))</f>
        <v>#DIV/0!</v>
      </c>
      <c r="AF152" s="123" t="e">
        <f>AE152+(VLOOKUP($B151,'Growth Rates'!$B$11:$O$140,($B$1+2),FALSE))-(AF151*(AF$7/VLOOKUP($B151,'Paddock Names'!$B$11:$D$140,3)))</f>
        <v>#DIV/0!</v>
      </c>
      <c r="AG152" s="123" t="e">
        <f>AF152+(VLOOKUP($B151,'Growth Rates'!$B$11:$O$140,($B$1+2),FALSE))-(AG151*(AG$7/VLOOKUP($B151,'Paddock Names'!$B$11:$D$140,3)))</f>
        <v>#DIV/0!</v>
      </c>
      <c r="AH152" s="123" t="e">
        <f>AG152+(VLOOKUP($B151,'Growth Rates'!$B$11:$O$140,($B$1+2),FALSE))-(AH151*(AH$7/VLOOKUP($B151,'Paddock Names'!$B$11:$D$140,3)))</f>
        <v>#DIV/0!</v>
      </c>
      <c r="AI152" s="123" t="e">
        <f>AH152+(VLOOKUP($B151,'Growth Rates'!$B$11:$O$140,($B$1+2),FALSE))-(AI151*(AI$7/VLOOKUP($B151,'Paddock Names'!$B$11:$D$140,3)))</f>
        <v>#DIV/0!</v>
      </c>
      <c r="AJ152" s="123" t="e">
        <f>AI152+(VLOOKUP($B151,'Growth Rates'!$B$11:$O$140,($B$1+2),FALSE))-(AJ151*(AJ$7/VLOOKUP($B151,'Paddock Names'!$B$11:$D$140,3)))</f>
        <v>#DIV/0!</v>
      </c>
      <c r="AK152" s="124" t="e">
        <f>AJ152+(VLOOKUP($B151,'Growth Rates'!$B$11:$O$140,($B$1+2),FALSE))-(AK151*(AK$7/VLOOKUP($B151,'Paddock Names'!$B$11:$D$140,3)))</f>
        <v>#DIV/0!</v>
      </c>
    </row>
    <row r="153" spans="2:37" x14ac:dyDescent="0.2">
      <c r="B153" s="58">
        <f t="shared" si="6"/>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IF(SUM(I153:AK153)&gt;0,SUM(I153:AK153)," ")</f>
        <v xml:space="preserve"> </v>
      </c>
      <c r="F153" s="119" t="e">
        <f>Jan!AM154</f>
        <v>#DIV/0!</v>
      </c>
      <c r="G153" s="17">
        <f>VLOOKUP(B153,'Herbage Mass Residual'!$B$11:$O$140,($B$1+2),FALSE)</f>
        <v>2500</v>
      </c>
      <c r="H153" s="103" t="e">
        <f>($F$7/VLOOKUP(B153,'Paddock Names'!$B$11:$D$140,3))*(SUM(I153:AK153)/31)</f>
        <v>#DIV/0!</v>
      </c>
      <c r="I153" s="121"/>
      <c r="J153" s="121"/>
      <c r="K153" s="121"/>
      <c r="L153" s="121"/>
      <c r="M153" s="121"/>
      <c r="N153" s="121"/>
      <c r="O153" s="121"/>
      <c r="P153" s="121"/>
      <c r="Q153" s="121"/>
      <c r="R153" s="121"/>
      <c r="S153" s="121"/>
      <c r="T153" s="121"/>
      <c r="U153" s="121"/>
      <c r="V153" s="121"/>
      <c r="W153" s="121"/>
      <c r="X153" s="121"/>
      <c r="Y153" s="121"/>
      <c r="Z153" s="121"/>
      <c r="AA153" s="121"/>
      <c r="AB153" s="121"/>
      <c r="AC153" s="121"/>
      <c r="AD153" s="121"/>
      <c r="AE153" s="121"/>
      <c r="AF153" s="121"/>
      <c r="AG153" s="121"/>
      <c r="AH153" s="121"/>
      <c r="AI153" s="121"/>
      <c r="AJ153" s="121"/>
      <c r="AK153" s="125"/>
    </row>
    <row r="154" spans="2:37" ht="16" thickBot="1" x14ac:dyDescent="0.25">
      <c r="B154" s="58">
        <f t="shared" si="6"/>
        <v>72.5</v>
      </c>
      <c r="C154" s="23"/>
      <c r="D154" s="29"/>
      <c r="E154" s="27"/>
      <c r="F154" s="21"/>
      <c r="G154" s="22"/>
      <c r="H154" s="104"/>
      <c r="I154" s="123" t="e">
        <f>F153+(VLOOKUP(B153,'Growth Rates'!$B$11:$O$140,($B$1+2),FALSE))-(I153*(I$7/VLOOKUP(B153,'Paddock Names'!$B$11:$D$140,3)))</f>
        <v>#DIV/0!</v>
      </c>
      <c r="J154" s="123" t="e">
        <f>I154+(VLOOKUP($B153,'Growth Rates'!$B$11:$O$140,($B$1+2),FALSE))-(J153*(J$7/VLOOKUP($B153,'Paddock Names'!$B$11:$D$140,3)))</f>
        <v>#DIV/0!</v>
      </c>
      <c r="K154" s="123" t="e">
        <f>J154+(VLOOKUP($B153,'Growth Rates'!$B$11:$O$140,($B$1+2),FALSE))-(K153*(K$7/VLOOKUP($B153,'Paddock Names'!$B$11:$D$140,3)))</f>
        <v>#DIV/0!</v>
      </c>
      <c r="L154" s="123" t="e">
        <f>K154+(VLOOKUP($B153,'Growth Rates'!$B$11:$O$140,($B$1+2),FALSE))-(L153*(L$7/VLOOKUP($B153,'Paddock Names'!$B$11:$D$140,3)))</f>
        <v>#DIV/0!</v>
      </c>
      <c r="M154" s="123" t="e">
        <f>L154+(VLOOKUP($B153,'Growth Rates'!$B$11:$O$140,($B$1+2),FALSE))-(M153*(M$7/VLOOKUP($B153,'Paddock Names'!$B$11:$D$140,3)))</f>
        <v>#DIV/0!</v>
      </c>
      <c r="N154" s="123" t="e">
        <f>M154+(VLOOKUP($B153,'Growth Rates'!$B$11:$O$140,($B$1+2),FALSE))-(N153*(N$7/VLOOKUP($B153,'Paddock Names'!$B$11:$D$140,3)))</f>
        <v>#DIV/0!</v>
      </c>
      <c r="O154" s="123" t="e">
        <f>N154+(VLOOKUP($B153,'Growth Rates'!$B$11:$O$140,($B$1+2),FALSE))-(O153*(O$7/VLOOKUP($B153,'Paddock Names'!$B$11:$D$140,3)))</f>
        <v>#DIV/0!</v>
      </c>
      <c r="P154" s="123" t="e">
        <f>O154+(VLOOKUP($B153,'Growth Rates'!$B$11:$O$140,($B$1+2),FALSE))-(P153*(P$7/VLOOKUP($B153,'Paddock Names'!$B$11:$D$140,3)))</f>
        <v>#DIV/0!</v>
      </c>
      <c r="Q154" s="123" t="e">
        <f>P154+(VLOOKUP($B153,'Growth Rates'!$B$11:$O$140,($B$1+2),FALSE))-(Q153*(Q$7/VLOOKUP($B153,'Paddock Names'!$B$11:$D$140,3)))</f>
        <v>#DIV/0!</v>
      </c>
      <c r="R154" s="123" t="e">
        <f>Q154+(VLOOKUP($B153,'Growth Rates'!$B$11:$O$140,($B$1+2),FALSE))-(R153*(R$7/VLOOKUP($B153,'Paddock Names'!$B$11:$D$140,3)))</f>
        <v>#DIV/0!</v>
      </c>
      <c r="S154" s="123" t="e">
        <f>R154+(VLOOKUP($B153,'Growth Rates'!$B$11:$O$140,($B$1+2),FALSE))-(S153*(S$7/VLOOKUP($B153,'Paddock Names'!$B$11:$D$140,3)))</f>
        <v>#DIV/0!</v>
      </c>
      <c r="T154" s="123" t="e">
        <f>S154+(VLOOKUP($B153,'Growth Rates'!$B$11:$O$140,($B$1+2),FALSE))-(T153*(T$7/VLOOKUP($B153,'Paddock Names'!$B$11:$D$140,3)))</f>
        <v>#DIV/0!</v>
      </c>
      <c r="U154" s="123" t="e">
        <f>T154+(VLOOKUP($B153,'Growth Rates'!$B$11:$O$140,($B$1+2),FALSE))-(U153*(U$7/VLOOKUP($B153,'Paddock Names'!$B$11:$D$140,3)))</f>
        <v>#DIV/0!</v>
      </c>
      <c r="V154" s="123" t="e">
        <f>U154+(VLOOKUP($B153,'Growth Rates'!$B$11:$O$140,($B$1+2),FALSE))-(V153*(V$7/VLOOKUP($B153,'Paddock Names'!$B$11:$D$140,3)))</f>
        <v>#DIV/0!</v>
      </c>
      <c r="W154" s="123" t="e">
        <f>V154+(VLOOKUP($B153,'Growth Rates'!$B$11:$O$140,($B$1+2),FALSE))-(W153*(W$7/VLOOKUP($B153,'Paddock Names'!$B$11:$D$140,3)))</f>
        <v>#DIV/0!</v>
      </c>
      <c r="X154" s="123" t="e">
        <f>W154+(VLOOKUP($B153,'Growth Rates'!$B$11:$O$140,($B$1+2),FALSE))-(X153*(X$7/VLOOKUP($B153,'Paddock Names'!$B$11:$D$140,3)))</f>
        <v>#DIV/0!</v>
      </c>
      <c r="Y154" s="123" t="e">
        <f>X154+(VLOOKUP($B153,'Growth Rates'!$B$11:$O$140,($B$1+2),FALSE))-(Y153*(Y$7/VLOOKUP($B153,'Paddock Names'!$B$11:$D$140,3)))</f>
        <v>#DIV/0!</v>
      </c>
      <c r="Z154" s="123" t="e">
        <f>Y154+(VLOOKUP($B153,'Growth Rates'!$B$11:$O$140,($B$1+2),FALSE))-(Z153*(Z$7/VLOOKUP($B153,'Paddock Names'!$B$11:$D$140,3)))</f>
        <v>#DIV/0!</v>
      </c>
      <c r="AA154" s="123" t="e">
        <f>Z154+(VLOOKUP($B153,'Growth Rates'!$B$11:$O$140,($B$1+2),FALSE))-(AA153*(AA$7/VLOOKUP($B153,'Paddock Names'!$B$11:$D$140,3)))</f>
        <v>#DIV/0!</v>
      </c>
      <c r="AB154" s="123" t="e">
        <f>AA154+(VLOOKUP($B153,'Growth Rates'!$B$11:$O$140,($B$1+2),FALSE))-(AB153*(AB$7/VLOOKUP($B153,'Paddock Names'!$B$11:$D$140,3)))</f>
        <v>#DIV/0!</v>
      </c>
      <c r="AC154" s="123" t="e">
        <f>AB154+(VLOOKUP($B153,'Growth Rates'!$B$11:$O$140,($B$1+2),FALSE))-(AC153*(AC$7/VLOOKUP($B153,'Paddock Names'!$B$11:$D$140,3)))</f>
        <v>#DIV/0!</v>
      </c>
      <c r="AD154" s="123" t="e">
        <f>AC154+(VLOOKUP($B153,'Growth Rates'!$B$11:$O$140,($B$1+2),FALSE))-(AD153*(AD$7/VLOOKUP($B153,'Paddock Names'!$B$11:$D$140,3)))</f>
        <v>#DIV/0!</v>
      </c>
      <c r="AE154" s="123" t="e">
        <f>AD154+(VLOOKUP($B153,'Growth Rates'!$B$11:$O$140,($B$1+2),FALSE))-(AE153*(AE$7/VLOOKUP($B153,'Paddock Names'!$B$11:$D$140,3)))</f>
        <v>#DIV/0!</v>
      </c>
      <c r="AF154" s="123" t="e">
        <f>AE154+(VLOOKUP($B153,'Growth Rates'!$B$11:$O$140,($B$1+2),FALSE))-(AF153*(AF$7/VLOOKUP($B153,'Paddock Names'!$B$11:$D$140,3)))</f>
        <v>#DIV/0!</v>
      </c>
      <c r="AG154" s="123" t="e">
        <f>AF154+(VLOOKUP($B153,'Growth Rates'!$B$11:$O$140,($B$1+2),FALSE))-(AG153*(AG$7/VLOOKUP($B153,'Paddock Names'!$B$11:$D$140,3)))</f>
        <v>#DIV/0!</v>
      </c>
      <c r="AH154" s="123" t="e">
        <f>AG154+(VLOOKUP($B153,'Growth Rates'!$B$11:$O$140,($B$1+2),FALSE))-(AH153*(AH$7/VLOOKUP($B153,'Paddock Names'!$B$11:$D$140,3)))</f>
        <v>#DIV/0!</v>
      </c>
      <c r="AI154" s="123" t="e">
        <f>AH154+(VLOOKUP($B153,'Growth Rates'!$B$11:$O$140,($B$1+2),FALSE))-(AI153*(AI$7/VLOOKUP($B153,'Paddock Names'!$B$11:$D$140,3)))</f>
        <v>#DIV/0!</v>
      </c>
      <c r="AJ154" s="123" t="e">
        <f>AI154+(VLOOKUP($B153,'Growth Rates'!$B$11:$O$140,($B$1+2),FALSE))-(AJ153*(AJ$7/VLOOKUP($B153,'Paddock Names'!$B$11:$D$140,3)))</f>
        <v>#DIV/0!</v>
      </c>
      <c r="AK154" s="124" t="e">
        <f>AJ154+(VLOOKUP($B153,'Growth Rates'!$B$11:$O$140,($B$1+2),FALSE))-(AK153*(AK$7/VLOOKUP($B153,'Paddock Names'!$B$11:$D$140,3)))</f>
        <v>#DIV/0!</v>
      </c>
    </row>
    <row r="155" spans="2:37" x14ac:dyDescent="0.2">
      <c r="B155" s="58">
        <f t="shared" si="6"/>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IF(SUM(I155:AK155)&gt;0,SUM(I155:AK155)," ")</f>
        <v xml:space="preserve"> </v>
      </c>
      <c r="F155" s="119" t="e">
        <f>Jan!AM156</f>
        <v>#DIV/0!</v>
      </c>
      <c r="G155" s="17">
        <f>VLOOKUP(B155,'Herbage Mass Residual'!$B$11:$O$140,($B$1+2),FALSE)</f>
        <v>2500</v>
      </c>
      <c r="H155" s="103" t="e">
        <f>($F$7/VLOOKUP(B155,'Paddock Names'!$B$11:$D$140,3))*(SUM(I155:AK155)/31)</f>
        <v>#DIV/0!</v>
      </c>
      <c r="I155" s="121"/>
      <c r="J155" s="121"/>
      <c r="K155" s="121"/>
      <c r="L155" s="121"/>
      <c r="M155" s="121"/>
      <c r="N155" s="121"/>
      <c r="O155" s="121"/>
      <c r="P155" s="121"/>
      <c r="Q155" s="121"/>
      <c r="R155" s="121"/>
      <c r="S155" s="121"/>
      <c r="T155" s="121"/>
      <c r="U155" s="121"/>
      <c r="V155" s="121"/>
      <c r="W155" s="121"/>
      <c r="X155" s="121"/>
      <c r="Y155" s="121"/>
      <c r="Z155" s="121"/>
      <c r="AA155" s="121"/>
      <c r="AB155" s="121"/>
      <c r="AC155" s="121"/>
      <c r="AD155" s="121"/>
      <c r="AE155" s="121"/>
      <c r="AF155" s="121"/>
      <c r="AG155" s="121"/>
      <c r="AH155" s="121"/>
      <c r="AI155" s="121"/>
      <c r="AJ155" s="121"/>
      <c r="AK155" s="125"/>
    </row>
    <row r="156" spans="2:37" ht="16" thickBot="1" x14ac:dyDescent="0.25">
      <c r="B156" s="58">
        <f t="shared" si="6"/>
        <v>73.5</v>
      </c>
      <c r="C156" s="23"/>
      <c r="D156" s="29"/>
      <c r="E156" s="27"/>
      <c r="F156" s="21"/>
      <c r="G156" s="22"/>
      <c r="H156" s="104"/>
      <c r="I156" s="123" t="e">
        <f>F155+(VLOOKUP(B155,'Growth Rates'!$B$11:$O$140,($B$1+2),FALSE))-(I155*(I$7/VLOOKUP(B155,'Paddock Names'!$B$11:$D$140,3)))</f>
        <v>#DIV/0!</v>
      </c>
      <c r="J156" s="123" t="e">
        <f>I156+(VLOOKUP($B155,'Growth Rates'!$B$11:$O$140,($B$1+2),FALSE))-(J155*(J$7/VLOOKUP($B155,'Paddock Names'!$B$11:$D$140,3)))</f>
        <v>#DIV/0!</v>
      </c>
      <c r="K156" s="123" t="e">
        <f>J156+(VLOOKUP($B155,'Growth Rates'!$B$11:$O$140,($B$1+2),FALSE))-(K155*(K$7/VLOOKUP($B155,'Paddock Names'!$B$11:$D$140,3)))</f>
        <v>#DIV/0!</v>
      </c>
      <c r="L156" s="123" t="e">
        <f>K156+(VLOOKUP($B155,'Growth Rates'!$B$11:$O$140,($B$1+2),FALSE))-(L155*(L$7/VLOOKUP($B155,'Paddock Names'!$B$11:$D$140,3)))</f>
        <v>#DIV/0!</v>
      </c>
      <c r="M156" s="123" t="e">
        <f>L156+(VLOOKUP($B155,'Growth Rates'!$B$11:$O$140,($B$1+2),FALSE))-(M155*(M$7/VLOOKUP($B155,'Paddock Names'!$B$11:$D$140,3)))</f>
        <v>#DIV/0!</v>
      </c>
      <c r="N156" s="123" t="e">
        <f>M156+(VLOOKUP($B155,'Growth Rates'!$B$11:$O$140,($B$1+2),FALSE))-(N155*(N$7/VLOOKUP($B155,'Paddock Names'!$B$11:$D$140,3)))</f>
        <v>#DIV/0!</v>
      </c>
      <c r="O156" s="123" t="e">
        <f>N156+(VLOOKUP($B155,'Growth Rates'!$B$11:$O$140,($B$1+2),FALSE))-(O155*(O$7/VLOOKUP($B155,'Paddock Names'!$B$11:$D$140,3)))</f>
        <v>#DIV/0!</v>
      </c>
      <c r="P156" s="123" t="e">
        <f>O156+(VLOOKUP($B155,'Growth Rates'!$B$11:$O$140,($B$1+2),FALSE))-(P155*(P$7/VLOOKUP($B155,'Paddock Names'!$B$11:$D$140,3)))</f>
        <v>#DIV/0!</v>
      </c>
      <c r="Q156" s="123" t="e">
        <f>P156+(VLOOKUP($B155,'Growth Rates'!$B$11:$O$140,($B$1+2),FALSE))-(Q155*(Q$7/VLOOKUP($B155,'Paddock Names'!$B$11:$D$140,3)))</f>
        <v>#DIV/0!</v>
      </c>
      <c r="R156" s="123" t="e">
        <f>Q156+(VLOOKUP($B155,'Growth Rates'!$B$11:$O$140,($B$1+2),FALSE))-(R155*(R$7/VLOOKUP($B155,'Paddock Names'!$B$11:$D$140,3)))</f>
        <v>#DIV/0!</v>
      </c>
      <c r="S156" s="123" t="e">
        <f>R156+(VLOOKUP($B155,'Growth Rates'!$B$11:$O$140,($B$1+2),FALSE))-(S155*(S$7/VLOOKUP($B155,'Paddock Names'!$B$11:$D$140,3)))</f>
        <v>#DIV/0!</v>
      </c>
      <c r="T156" s="123" t="e">
        <f>S156+(VLOOKUP($B155,'Growth Rates'!$B$11:$O$140,($B$1+2),FALSE))-(T155*(T$7/VLOOKUP($B155,'Paddock Names'!$B$11:$D$140,3)))</f>
        <v>#DIV/0!</v>
      </c>
      <c r="U156" s="123" t="e">
        <f>T156+(VLOOKUP($B155,'Growth Rates'!$B$11:$O$140,($B$1+2),FALSE))-(U155*(U$7/VLOOKUP($B155,'Paddock Names'!$B$11:$D$140,3)))</f>
        <v>#DIV/0!</v>
      </c>
      <c r="V156" s="123" t="e">
        <f>U156+(VLOOKUP($B155,'Growth Rates'!$B$11:$O$140,($B$1+2),FALSE))-(V155*(V$7/VLOOKUP($B155,'Paddock Names'!$B$11:$D$140,3)))</f>
        <v>#DIV/0!</v>
      </c>
      <c r="W156" s="123" t="e">
        <f>V156+(VLOOKUP($B155,'Growth Rates'!$B$11:$O$140,($B$1+2),FALSE))-(W155*(W$7/VLOOKUP($B155,'Paddock Names'!$B$11:$D$140,3)))</f>
        <v>#DIV/0!</v>
      </c>
      <c r="X156" s="123" t="e">
        <f>W156+(VLOOKUP($B155,'Growth Rates'!$B$11:$O$140,($B$1+2),FALSE))-(X155*(X$7/VLOOKUP($B155,'Paddock Names'!$B$11:$D$140,3)))</f>
        <v>#DIV/0!</v>
      </c>
      <c r="Y156" s="123" t="e">
        <f>X156+(VLOOKUP($B155,'Growth Rates'!$B$11:$O$140,($B$1+2),FALSE))-(Y155*(Y$7/VLOOKUP($B155,'Paddock Names'!$B$11:$D$140,3)))</f>
        <v>#DIV/0!</v>
      </c>
      <c r="Z156" s="123" t="e">
        <f>Y156+(VLOOKUP($B155,'Growth Rates'!$B$11:$O$140,($B$1+2),FALSE))-(Z155*(Z$7/VLOOKUP($B155,'Paddock Names'!$B$11:$D$140,3)))</f>
        <v>#DIV/0!</v>
      </c>
      <c r="AA156" s="123" t="e">
        <f>Z156+(VLOOKUP($B155,'Growth Rates'!$B$11:$O$140,($B$1+2),FALSE))-(AA155*(AA$7/VLOOKUP($B155,'Paddock Names'!$B$11:$D$140,3)))</f>
        <v>#DIV/0!</v>
      </c>
      <c r="AB156" s="123" t="e">
        <f>AA156+(VLOOKUP($B155,'Growth Rates'!$B$11:$O$140,($B$1+2),FALSE))-(AB155*(AB$7/VLOOKUP($B155,'Paddock Names'!$B$11:$D$140,3)))</f>
        <v>#DIV/0!</v>
      </c>
      <c r="AC156" s="123" t="e">
        <f>AB156+(VLOOKUP($B155,'Growth Rates'!$B$11:$O$140,($B$1+2),FALSE))-(AC155*(AC$7/VLOOKUP($B155,'Paddock Names'!$B$11:$D$140,3)))</f>
        <v>#DIV/0!</v>
      </c>
      <c r="AD156" s="123" t="e">
        <f>AC156+(VLOOKUP($B155,'Growth Rates'!$B$11:$O$140,($B$1+2),FALSE))-(AD155*(AD$7/VLOOKUP($B155,'Paddock Names'!$B$11:$D$140,3)))</f>
        <v>#DIV/0!</v>
      </c>
      <c r="AE156" s="123" t="e">
        <f>AD156+(VLOOKUP($B155,'Growth Rates'!$B$11:$O$140,($B$1+2),FALSE))-(AE155*(AE$7/VLOOKUP($B155,'Paddock Names'!$B$11:$D$140,3)))</f>
        <v>#DIV/0!</v>
      </c>
      <c r="AF156" s="123" t="e">
        <f>AE156+(VLOOKUP($B155,'Growth Rates'!$B$11:$O$140,($B$1+2),FALSE))-(AF155*(AF$7/VLOOKUP($B155,'Paddock Names'!$B$11:$D$140,3)))</f>
        <v>#DIV/0!</v>
      </c>
      <c r="AG156" s="123" t="e">
        <f>AF156+(VLOOKUP($B155,'Growth Rates'!$B$11:$O$140,($B$1+2),FALSE))-(AG155*(AG$7/VLOOKUP($B155,'Paddock Names'!$B$11:$D$140,3)))</f>
        <v>#DIV/0!</v>
      </c>
      <c r="AH156" s="123" t="e">
        <f>AG156+(VLOOKUP($B155,'Growth Rates'!$B$11:$O$140,($B$1+2),FALSE))-(AH155*(AH$7/VLOOKUP($B155,'Paddock Names'!$B$11:$D$140,3)))</f>
        <v>#DIV/0!</v>
      </c>
      <c r="AI156" s="123" t="e">
        <f>AH156+(VLOOKUP($B155,'Growth Rates'!$B$11:$O$140,($B$1+2),FALSE))-(AI155*(AI$7/VLOOKUP($B155,'Paddock Names'!$B$11:$D$140,3)))</f>
        <v>#DIV/0!</v>
      </c>
      <c r="AJ156" s="123" t="e">
        <f>AI156+(VLOOKUP($B155,'Growth Rates'!$B$11:$O$140,($B$1+2),FALSE))-(AJ155*(AJ$7/VLOOKUP($B155,'Paddock Names'!$B$11:$D$140,3)))</f>
        <v>#DIV/0!</v>
      </c>
      <c r="AK156" s="124" t="e">
        <f>AJ156+(VLOOKUP($B155,'Growth Rates'!$B$11:$O$140,($B$1+2),FALSE))-(AK155*(AK$7/VLOOKUP($B155,'Paddock Names'!$B$11:$D$140,3)))</f>
        <v>#DIV/0!</v>
      </c>
    </row>
    <row r="157" spans="2:37" x14ac:dyDescent="0.2">
      <c r="B157" s="58">
        <f t="shared" si="6"/>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IF(SUM(I157:AK157)&gt;0,SUM(I157:AK157)," ")</f>
        <v xml:space="preserve"> </v>
      </c>
      <c r="F157" s="119" t="e">
        <f>Jan!AM158</f>
        <v>#DIV/0!</v>
      </c>
      <c r="G157" s="17">
        <f>VLOOKUP(B157,'Herbage Mass Residual'!$B$11:$O$140,($B$1+2),FALSE)</f>
        <v>2500</v>
      </c>
      <c r="H157" s="103" t="e">
        <f>($F$7/VLOOKUP(B157,'Paddock Names'!$B$11:$D$140,3))*(SUM(I157:AK157)/31)</f>
        <v>#DIV/0!</v>
      </c>
      <c r="I157" s="121"/>
      <c r="J157" s="121"/>
      <c r="K157" s="121"/>
      <c r="L157" s="121"/>
      <c r="M157" s="121"/>
      <c r="N157" s="121"/>
      <c r="O157" s="121"/>
      <c r="P157" s="121"/>
      <c r="Q157" s="121"/>
      <c r="R157" s="121"/>
      <c r="S157" s="121"/>
      <c r="T157" s="121"/>
      <c r="U157" s="121"/>
      <c r="V157" s="121"/>
      <c r="W157" s="121"/>
      <c r="X157" s="121"/>
      <c r="Y157" s="121"/>
      <c r="Z157" s="121"/>
      <c r="AA157" s="121"/>
      <c r="AB157" s="121"/>
      <c r="AC157" s="121"/>
      <c r="AD157" s="121"/>
      <c r="AE157" s="121"/>
      <c r="AF157" s="121"/>
      <c r="AG157" s="121"/>
      <c r="AH157" s="121"/>
      <c r="AI157" s="121"/>
      <c r="AJ157" s="121"/>
      <c r="AK157" s="125"/>
    </row>
    <row r="158" spans="2:37" ht="16" thickBot="1" x14ac:dyDescent="0.25">
      <c r="B158" s="58">
        <f t="shared" si="6"/>
        <v>74.5</v>
      </c>
      <c r="C158" s="23"/>
      <c r="D158" s="29"/>
      <c r="E158" s="27"/>
      <c r="F158" s="21"/>
      <c r="G158" s="22"/>
      <c r="H158" s="104"/>
      <c r="I158" s="123" t="e">
        <f>F157+(VLOOKUP(B157,'Growth Rates'!$B$11:$O$140,($B$1+2),FALSE))-(I157*(I$7/VLOOKUP(B157,'Paddock Names'!$B$11:$D$140,3)))</f>
        <v>#DIV/0!</v>
      </c>
      <c r="J158" s="123" t="e">
        <f>I158+(VLOOKUP($B157,'Growth Rates'!$B$11:$O$140,($B$1+2),FALSE))-(J157*(J$7/VLOOKUP($B157,'Paddock Names'!$B$11:$D$140,3)))</f>
        <v>#DIV/0!</v>
      </c>
      <c r="K158" s="123" t="e">
        <f>J158+(VLOOKUP($B157,'Growth Rates'!$B$11:$O$140,($B$1+2),FALSE))-(K157*(K$7/VLOOKUP($B157,'Paddock Names'!$B$11:$D$140,3)))</f>
        <v>#DIV/0!</v>
      </c>
      <c r="L158" s="123" t="e">
        <f>K158+(VLOOKUP($B157,'Growth Rates'!$B$11:$O$140,($B$1+2),FALSE))-(L157*(L$7/VLOOKUP($B157,'Paddock Names'!$B$11:$D$140,3)))</f>
        <v>#DIV/0!</v>
      </c>
      <c r="M158" s="123" t="e">
        <f>L158+(VLOOKUP($B157,'Growth Rates'!$B$11:$O$140,($B$1+2),FALSE))-(M157*(M$7/VLOOKUP($B157,'Paddock Names'!$B$11:$D$140,3)))</f>
        <v>#DIV/0!</v>
      </c>
      <c r="N158" s="123" t="e">
        <f>M158+(VLOOKUP($B157,'Growth Rates'!$B$11:$O$140,($B$1+2),FALSE))-(N157*(N$7/VLOOKUP($B157,'Paddock Names'!$B$11:$D$140,3)))</f>
        <v>#DIV/0!</v>
      </c>
      <c r="O158" s="123" t="e">
        <f>N158+(VLOOKUP($B157,'Growth Rates'!$B$11:$O$140,($B$1+2),FALSE))-(O157*(O$7/VLOOKUP($B157,'Paddock Names'!$B$11:$D$140,3)))</f>
        <v>#DIV/0!</v>
      </c>
      <c r="P158" s="123" t="e">
        <f>O158+(VLOOKUP($B157,'Growth Rates'!$B$11:$O$140,($B$1+2),FALSE))-(P157*(P$7/VLOOKUP($B157,'Paddock Names'!$B$11:$D$140,3)))</f>
        <v>#DIV/0!</v>
      </c>
      <c r="Q158" s="123" t="e">
        <f>P158+(VLOOKUP($B157,'Growth Rates'!$B$11:$O$140,($B$1+2),FALSE))-(Q157*(Q$7/VLOOKUP($B157,'Paddock Names'!$B$11:$D$140,3)))</f>
        <v>#DIV/0!</v>
      </c>
      <c r="R158" s="123" t="e">
        <f>Q158+(VLOOKUP($B157,'Growth Rates'!$B$11:$O$140,($B$1+2),FALSE))-(R157*(R$7/VLOOKUP($B157,'Paddock Names'!$B$11:$D$140,3)))</f>
        <v>#DIV/0!</v>
      </c>
      <c r="S158" s="123" t="e">
        <f>R158+(VLOOKUP($B157,'Growth Rates'!$B$11:$O$140,($B$1+2),FALSE))-(S157*(S$7/VLOOKUP($B157,'Paddock Names'!$B$11:$D$140,3)))</f>
        <v>#DIV/0!</v>
      </c>
      <c r="T158" s="123" t="e">
        <f>S158+(VLOOKUP($B157,'Growth Rates'!$B$11:$O$140,($B$1+2),FALSE))-(T157*(T$7/VLOOKUP($B157,'Paddock Names'!$B$11:$D$140,3)))</f>
        <v>#DIV/0!</v>
      </c>
      <c r="U158" s="123" t="e">
        <f>T158+(VLOOKUP($B157,'Growth Rates'!$B$11:$O$140,($B$1+2),FALSE))-(U157*(U$7/VLOOKUP($B157,'Paddock Names'!$B$11:$D$140,3)))</f>
        <v>#DIV/0!</v>
      </c>
      <c r="V158" s="123" t="e">
        <f>U158+(VLOOKUP($B157,'Growth Rates'!$B$11:$O$140,($B$1+2),FALSE))-(V157*(V$7/VLOOKUP($B157,'Paddock Names'!$B$11:$D$140,3)))</f>
        <v>#DIV/0!</v>
      </c>
      <c r="W158" s="123" t="e">
        <f>V158+(VLOOKUP($B157,'Growth Rates'!$B$11:$O$140,($B$1+2),FALSE))-(W157*(W$7/VLOOKUP($B157,'Paddock Names'!$B$11:$D$140,3)))</f>
        <v>#DIV/0!</v>
      </c>
      <c r="X158" s="123" t="e">
        <f>W158+(VLOOKUP($B157,'Growth Rates'!$B$11:$O$140,($B$1+2),FALSE))-(X157*(X$7/VLOOKUP($B157,'Paddock Names'!$B$11:$D$140,3)))</f>
        <v>#DIV/0!</v>
      </c>
      <c r="Y158" s="123" t="e">
        <f>X158+(VLOOKUP($B157,'Growth Rates'!$B$11:$O$140,($B$1+2),FALSE))-(Y157*(Y$7/VLOOKUP($B157,'Paddock Names'!$B$11:$D$140,3)))</f>
        <v>#DIV/0!</v>
      </c>
      <c r="Z158" s="123" t="e">
        <f>Y158+(VLOOKUP($B157,'Growth Rates'!$B$11:$O$140,($B$1+2),FALSE))-(Z157*(Z$7/VLOOKUP($B157,'Paddock Names'!$B$11:$D$140,3)))</f>
        <v>#DIV/0!</v>
      </c>
      <c r="AA158" s="123" t="e">
        <f>Z158+(VLOOKUP($B157,'Growth Rates'!$B$11:$O$140,($B$1+2),FALSE))-(AA157*(AA$7/VLOOKUP($B157,'Paddock Names'!$B$11:$D$140,3)))</f>
        <v>#DIV/0!</v>
      </c>
      <c r="AB158" s="123" t="e">
        <f>AA158+(VLOOKUP($B157,'Growth Rates'!$B$11:$O$140,($B$1+2),FALSE))-(AB157*(AB$7/VLOOKUP($B157,'Paddock Names'!$B$11:$D$140,3)))</f>
        <v>#DIV/0!</v>
      </c>
      <c r="AC158" s="123" t="e">
        <f>AB158+(VLOOKUP($B157,'Growth Rates'!$B$11:$O$140,($B$1+2),FALSE))-(AC157*(AC$7/VLOOKUP($B157,'Paddock Names'!$B$11:$D$140,3)))</f>
        <v>#DIV/0!</v>
      </c>
      <c r="AD158" s="123" t="e">
        <f>AC158+(VLOOKUP($B157,'Growth Rates'!$B$11:$O$140,($B$1+2),FALSE))-(AD157*(AD$7/VLOOKUP($B157,'Paddock Names'!$B$11:$D$140,3)))</f>
        <v>#DIV/0!</v>
      </c>
      <c r="AE158" s="123" t="e">
        <f>AD158+(VLOOKUP($B157,'Growth Rates'!$B$11:$O$140,($B$1+2),FALSE))-(AE157*(AE$7/VLOOKUP($B157,'Paddock Names'!$B$11:$D$140,3)))</f>
        <v>#DIV/0!</v>
      </c>
      <c r="AF158" s="123" t="e">
        <f>AE158+(VLOOKUP($B157,'Growth Rates'!$B$11:$O$140,($B$1+2),FALSE))-(AF157*(AF$7/VLOOKUP($B157,'Paddock Names'!$B$11:$D$140,3)))</f>
        <v>#DIV/0!</v>
      </c>
      <c r="AG158" s="123" t="e">
        <f>AF158+(VLOOKUP($B157,'Growth Rates'!$B$11:$O$140,($B$1+2),FALSE))-(AG157*(AG$7/VLOOKUP($B157,'Paddock Names'!$B$11:$D$140,3)))</f>
        <v>#DIV/0!</v>
      </c>
      <c r="AH158" s="123" t="e">
        <f>AG158+(VLOOKUP($B157,'Growth Rates'!$B$11:$O$140,($B$1+2),FALSE))-(AH157*(AH$7/VLOOKUP($B157,'Paddock Names'!$B$11:$D$140,3)))</f>
        <v>#DIV/0!</v>
      </c>
      <c r="AI158" s="123" t="e">
        <f>AH158+(VLOOKUP($B157,'Growth Rates'!$B$11:$O$140,($B$1+2),FALSE))-(AI157*(AI$7/VLOOKUP($B157,'Paddock Names'!$B$11:$D$140,3)))</f>
        <v>#DIV/0!</v>
      </c>
      <c r="AJ158" s="123" t="e">
        <f>AI158+(VLOOKUP($B157,'Growth Rates'!$B$11:$O$140,($B$1+2),FALSE))-(AJ157*(AJ$7/VLOOKUP($B157,'Paddock Names'!$B$11:$D$140,3)))</f>
        <v>#DIV/0!</v>
      </c>
      <c r="AK158" s="124" t="e">
        <f>AJ158+(VLOOKUP($B157,'Growth Rates'!$B$11:$O$140,($B$1+2),FALSE))-(AK157*(AK$7/VLOOKUP($B157,'Paddock Names'!$B$11:$D$140,3)))</f>
        <v>#DIV/0!</v>
      </c>
    </row>
    <row r="159" spans="2:37" x14ac:dyDescent="0.2">
      <c r="B159" s="58">
        <f t="shared" si="6"/>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IF(SUM(I159:AK159)&gt;0,SUM(I159:AK159)," ")</f>
        <v xml:space="preserve"> </v>
      </c>
      <c r="F159" s="119" t="e">
        <f>Jan!AM160</f>
        <v>#DIV/0!</v>
      </c>
      <c r="G159" s="17">
        <f>VLOOKUP(B159,'Herbage Mass Residual'!$B$11:$O$140,($B$1+2),FALSE)</f>
        <v>2500</v>
      </c>
      <c r="H159" s="103" t="e">
        <f>($F$7/VLOOKUP(B159,'Paddock Names'!$B$11:$D$140,3))*(SUM(I159:AK159)/31)</f>
        <v>#DIV/0!</v>
      </c>
      <c r="I159" s="121"/>
      <c r="J159" s="121"/>
      <c r="K159" s="121"/>
      <c r="L159" s="121"/>
      <c r="M159" s="121"/>
      <c r="N159" s="121"/>
      <c r="O159" s="121"/>
      <c r="P159" s="121"/>
      <c r="Q159" s="121"/>
      <c r="R159" s="121"/>
      <c r="S159" s="121"/>
      <c r="T159" s="121"/>
      <c r="U159" s="121"/>
      <c r="V159" s="121"/>
      <c r="W159" s="121"/>
      <c r="X159" s="121"/>
      <c r="Y159" s="121"/>
      <c r="Z159" s="121"/>
      <c r="AA159" s="121"/>
      <c r="AB159" s="121"/>
      <c r="AC159" s="121"/>
      <c r="AD159" s="121"/>
      <c r="AE159" s="121"/>
      <c r="AF159" s="121"/>
      <c r="AG159" s="121"/>
      <c r="AH159" s="121"/>
      <c r="AI159" s="121"/>
      <c r="AJ159" s="121"/>
      <c r="AK159" s="125"/>
    </row>
    <row r="160" spans="2:37" ht="16" thickBot="1" x14ac:dyDescent="0.25">
      <c r="B160" s="58">
        <f t="shared" si="6"/>
        <v>75.5</v>
      </c>
      <c r="C160" s="23"/>
      <c r="D160" s="29"/>
      <c r="E160" s="27"/>
      <c r="F160" s="21"/>
      <c r="G160" s="22"/>
      <c r="H160" s="104"/>
      <c r="I160" s="123" t="e">
        <f>F159+(VLOOKUP(B159,'Growth Rates'!$B$11:$O$140,($B$1+2),FALSE))-(I159*(I$7/VLOOKUP(B159,'Paddock Names'!$B$11:$D$140,3)))</f>
        <v>#DIV/0!</v>
      </c>
      <c r="J160" s="123" t="e">
        <f>I160+(VLOOKUP($B159,'Growth Rates'!$B$11:$O$140,($B$1+2),FALSE))-(J159*(J$7/VLOOKUP($B159,'Paddock Names'!$B$11:$D$140,3)))</f>
        <v>#DIV/0!</v>
      </c>
      <c r="K160" s="123" t="e">
        <f>J160+(VLOOKUP($B159,'Growth Rates'!$B$11:$O$140,($B$1+2),FALSE))-(K159*(K$7/VLOOKUP($B159,'Paddock Names'!$B$11:$D$140,3)))</f>
        <v>#DIV/0!</v>
      </c>
      <c r="L160" s="123" t="e">
        <f>K160+(VLOOKUP($B159,'Growth Rates'!$B$11:$O$140,($B$1+2),FALSE))-(L159*(L$7/VLOOKUP($B159,'Paddock Names'!$B$11:$D$140,3)))</f>
        <v>#DIV/0!</v>
      </c>
      <c r="M160" s="123" t="e">
        <f>L160+(VLOOKUP($B159,'Growth Rates'!$B$11:$O$140,($B$1+2),FALSE))-(M159*(M$7/VLOOKUP($B159,'Paddock Names'!$B$11:$D$140,3)))</f>
        <v>#DIV/0!</v>
      </c>
      <c r="N160" s="123" t="e">
        <f>M160+(VLOOKUP($B159,'Growth Rates'!$B$11:$O$140,($B$1+2),FALSE))-(N159*(N$7/VLOOKUP($B159,'Paddock Names'!$B$11:$D$140,3)))</f>
        <v>#DIV/0!</v>
      </c>
      <c r="O160" s="123" t="e">
        <f>N160+(VLOOKUP($B159,'Growth Rates'!$B$11:$O$140,($B$1+2),FALSE))-(O159*(O$7/VLOOKUP($B159,'Paddock Names'!$B$11:$D$140,3)))</f>
        <v>#DIV/0!</v>
      </c>
      <c r="P160" s="123" t="e">
        <f>O160+(VLOOKUP($B159,'Growth Rates'!$B$11:$O$140,($B$1+2),FALSE))-(P159*(P$7/VLOOKUP($B159,'Paddock Names'!$B$11:$D$140,3)))</f>
        <v>#DIV/0!</v>
      </c>
      <c r="Q160" s="123" t="e">
        <f>P160+(VLOOKUP($B159,'Growth Rates'!$B$11:$O$140,($B$1+2),FALSE))-(Q159*(Q$7/VLOOKUP($B159,'Paddock Names'!$B$11:$D$140,3)))</f>
        <v>#DIV/0!</v>
      </c>
      <c r="R160" s="123" t="e">
        <f>Q160+(VLOOKUP($B159,'Growth Rates'!$B$11:$O$140,($B$1+2),FALSE))-(R159*(R$7/VLOOKUP($B159,'Paddock Names'!$B$11:$D$140,3)))</f>
        <v>#DIV/0!</v>
      </c>
      <c r="S160" s="123" t="e">
        <f>R160+(VLOOKUP($B159,'Growth Rates'!$B$11:$O$140,($B$1+2),FALSE))-(S159*(S$7/VLOOKUP($B159,'Paddock Names'!$B$11:$D$140,3)))</f>
        <v>#DIV/0!</v>
      </c>
      <c r="T160" s="123" t="e">
        <f>S160+(VLOOKUP($B159,'Growth Rates'!$B$11:$O$140,($B$1+2),FALSE))-(T159*(T$7/VLOOKUP($B159,'Paddock Names'!$B$11:$D$140,3)))</f>
        <v>#DIV/0!</v>
      </c>
      <c r="U160" s="123" t="e">
        <f>T160+(VLOOKUP($B159,'Growth Rates'!$B$11:$O$140,($B$1+2),FALSE))-(U159*(U$7/VLOOKUP($B159,'Paddock Names'!$B$11:$D$140,3)))</f>
        <v>#DIV/0!</v>
      </c>
      <c r="V160" s="123" t="e">
        <f>U160+(VLOOKUP($B159,'Growth Rates'!$B$11:$O$140,($B$1+2),FALSE))-(V159*(V$7/VLOOKUP($B159,'Paddock Names'!$B$11:$D$140,3)))</f>
        <v>#DIV/0!</v>
      </c>
      <c r="W160" s="123" t="e">
        <f>V160+(VLOOKUP($B159,'Growth Rates'!$B$11:$O$140,($B$1+2),FALSE))-(W159*(W$7/VLOOKUP($B159,'Paddock Names'!$B$11:$D$140,3)))</f>
        <v>#DIV/0!</v>
      </c>
      <c r="X160" s="123" t="e">
        <f>W160+(VLOOKUP($B159,'Growth Rates'!$B$11:$O$140,($B$1+2),FALSE))-(X159*(X$7/VLOOKUP($B159,'Paddock Names'!$B$11:$D$140,3)))</f>
        <v>#DIV/0!</v>
      </c>
      <c r="Y160" s="123" t="e">
        <f>X160+(VLOOKUP($B159,'Growth Rates'!$B$11:$O$140,($B$1+2),FALSE))-(Y159*(Y$7/VLOOKUP($B159,'Paddock Names'!$B$11:$D$140,3)))</f>
        <v>#DIV/0!</v>
      </c>
      <c r="Z160" s="123" t="e">
        <f>Y160+(VLOOKUP($B159,'Growth Rates'!$B$11:$O$140,($B$1+2),FALSE))-(Z159*(Z$7/VLOOKUP($B159,'Paddock Names'!$B$11:$D$140,3)))</f>
        <v>#DIV/0!</v>
      </c>
      <c r="AA160" s="123" t="e">
        <f>Z160+(VLOOKUP($B159,'Growth Rates'!$B$11:$O$140,($B$1+2),FALSE))-(AA159*(AA$7/VLOOKUP($B159,'Paddock Names'!$B$11:$D$140,3)))</f>
        <v>#DIV/0!</v>
      </c>
      <c r="AB160" s="123" t="e">
        <f>AA160+(VLOOKUP($B159,'Growth Rates'!$B$11:$O$140,($B$1+2),FALSE))-(AB159*(AB$7/VLOOKUP($B159,'Paddock Names'!$B$11:$D$140,3)))</f>
        <v>#DIV/0!</v>
      </c>
      <c r="AC160" s="123" t="e">
        <f>AB160+(VLOOKUP($B159,'Growth Rates'!$B$11:$O$140,($B$1+2),FALSE))-(AC159*(AC$7/VLOOKUP($B159,'Paddock Names'!$B$11:$D$140,3)))</f>
        <v>#DIV/0!</v>
      </c>
      <c r="AD160" s="123" t="e">
        <f>AC160+(VLOOKUP($B159,'Growth Rates'!$B$11:$O$140,($B$1+2),FALSE))-(AD159*(AD$7/VLOOKUP($B159,'Paddock Names'!$B$11:$D$140,3)))</f>
        <v>#DIV/0!</v>
      </c>
      <c r="AE160" s="123" t="e">
        <f>AD160+(VLOOKUP($B159,'Growth Rates'!$B$11:$O$140,($B$1+2),FALSE))-(AE159*(AE$7/VLOOKUP($B159,'Paddock Names'!$B$11:$D$140,3)))</f>
        <v>#DIV/0!</v>
      </c>
      <c r="AF160" s="123" t="e">
        <f>AE160+(VLOOKUP($B159,'Growth Rates'!$B$11:$O$140,($B$1+2),FALSE))-(AF159*(AF$7/VLOOKUP($B159,'Paddock Names'!$B$11:$D$140,3)))</f>
        <v>#DIV/0!</v>
      </c>
      <c r="AG160" s="123" t="e">
        <f>AF160+(VLOOKUP($B159,'Growth Rates'!$B$11:$O$140,($B$1+2),FALSE))-(AG159*(AG$7/VLOOKUP($B159,'Paddock Names'!$B$11:$D$140,3)))</f>
        <v>#DIV/0!</v>
      </c>
      <c r="AH160" s="123" t="e">
        <f>AG160+(VLOOKUP($B159,'Growth Rates'!$B$11:$O$140,($B$1+2),FALSE))-(AH159*(AH$7/VLOOKUP($B159,'Paddock Names'!$B$11:$D$140,3)))</f>
        <v>#DIV/0!</v>
      </c>
      <c r="AI160" s="123" t="e">
        <f>AH160+(VLOOKUP($B159,'Growth Rates'!$B$11:$O$140,($B$1+2),FALSE))-(AI159*(AI$7/VLOOKUP($B159,'Paddock Names'!$B$11:$D$140,3)))</f>
        <v>#DIV/0!</v>
      </c>
      <c r="AJ160" s="123" t="e">
        <f>AI160+(VLOOKUP($B159,'Growth Rates'!$B$11:$O$140,($B$1+2),FALSE))-(AJ159*(AJ$7/VLOOKUP($B159,'Paddock Names'!$B$11:$D$140,3)))</f>
        <v>#DIV/0!</v>
      </c>
      <c r="AK160" s="124" t="e">
        <f>AJ160+(VLOOKUP($B159,'Growth Rates'!$B$11:$O$140,($B$1+2),FALSE))-(AK159*(AK$7/VLOOKUP($B159,'Paddock Names'!$B$11:$D$140,3)))</f>
        <v>#DIV/0!</v>
      </c>
    </row>
    <row r="161" spans="2:37" x14ac:dyDescent="0.2">
      <c r="B161" s="58">
        <f t="shared" si="6"/>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IF(SUM(I161:AK161)&gt;0,SUM(I161:AK161)," ")</f>
        <v xml:space="preserve"> </v>
      </c>
      <c r="F161" s="119" t="e">
        <f>Jan!AM162</f>
        <v>#DIV/0!</v>
      </c>
      <c r="G161" s="17">
        <f>VLOOKUP(B161,'Herbage Mass Residual'!$B$11:$O$140,($B$1+2),FALSE)</f>
        <v>2500</v>
      </c>
      <c r="H161" s="103" t="e">
        <f>($F$7/VLOOKUP(B161,'Paddock Names'!$B$11:$D$140,3))*(SUM(I161:AK161)/31)</f>
        <v>#DIV/0!</v>
      </c>
      <c r="I161" s="121"/>
      <c r="J161" s="121"/>
      <c r="K161" s="121"/>
      <c r="L161" s="121"/>
      <c r="M161" s="121"/>
      <c r="N161" s="121"/>
      <c r="O161" s="121"/>
      <c r="P161" s="121"/>
      <c r="Q161" s="121"/>
      <c r="R161" s="121"/>
      <c r="S161" s="121"/>
      <c r="T161" s="121"/>
      <c r="U161" s="121"/>
      <c r="V161" s="121"/>
      <c r="W161" s="121"/>
      <c r="X161" s="121"/>
      <c r="Y161" s="121"/>
      <c r="Z161" s="121"/>
      <c r="AA161" s="121"/>
      <c r="AB161" s="121"/>
      <c r="AC161" s="121"/>
      <c r="AD161" s="121"/>
      <c r="AE161" s="121"/>
      <c r="AF161" s="121"/>
      <c r="AG161" s="121"/>
      <c r="AH161" s="121"/>
      <c r="AI161" s="121"/>
      <c r="AJ161" s="121"/>
      <c r="AK161" s="125"/>
    </row>
    <row r="162" spans="2:37" ht="16" thickBot="1" x14ac:dyDescent="0.25">
      <c r="B162" s="58">
        <f t="shared" si="6"/>
        <v>76.5</v>
      </c>
      <c r="C162" s="23"/>
      <c r="D162" s="29"/>
      <c r="E162" s="27"/>
      <c r="F162" s="21"/>
      <c r="G162" s="22"/>
      <c r="H162" s="104"/>
      <c r="I162" s="123" t="e">
        <f>F161+(VLOOKUP(B161,'Growth Rates'!$B$11:$O$140,($B$1+2),FALSE))-(I161*(I$7/VLOOKUP(B161,'Paddock Names'!$B$11:$D$140,3)))</f>
        <v>#DIV/0!</v>
      </c>
      <c r="J162" s="123" t="e">
        <f>I162+(VLOOKUP($B161,'Growth Rates'!$B$11:$O$140,($B$1+2),FALSE))-(J161*(J$7/VLOOKUP($B161,'Paddock Names'!$B$11:$D$140,3)))</f>
        <v>#DIV/0!</v>
      </c>
      <c r="K162" s="123" t="e">
        <f>J162+(VLOOKUP($B161,'Growth Rates'!$B$11:$O$140,($B$1+2),FALSE))-(K161*(K$7/VLOOKUP($B161,'Paddock Names'!$B$11:$D$140,3)))</f>
        <v>#DIV/0!</v>
      </c>
      <c r="L162" s="123" t="e">
        <f>K162+(VLOOKUP($B161,'Growth Rates'!$B$11:$O$140,($B$1+2),FALSE))-(L161*(L$7/VLOOKUP($B161,'Paddock Names'!$B$11:$D$140,3)))</f>
        <v>#DIV/0!</v>
      </c>
      <c r="M162" s="123" t="e">
        <f>L162+(VLOOKUP($B161,'Growth Rates'!$B$11:$O$140,($B$1+2),FALSE))-(M161*(M$7/VLOOKUP($B161,'Paddock Names'!$B$11:$D$140,3)))</f>
        <v>#DIV/0!</v>
      </c>
      <c r="N162" s="123" t="e">
        <f>M162+(VLOOKUP($B161,'Growth Rates'!$B$11:$O$140,($B$1+2),FALSE))-(N161*(N$7/VLOOKUP($B161,'Paddock Names'!$B$11:$D$140,3)))</f>
        <v>#DIV/0!</v>
      </c>
      <c r="O162" s="123" t="e">
        <f>N162+(VLOOKUP($B161,'Growth Rates'!$B$11:$O$140,($B$1+2),FALSE))-(O161*(O$7/VLOOKUP($B161,'Paddock Names'!$B$11:$D$140,3)))</f>
        <v>#DIV/0!</v>
      </c>
      <c r="P162" s="123" t="e">
        <f>O162+(VLOOKUP($B161,'Growth Rates'!$B$11:$O$140,($B$1+2),FALSE))-(P161*(P$7/VLOOKUP($B161,'Paddock Names'!$B$11:$D$140,3)))</f>
        <v>#DIV/0!</v>
      </c>
      <c r="Q162" s="123" t="e">
        <f>P162+(VLOOKUP($B161,'Growth Rates'!$B$11:$O$140,($B$1+2),FALSE))-(Q161*(Q$7/VLOOKUP($B161,'Paddock Names'!$B$11:$D$140,3)))</f>
        <v>#DIV/0!</v>
      </c>
      <c r="R162" s="123" t="e">
        <f>Q162+(VLOOKUP($B161,'Growth Rates'!$B$11:$O$140,($B$1+2),FALSE))-(R161*(R$7/VLOOKUP($B161,'Paddock Names'!$B$11:$D$140,3)))</f>
        <v>#DIV/0!</v>
      </c>
      <c r="S162" s="123" t="e">
        <f>R162+(VLOOKUP($B161,'Growth Rates'!$B$11:$O$140,($B$1+2),FALSE))-(S161*(S$7/VLOOKUP($B161,'Paddock Names'!$B$11:$D$140,3)))</f>
        <v>#DIV/0!</v>
      </c>
      <c r="T162" s="123" t="e">
        <f>S162+(VLOOKUP($B161,'Growth Rates'!$B$11:$O$140,($B$1+2),FALSE))-(T161*(T$7/VLOOKUP($B161,'Paddock Names'!$B$11:$D$140,3)))</f>
        <v>#DIV/0!</v>
      </c>
      <c r="U162" s="123" t="e">
        <f>T162+(VLOOKUP($B161,'Growth Rates'!$B$11:$O$140,($B$1+2),FALSE))-(U161*(U$7/VLOOKUP($B161,'Paddock Names'!$B$11:$D$140,3)))</f>
        <v>#DIV/0!</v>
      </c>
      <c r="V162" s="123" t="e">
        <f>U162+(VLOOKUP($B161,'Growth Rates'!$B$11:$O$140,($B$1+2),FALSE))-(V161*(V$7/VLOOKUP($B161,'Paddock Names'!$B$11:$D$140,3)))</f>
        <v>#DIV/0!</v>
      </c>
      <c r="W162" s="123" t="e">
        <f>V162+(VLOOKUP($B161,'Growth Rates'!$B$11:$O$140,($B$1+2),FALSE))-(W161*(W$7/VLOOKUP($B161,'Paddock Names'!$B$11:$D$140,3)))</f>
        <v>#DIV/0!</v>
      </c>
      <c r="X162" s="123" t="e">
        <f>W162+(VLOOKUP($B161,'Growth Rates'!$B$11:$O$140,($B$1+2),FALSE))-(X161*(X$7/VLOOKUP($B161,'Paddock Names'!$B$11:$D$140,3)))</f>
        <v>#DIV/0!</v>
      </c>
      <c r="Y162" s="123" t="e">
        <f>X162+(VLOOKUP($B161,'Growth Rates'!$B$11:$O$140,($B$1+2),FALSE))-(Y161*(Y$7/VLOOKUP($B161,'Paddock Names'!$B$11:$D$140,3)))</f>
        <v>#DIV/0!</v>
      </c>
      <c r="Z162" s="123" t="e">
        <f>Y162+(VLOOKUP($B161,'Growth Rates'!$B$11:$O$140,($B$1+2),FALSE))-(Z161*(Z$7/VLOOKUP($B161,'Paddock Names'!$B$11:$D$140,3)))</f>
        <v>#DIV/0!</v>
      </c>
      <c r="AA162" s="123" t="e">
        <f>Z162+(VLOOKUP($B161,'Growth Rates'!$B$11:$O$140,($B$1+2),FALSE))-(AA161*(AA$7/VLOOKUP($B161,'Paddock Names'!$B$11:$D$140,3)))</f>
        <v>#DIV/0!</v>
      </c>
      <c r="AB162" s="123" t="e">
        <f>AA162+(VLOOKUP($B161,'Growth Rates'!$B$11:$O$140,($B$1+2),FALSE))-(AB161*(AB$7/VLOOKUP($B161,'Paddock Names'!$B$11:$D$140,3)))</f>
        <v>#DIV/0!</v>
      </c>
      <c r="AC162" s="123" t="e">
        <f>AB162+(VLOOKUP($B161,'Growth Rates'!$B$11:$O$140,($B$1+2),FALSE))-(AC161*(AC$7/VLOOKUP($B161,'Paddock Names'!$B$11:$D$140,3)))</f>
        <v>#DIV/0!</v>
      </c>
      <c r="AD162" s="123" t="e">
        <f>AC162+(VLOOKUP($B161,'Growth Rates'!$B$11:$O$140,($B$1+2),FALSE))-(AD161*(AD$7/VLOOKUP($B161,'Paddock Names'!$B$11:$D$140,3)))</f>
        <v>#DIV/0!</v>
      </c>
      <c r="AE162" s="123" t="e">
        <f>AD162+(VLOOKUP($B161,'Growth Rates'!$B$11:$O$140,($B$1+2),FALSE))-(AE161*(AE$7/VLOOKUP($B161,'Paddock Names'!$B$11:$D$140,3)))</f>
        <v>#DIV/0!</v>
      </c>
      <c r="AF162" s="123" t="e">
        <f>AE162+(VLOOKUP($B161,'Growth Rates'!$B$11:$O$140,($B$1+2),FALSE))-(AF161*(AF$7/VLOOKUP($B161,'Paddock Names'!$B$11:$D$140,3)))</f>
        <v>#DIV/0!</v>
      </c>
      <c r="AG162" s="123" t="e">
        <f>AF162+(VLOOKUP($B161,'Growth Rates'!$B$11:$O$140,($B$1+2),FALSE))-(AG161*(AG$7/VLOOKUP($B161,'Paddock Names'!$B$11:$D$140,3)))</f>
        <v>#DIV/0!</v>
      </c>
      <c r="AH162" s="123" t="e">
        <f>AG162+(VLOOKUP($B161,'Growth Rates'!$B$11:$O$140,($B$1+2),FALSE))-(AH161*(AH$7/VLOOKUP($B161,'Paddock Names'!$B$11:$D$140,3)))</f>
        <v>#DIV/0!</v>
      </c>
      <c r="AI162" s="123" t="e">
        <f>AH162+(VLOOKUP($B161,'Growth Rates'!$B$11:$O$140,($B$1+2),FALSE))-(AI161*(AI$7/VLOOKUP($B161,'Paddock Names'!$B$11:$D$140,3)))</f>
        <v>#DIV/0!</v>
      </c>
      <c r="AJ162" s="123" t="e">
        <f>AI162+(VLOOKUP($B161,'Growth Rates'!$B$11:$O$140,($B$1+2),FALSE))-(AJ161*(AJ$7/VLOOKUP($B161,'Paddock Names'!$B$11:$D$140,3)))</f>
        <v>#DIV/0!</v>
      </c>
      <c r="AK162" s="124" t="e">
        <f>AJ162+(VLOOKUP($B161,'Growth Rates'!$B$11:$O$140,($B$1+2),FALSE))-(AK161*(AK$7/VLOOKUP($B161,'Paddock Names'!$B$11:$D$140,3)))</f>
        <v>#DIV/0!</v>
      </c>
    </row>
    <row r="163" spans="2:37" x14ac:dyDescent="0.2">
      <c r="B163" s="58">
        <f t="shared" si="6"/>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IF(SUM(I163:AK163)&gt;0,SUM(I163:AK163)," ")</f>
        <v xml:space="preserve"> </v>
      </c>
      <c r="F163" s="119" t="e">
        <f>Jan!AM164</f>
        <v>#DIV/0!</v>
      </c>
      <c r="G163" s="17">
        <f>VLOOKUP(B163,'Herbage Mass Residual'!$B$11:$O$140,($B$1+2),FALSE)</f>
        <v>2500</v>
      </c>
      <c r="H163" s="103" t="e">
        <f>($F$7/VLOOKUP(B163,'Paddock Names'!$B$11:$D$140,3))*(SUM(I163:AK163)/31)</f>
        <v>#DIV/0!</v>
      </c>
      <c r="I163" s="121"/>
      <c r="J163" s="121"/>
      <c r="K163" s="121"/>
      <c r="L163" s="121"/>
      <c r="M163" s="121"/>
      <c r="N163" s="121"/>
      <c r="O163" s="121"/>
      <c r="P163" s="121"/>
      <c r="Q163" s="121"/>
      <c r="R163" s="121"/>
      <c r="S163" s="121"/>
      <c r="T163" s="121"/>
      <c r="U163" s="121"/>
      <c r="V163" s="121"/>
      <c r="W163" s="121"/>
      <c r="X163" s="121"/>
      <c r="Y163" s="121"/>
      <c r="Z163" s="121"/>
      <c r="AA163" s="121"/>
      <c r="AB163" s="121"/>
      <c r="AC163" s="121"/>
      <c r="AD163" s="121"/>
      <c r="AE163" s="121"/>
      <c r="AF163" s="121"/>
      <c r="AG163" s="121"/>
      <c r="AH163" s="121"/>
      <c r="AI163" s="121"/>
      <c r="AJ163" s="121"/>
      <c r="AK163" s="125"/>
    </row>
    <row r="164" spans="2:37" ht="16" thickBot="1" x14ac:dyDescent="0.25">
      <c r="B164" s="58">
        <f t="shared" si="6"/>
        <v>77.5</v>
      </c>
      <c r="C164" s="23"/>
      <c r="D164" s="29"/>
      <c r="E164" s="27"/>
      <c r="F164" s="21"/>
      <c r="G164" s="22"/>
      <c r="H164" s="104"/>
      <c r="I164" s="123" t="e">
        <f>F163+(VLOOKUP(B163,'Growth Rates'!$B$11:$O$140,($B$1+2),FALSE))-(I163*(I$7/VLOOKUP(B163,'Paddock Names'!$B$11:$D$140,3)))</f>
        <v>#DIV/0!</v>
      </c>
      <c r="J164" s="123" t="e">
        <f>I164+(VLOOKUP($B163,'Growth Rates'!$B$11:$O$140,($B$1+2),FALSE))-(J163*(J$7/VLOOKUP($B163,'Paddock Names'!$B$11:$D$140,3)))</f>
        <v>#DIV/0!</v>
      </c>
      <c r="K164" s="123" t="e">
        <f>J164+(VLOOKUP($B163,'Growth Rates'!$B$11:$O$140,($B$1+2),FALSE))-(K163*(K$7/VLOOKUP($B163,'Paddock Names'!$B$11:$D$140,3)))</f>
        <v>#DIV/0!</v>
      </c>
      <c r="L164" s="123" t="e">
        <f>K164+(VLOOKUP($B163,'Growth Rates'!$B$11:$O$140,($B$1+2),FALSE))-(L163*(L$7/VLOOKUP($B163,'Paddock Names'!$B$11:$D$140,3)))</f>
        <v>#DIV/0!</v>
      </c>
      <c r="M164" s="123" t="e">
        <f>L164+(VLOOKUP($B163,'Growth Rates'!$B$11:$O$140,($B$1+2),FALSE))-(M163*(M$7/VLOOKUP($B163,'Paddock Names'!$B$11:$D$140,3)))</f>
        <v>#DIV/0!</v>
      </c>
      <c r="N164" s="123" t="e">
        <f>M164+(VLOOKUP($B163,'Growth Rates'!$B$11:$O$140,($B$1+2),FALSE))-(N163*(N$7/VLOOKUP($B163,'Paddock Names'!$B$11:$D$140,3)))</f>
        <v>#DIV/0!</v>
      </c>
      <c r="O164" s="123" t="e">
        <f>N164+(VLOOKUP($B163,'Growth Rates'!$B$11:$O$140,($B$1+2),FALSE))-(O163*(O$7/VLOOKUP($B163,'Paddock Names'!$B$11:$D$140,3)))</f>
        <v>#DIV/0!</v>
      </c>
      <c r="P164" s="123" t="e">
        <f>O164+(VLOOKUP($B163,'Growth Rates'!$B$11:$O$140,($B$1+2),FALSE))-(P163*(P$7/VLOOKUP($B163,'Paddock Names'!$B$11:$D$140,3)))</f>
        <v>#DIV/0!</v>
      </c>
      <c r="Q164" s="123" t="e">
        <f>P164+(VLOOKUP($B163,'Growth Rates'!$B$11:$O$140,($B$1+2),FALSE))-(Q163*(Q$7/VLOOKUP($B163,'Paddock Names'!$B$11:$D$140,3)))</f>
        <v>#DIV/0!</v>
      </c>
      <c r="R164" s="123" t="e">
        <f>Q164+(VLOOKUP($B163,'Growth Rates'!$B$11:$O$140,($B$1+2),FALSE))-(R163*(R$7/VLOOKUP($B163,'Paddock Names'!$B$11:$D$140,3)))</f>
        <v>#DIV/0!</v>
      </c>
      <c r="S164" s="123" t="e">
        <f>R164+(VLOOKUP($B163,'Growth Rates'!$B$11:$O$140,($B$1+2),FALSE))-(S163*(S$7/VLOOKUP($B163,'Paddock Names'!$B$11:$D$140,3)))</f>
        <v>#DIV/0!</v>
      </c>
      <c r="T164" s="123" t="e">
        <f>S164+(VLOOKUP($B163,'Growth Rates'!$B$11:$O$140,($B$1+2),FALSE))-(T163*(T$7/VLOOKUP($B163,'Paddock Names'!$B$11:$D$140,3)))</f>
        <v>#DIV/0!</v>
      </c>
      <c r="U164" s="123" t="e">
        <f>T164+(VLOOKUP($B163,'Growth Rates'!$B$11:$O$140,($B$1+2),FALSE))-(U163*(U$7/VLOOKUP($B163,'Paddock Names'!$B$11:$D$140,3)))</f>
        <v>#DIV/0!</v>
      </c>
      <c r="V164" s="123" t="e">
        <f>U164+(VLOOKUP($B163,'Growth Rates'!$B$11:$O$140,($B$1+2),FALSE))-(V163*(V$7/VLOOKUP($B163,'Paddock Names'!$B$11:$D$140,3)))</f>
        <v>#DIV/0!</v>
      </c>
      <c r="W164" s="123" t="e">
        <f>V164+(VLOOKUP($B163,'Growth Rates'!$B$11:$O$140,($B$1+2),FALSE))-(W163*(W$7/VLOOKUP($B163,'Paddock Names'!$B$11:$D$140,3)))</f>
        <v>#DIV/0!</v>
      </c>
      <c r="X164" s="123" t="e">
        <f>W164+(VLOOKUP($B163,'Growth Rates'!$B$11:$O$140,($B$1+2),FALSE))-(X163*(X$7/VLOOKUP($B163,'Paddock Names'!$B$11:$D$140,3)))</f>
        <v>#DIV/0!</v>
      </c>
      <c r="Y164" s="123" t="e">
        <f>X164+(VLOOKUP($B163,'Growth Rates'!$B$11:$O$140,($B$1+2),FALSE))-(Y163*(Y$7/VLOOKUP($B163,'Paddock Names'!$B$11:$D$140,3)))</f>
        <v>#DIV/0!</v>
      </c>
      <c r="Z164" s="123" t="e">
        <f>Y164+(VLOOKUP($B163,'Growth Rates'!$B$11:$O$140,($B$1+2),FALSE))-(Z163*(Z$7/VLOOKUP($B163,'Paddock Names'!$B$11:$D$140,3)))</f>
        <v>#DIV/0!</v>
      </c>
      <c r="AA164" s="123" t="e">
        <f>Z164+(VLOOKUP($B163,'Growth Rates'!$B$11:$O$140,($B$1+2),FALSE))-(AA163*(AA$7/VLOOKUP($B163,'Paddock Names'!$B$11:$D$140,3)))</f>
        <v>#DIV/0!</v>
      </c>
      <c r="AB164" s="123" t="e">
        <f>AA164+(VLOOKUP($B163,'Growth Rates'!$B$11:$O$140,($B$1+2),FALSE))-(AB163*(AB$7/VLOOKUP($B163,'Paddock Names'!$B$11:$D$140,3)))</f>
        <v>#DIV/0!</v>
      </c>
      <c r="AC164" s="123" t="e">
        <f>AB164+(VLOOKUP($B163,'Growth Rates'!$B$11:$O$140,($B$1+2),FALSE))-(AC163*(AC$7/VLOOKUP($B163,'Paddock Names'!$B$11:$D$140,3)))</f>
        <v>#DIV/0!</v>
      </c>
      <c r="AD164" s="123" t="e">
        <f>AC164+(VLOOKUP($B163,'Growth Rates'!$B$11:$O$140,($B$1+2),FALSE))-(AD163*(AD$7/VLOOKUP($B163,'Paddock Names'!$B$11:$D$140,3)))</f>
        <v>#DIV/0!</v>
      </c>
      <c r="AE164" s="123" t="e">
        <f>AD164+(VLOOKUP($B163,'Growth Rates'!$B$11:$O$140,($B$1+2),FALSE))-(AE163*(AE$7/VLOOKUP($B163,'Paddock Names'!$B$11:$D$140,3)))</f>
        <v>#DIV/0!</v>
      </c>
      <c r="AF164" s="123" t="e">
        <f>AE164+(VLOOKUP($B163,'Growth Rates'!$B$11:$O$140,($B$1+2),FALSE))-(AF163*(AF$7/VLOOKUP($B163,'Paddock Names'!$B$11:$D$140,3)))</f>
        <v>#DIV/0!</v>
      </c>
      <c r="AG164" s="123" t="e">
        <f>AF164+(VLOOKUP($B163,'Growth Rates'!$B$11:$O$140,($B$1+2),FALSE))-(AG163*(AG$7/VLOOKUP($B163,'Paddock Names'!$B$11:$D$140,3)))</f>
        <v>#DIV/0!</v>
      </c>
      <c r="AH164" s="123" t="e">
        <f>AG164+(VLOOKUP($B163,'Growth Rates'!$B$11:$O$140,($B$1+2),FALSE))-(AH163*(AH$7/VLOOKUP($B163,'Paddock Names'!$B$11:$D$140,3)))</f>
        <v>#DIV/0!</v>
      </c>
      <c r="AI164" s="123" t="e">
        <f>AH164+(VLOOKUP($B163,'Growth Rates'!$B$11:$O$140,($B$1+2),FALSE))-(AI163*(AI$7/VLOOKUP($B163,'Paddock Names'!$B$11:$D$140,3)))</f>
        <v>#DIV/0!</v>
      </c>
      <c r="AJ164" s="123" t="e">
        <f>AI164+(VLOOKUP($B163,'Growth Rates'!$B$11:$O$140,($B$1+2),FALSE))-(AJ163*(AJ$7/VLOOKUP($B163,'Paddock Names'!$B$11:$D$140,3)))</f>
        <v>#DIV/0!</v>
      </c>
      <c r="AK164" s="124" t="e">
        <f>AJ164+(VLOOKUP($B163,'Growth Rates'!$B$11:$O$140,($B$1+2),FALSE))-(AK163*(AK$7/VLOOKUP($B163,'Paddock Names'!$B$11:$D$140,3)))</f>
        <v>#DIV/0!</v>
      </c>
    </row>
    <row r="165" spans="2:37" x14ac:dyDescent="0.2">
      <c r="B165" s="58">
        <f t="shared" si="6"/>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IF(SUM(I165:AK165)&gt;0,SUM(I165:AK165)," ")</f>
        <v xml:space="preserve"> </v>
      </c>
      <c r="F165" s="119" t="e">
        <f>Jan!AM166</f>
        <v>#DIV/0!</v>
      </c>
      <c r="G165" s="17">
        <f>VLOOKUP(B165,'Herbage Mass Residual'!$B$11:$O$140,($B$1+2),FALSE)</f>
        <v>2500</v>
      </c>
      <c r="H165" s="103" t="e">
        <f>($F$7/VLOOKUP(B165,'Paddock Names'!$B$11:$D$140,3))*(SUM(I165:AK165)/31)</f>
        <v>#DIV/0!</v>
      </c>
      <c r="I165" s="121"/>
      <c r="J165" s="121"/>
      <c r="K165" s="121"/>
      <c r="L165" s="121"/>
      <c r="M165" s="121"/>
      <c r="N165" s="121"/>
      <c r="O165" s="121"/>
      <c r="P165" s="121"/>
      <c r="Q165" s="121"/>
      <c r="R165" s="121"/>
      <c r="S165" s="121"/>
      <c r="T165" s="121"/>
      <c r="U165" s="121"/>
      <c r="V165" s="121"/>
      <c r="W165" s="121"/>
      <c r="X165" s="121"/>
      <c r="Y165" s="121"/>
      <c r="Z165" s="121"/>
      <c r="AA165" s="121"/>
      <c r="AB165" s="121"/>
      <c r="AC165" s="121"/>
      <c r="AD165" s="121"/>
      <c r="AE165" s="121"/>
      <c r="AF165" s="121"/>
      <c r="AG165" s="121"/>
      <c r="AH165" s="121"/>
      <c r="AI165" s="121"/>
      <c r="AJ165" s="121"/>
      <c r="AK165" s="125"/>
    </row>
    <row r="166" spans="2:37" ht="16" thickBot="1" x14ac:dyDescent="0.25">
      <c r="B166" s="58">
        <f t="shared" si="6"/>
        <v>78.5</v>
      </c>
      <c r="C166" s="23"/>
      <c r="D166" s="29"/>
      <c r="E166" s="27"/>
      <c r="F166" s="21"/>
      <c r="G166" s="22"/>
      <c r="H166" s="104"/>
      <c r="I166" s="123" t="e">
        <f>F165+(VLOOKUP(B165,'Growth Rates'!$B$11:$O$140,($B$1+2),FALSE))-(I165*(I$7/VLOOKUP(B165,'Paddock Names'!$B$11:$D$140,3)))</f>
        <v>#DIV/0!</v>
      </c>
      <c r="J166" s="123" t="e">
        <f>I166+(VLOOKUP($B165,'Growth Rates'!$B$11:$O$140,($B$1+2),FALSE))-(J165*(J$7/VLOOKUP($B165,'Paddock Names'!$B$11:$D$140,3)))</f>
        <v>#DIV/0!</v>
      </c>
      <c r="K166" s="123" t="e">
        <f>J166+(VLOOKUP($B165,'Growth Rates'!$B$11:$O$140,($B$1+2),FALSE))-(K165*(K$7/VLOOKUP($B165,'Paddock Names'!$B$11:$D$140,3)))</f>
        <v>#DIV/0!</v>
      </c>
      <c r="L166" s="123" t="e">
        <f>K166+(VLOOKUP($B165,'Growth Rates'!$B$11:$O$140,($B$1+2),FALSE))-(L165*(L$7/VLOOKUP($B165,'Paddock Names'!$B$11:$D$140,3)))</f>
        <v>#DIV/0!</v>
      </c>
      <c r="M166" s="123" t="e">
        <f>L166+(VLOOKUP($B165,'Growth Rates'!$B$11:$O$140,($B$1+2),FALSE))-(M165*(M$7/VLOOKUP($B165,'Paddock Names'!$B$11:$D$140,3)))</f>
        <v>#DIV/0!</v>
      </c>
      <c r="N166" s="123" t="e">
        <f>M166+(VLOOKUP($B165,'Growth Rates'!$B$11:$O$140,($B$1+2),FALSE))-(N165*(N$7/VLOOKUP($B165,'Paddock Names'!$B$11:$D$140,3)))</f>
        <v>#DIV/0!</v>
      </c>
      <c r="O166" s="123" t="e">
        <f>N166+(VLOOKUP($B165,'Growth Rates'!$B$11:$O$140,($B$1+2),FALSE))-(O165*(O$7/VLOOKUP($B165,'Paddock Names'!$B$11:$D$140,3)))</f>
        <v>#DIV/0!</v>
      </c>
      <c r="P166" s="123" t="e">
        <f>O166+(VLOOKUP($B165,'Growth Rates'!$B$11:$O$140,($B$1+2),FALSE))-(P165*(P$7/VLOOKUP($B165,'Paddock Names'!$B$11:$D$140,3)))</f>
        <v>#DIV/0!</v>
      </c>
      <c r="Q166" s="123" t="e">
        <f>P166+(VLOOKUP($B165,'Growth Rates'!$B$11:$O$140,($B$1+2),FALSE))-(Q165*(Q$7/VLOOKUP($B165,'Paddock Names'!$B$11:$D$140,3)))</f>
        <v>#DIV/0!</v>
      </c>
      <c r="R166" s="123" t="e">
        <f>Q166+(VLOOKUP($B165,'Growth Rates'!$B$11:$O$140,($B$1+2),FALSE))-(R165*(R$7/VLOOKUP($B165,'Paddock Names'!$B$11:$D$140,3)))</f>
        <v>#DIV/0!</v>
      </c>
      <c r="S166" s="123" t="e">
        <f>R166+(VLOOKUP($B165,'Growth Rates'!$B$11:$O$140,($B$1+2),FALSE))-(S165*(S$7/VLOOKUP($B165,'Paddock Names'!$B$11:$D$140,3)))</f>
        <v>#DIV/0!</v>
      </c>
      <c r="T166" s="123" t="e">
        <f>S166+(VLOOKUP($B165,'Growth Rates'!$B$11:$O$140,($B$1+2),FALSE))-(T165*(T$7/VLOOKUP($B165,'Paddock Names'!$B$11:$D$140,3)))</f>
        <v>#DIV/0!</v>
      </c>
      <c r="U166" s="123" t="e">
        <f>T166+(VLOOKUP($B165,'Growth Rates'!$B$11:$O$140,($B$1+2),FALSE))-(U165*(U$7/VLOOKUP($B165,'Paddock Names'!$B$11:$D$140,3)))</f>
        <v>#DIV/0!</v>
      </c>
      <c r="V166" s="123" t="e">
        <f>U166+(VLOOKUP($B165,'Growth Rates'!$B$11:$O$140,($B$1+2),FALSE))-(V165*(V$7/VLOOKUP($B165,'Paddock Names'!$B$11:$D$140,3)))</f>
        <v>#DIV/0!</v>
      </c>
      <c r="W166" s="123" t="e">
        <f>V166+(VLOOKUP($B165,'Growth Rates'!$B$11:$O$140,($B$1+2),FALSE))-(W165*(W$7/VLOOKUP($B165,'Paddock Names'!$B$11:$D$140,3)))</f>
        <v>#DIV/0!</v>
      </c>
      <c r="X166" s="123" t="e">
        <f>W166+(VLOOKUP($B165,'Growth Rates'!$B$11:$O$140,($B$1+2),FALSE))-(X165*(X$7/VLOOKUP($B165,'Paddock Names'!$B$11:$D$140,3)))</f>
        <v>#DIV/0!</v>
      </c>
      <c r="Y166" s="123" t="e">
        <f>X166+(VLOOKUP($B165,'Growth Rates'!$B$11:$O$140,($B$1+2),FALSE))-(Y165*(Y$7/VLOOKUP($B165,'Paddock Names'!$B$11:$D$140,3)))</f>
        <v>#DIV/0!</v>
      </c>
      <c r="Z166" s="123" t="e">
        <f>Y166+(VLOOKUP($B165,'Growth Rates'!$B$11:$O$140,($B$1+2),FALSE))-(Z165*(Z$7/VLOOKUP($B165,'Paddock Names'!$B$11:$D$140,3)))</f>
        <v>#DIV/0!</v>
      </c>
      <c r="AA166" s="123" t="e">
        <f>Z166+(VLOOKUP($B165,'Growth Rates'!$B$11:$O$140,($B$1+2),FALSE))-(AA165*(AA$7/VLOOKUP($B165,'Paddock Names'!$B$11:$D$140,3)))</f>
        <v>#DIV/0!</v>
      </c>
      <c r="AB166" s="123" t="e">
        <f>AA166+(VLOOKUP($B165,'Growth Rates'!$B$11:$O$140,($B$1+2),FALSE))-(AB165*(AB$7/VLOOKUP($B165,'Paddock Names'!$B$11:$D$140,3)))</f>
        <v>#DIV/0!</v>
      </c>
      <c r="AC166" s="123" t="e">
        <f>AB166+(VLOOKUP($B165,'Growth Rates'!$B$11:$O$140,($B$1+2),FALSE))-(AC165*(AC$7/VLOOKUP($B165,'Paddock Names'!$B$11:$D$140,3)))</f>
        <v>#DIV/0!</v>
      </c>
      <c r="AD166" s="123" t="e">
        <f>AC166+(VLOOKUP($B165,'Growth Rates'!$B$11:$O$140,($B$1+2),FALSE))-(AD165*(AD$7/VLOOKUP($B165,'Paddock Names'!$B$11:$D$140,3)))</f>
        <v>#DIV/0!</v>
      </c>
      <c r="AE166" s="123" t="e">
        <f>AD166+(VLOOKUP($B165,'Growth Rates'!$B$11:$O$140,($B$1+2),FALSE))-(AE165*(AE$7/VLOOKUP($B165,'Paddock Names'!$B$11:$D$140,3)))</f>
        <v>#DIV/0!</v>
      </c>
      <c r="AF166" s="123" t="e">
        <f>AE166+(VLOOKUP($B165,'Growth Rates'!$B$11:$O$140,($B$1+2),FALSE))-(AF165*(AF$7/VLOOKUP($B165,'Paddock Names'!$B$11:$D$140,3)))</f>
        <v>#DIV/0!</v>
      </c>
      <c r="AG166" s="123" t="e">
        <f>AF166+(VLOOKUP($B165,'Growth Rates'!$B$11:$O$140,($B$1+2),FALSE))-(AG165*(AG$7/VLOOKUP($B165,'Paddock Names'!$B$11:$D$140,3)))</f>
        <v>#DIV/0!</v>
      </c>
      <c r="AH166" s="123" t="e">
        <f>AG166+(VLOOKUP($B165,'Growth Rates'!$B$11:$O$140,($B$1+2),FALSE))-(AH165*(AH$7/VLOOKUP($B165,'Paddock Names'!$B$11:$D$140,3)))</f>
        <v>#DIV/0!</v>
      </c>
      <c r="AI166" s="123" t="e">
        <f>AH166+(VLOOKUP($B165,'Growth Rates'!$B$11:$O$140,($B$1+2),FALSE))-(AI165*(AI$7/VLOOKUP($B165,'Paddock Names'!$B$11:$D$140,3)))</f>
        <v>#DIV/0!</v>
      </c>
      <c r="AJ166" s="123" t="e">
        <f>AI166+(VLOOKUP($B165,'Growth Rates'!$B$11:$O$140,($B$1+2),FALSE))-(AJ165*(AJ$7/VLOOKUP($B165,'Paddock Names'!$B$11:$D$140,3)))</f>
        <v>#DIV/0!</v>
      </c>
      <c r="AK166" s="124" t="e">
        <f>AJ166+(VLOOKUP($B165,'Growth Rates'!$B$11:$O$140,($B$1+2),FALSE))-(AK165*(AK$7/VLOOKUP($B165,'Paddock Names'!$B$11:$D$140,3)))</f>
        <v>#DIV/0!</v>
      </c>
    </row>
    <row r="167" spans="2:37" x14ac:dyDescent="0.2">
      <c r="B167" s="58">
        <f t="shared" si="6"/>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IF(SUM(I167:AK167)&gt;0,SUM(I167:AK167)," ")</f>
        <v xml:space="preserve"> </v>
      </c>
      <c r="F167" s="119" t="e">
        <f>Jan!AM168</f>
        <v>#DIV/0!</v>
      </c>
      <c r="G167" s="17">
        <f>VLOOKUP(B167,'Herbage Mass Residual'!$B$11:$O$140,($B$1+2),FALSE)</f>
        <v>2500</v>
      </c>
      <c r="H167" s="103" t="e">
        <f>($F$7/VLOOKUP(B167,'Paddock Names'!$B$11:$D$140,3))*(SUM(I167:AK167)/31)</f>
        <v>#DIV/0!</v>
      </c>
      <c r="I167" s="121"/>
      <c r="J167" s="121"/>
      <c r="K167" s="121"/>
      <c r="L167" s="121"/>
      <c r="M167" s="121"/>
      <c r="N167" s="121"/>
      <c r="O167" s="121"/>
      <c r="P167" s="121"/>
      <c r="Q167" s="121"/>
      <c r="R167" s="121"/>
      <c r="S167" s="121"/>
      <c r="T167" s="121"/>
      <c r="U167" s="121"/>
      <c r="V167" s="121"/>
      <c r="W167" s="121"/>
      <c r="X167" s="121"/>
      <c r="Y167" s="121"/>
      <c r="Z167" s="121"/>
      <c r="AA167" s="121"/>
      <c r="AB167" s="121"/>
      <c r="AC167" s="121"/>
      <c r="AD167" s="121"/>
      <c r="AE167" s="121"/>
      <c r="AF167" s="121"/>
      <c r="AG167" s="121"/>
      <c r="AH167" s="121"/>
      <c r="AI167" s="121"/>
      <c r="AJ167" s="121"/>
      <c r="AK167" s="125"/>
    </row>
    <row r="168" spans="2:37" ht="16" thickBot="1" x14ac:dyDescent="0.25">
      <c r="B168" s="58">
        <f t="shared" si="6"/>
        <v>79.5</v>
      </c>
      <c r="C168" s="23"/>
      <c r="D168" s="29"/>
      <c r="E168" s="27"/>
      <c r="F168" s="21"/>
      <c r="G168" s="22"/>
      <c r="H168" s="104"/>
      <c r="I168" s="123" t="e">
        <f>F167+(VLOOKUP(B167,'Growth Rates'!$B$11:$O$140,($B$1+2),FALSE))-(I167*(I$7/VLOOKUP(B167,'Paddock Names'!$B$11:$D$140,3)))</f>
        <v>#DIV/0!</v>
      </c>
      <c r="J168" s="123" t="e">
        <f>I168+(VLOOKUP($B167,'Growth Rates'!$B$11:$O$140,($B$1+2),FALSE))-(J167*(J$7/VLOOKUP($B167,'Paddock Names'!$B$11:$D$140,3)))</f>
        <v>#DIV/0!</v>
      </c>
      <c r="K168" s="123" t="e">
        <f>J168+(VLOOKUP($B167,'Growth Rates'!$B$11:$O$140,($B$1+2),FALSE))-(K167*(K$7/VLOOKUP($B167,'Paddock Names'!$B$11:$D$140,3)))</f>
        <v>#DIV/0!</v>
      </c>
      <c r="L168" s="123" t="e">
        <f>K168+(VLOOKUP($B167,'Growth Rates'!$B$11:$O$140,($B$1+2),FALSE))-(L167*(L$7/VLOOKUP($B167,'Paddock Names'!$B$11:$D$140,3)))</f>
        <v>#DIV/0!</v>
      </c>
      <c r="M168" s="123" t="e">
        <f>L168+(VLOOKUP($B167,'Growth Rates'!$B$11:$O$140,($B$1+2),FALSE))-(M167*(M$7/VLOOKUP($B167,'Paddock Names'!$B$11:$D$140,3)))</f>
        <v>#DIV/0!</v>
      </c>
      <c r="N168" s="123" t="e">
        <f>M168+(VLOOKUP($B167,'Growth Rates'!$B$11:$O$140,($B$1+2),FALSE))-(N167*(N$7/VLOOKUP($B167,'Paddock Names'!$B$11:$D$140,3)))</f>
        <v>#DIV/0!</v>
      </c>
      <c r="O168" s="123" t="e">
        <f>N168+(VLOOKUP($B167,'Growth Rates'!$B$11:$O$140,($B$1+2),FALSE))-(O167*(O$7/VLOOKUP($B167,'Paddock Names'!$B$11:$D$140,3)))</f>
        <v>#DIV/0!</v>
      </c>
      <c r="P168" s="123" t="e">
        <f>O168+(VLOOKUP($B167,'Growth Rates'!$B$11:$O$140,($B$1+2),FALSE))-(P167*(P$7/VLOOKUP($B167,'Paddock Names'!$B$11:$D$140,3)))</f>
        <v>#DIV/0!</v>
      </c>
      <c r="Q168" s="123" t="e">
        <f>P168+(VLOOKUP($B167,'Growth Rates'!$B$11:$O$140,($B$1+2),FALSE))-(Q167*(Q$7/VLOOKUP($B167,'Paddock Names'!$B$11:$D$140,3)))</f>
        <v>#DIV/0!</v>
      </c>
      <c r="R168" s="123" t="e">
        <f>Q168+(VLOOKUP($B167,'Growth Rates'!$B$11:$O$140,($B$1+2),FALSE))-(R167*(R$7/VLOOKUP($B167,'Paddock Names'!$B$11:$D$140,3)))</f>
        <v>#DIV/0!</v>
      </c>
      <c r="S168" s="123" t="e">
        <f>R168+(VLOOKUP($B167,'Growth Rates'!$B$11:$O$140,($B$1+2),FALSE))-(S167*(S$7/VLOOKUP($B167,'Paddock Names'!$B$11:$D$140,3)))</f>
        <v>#DIV/0!</v>
      </c>
      <c r="T168" s="123" t="e">
        <f>S168+(VLOOKUP($B167,'Growth Rates'!$B$11:$O$140,($B$1+2),FALSE))-(T167*(T$7/VLOOKUP($B167,'Paddock Names'!$B$11:$D$140,3)))</f>
        <v>#DIV/0!</v>
      </c>
      <c r="U168" s="123" t="e">
        <f>T168+(VLOOKUP($B167,'Growth Rates'!$B$11:$O$140,($B$1+2),FALSE))-(U167*(U$7/VLOOKUP($B167,'Paddock Names'!$B$11:$D$140,3)))</f>
        <v>#DIV/0!</v>
      </c>
      <c r="V168" s="123" t="e">
        <f>U168+(VLOOKUP($B167,'Growth Rates'!$B$11:$O$140,($B$1+2),FALSE))-(V167*(V$7/VLOOKUP($B167,'Paddock Names'!$B$11:$D$140,3)))</f>
        <v>#DIV/0!</v>
      </c>
      <c r="W168" s="123" t="e">
        <f>V168+(VLOOKUP($B167,'Growth Rates'!$B$11:$O$140,($B$1+2),FALSE))-(W167*(W$7/VLOOKUP($B167,'Paddock Names'!$B$11:$D$140,3)))</f>
        <v>#DIV/0!</v>
      </c>
      <c r="X168" s="123" t="e">
        <f>W168+(VLOOKUP($B167,'Growth Rates'!$B$11:$O$140,($B$1+2),FALSE))-(X167*(X$7/VLOOKUP($B167,'Paddock Names'!$B$11:$D$140,3)))</f>
        <v>#DIV/0!</v>
      </c>
      <c r="Y168" s="123" t="e">
        <f>X168+(VLOOKUP($B167,'Growth Rates'!$B$11:$O$140,($B$1+2),FALSE))-(Y167*(Y$7/VLOOKUP($B167,'Paddock Names'!$B$11:$D$140,3)))</f>
        <v>#DIV/0!</v>
      </c>
      <c r="Z168" s="123" t="e">
        <f>Y168+(VLOOKUP($B167,'Growth Rates'!$B$11:$O$140,($B$1+2),FALSE))-(Z167*(Z$7/VLOOKUP($B167,'Paddock Names'!$B$11:$D$140,3)))</f>
        <v>#DIV/0!</v>
      </c>
      <c r="AA168" s="123" t="e">
        <f>Z168+(VLOOKUP($B167,'Growth Rates'!$B$11:$O$140,($B$1+2),FALSE))-(AA167*(AA$7/VLOOKUP($B167,'Paddock Names'!$B$11:$D$140,3)))</f>
        <v>#DIV/0!</v>
      </c>
      <c r="AB168" s="123" t="e">
        <f>AA168+(VLOOKUP($B167,'Growth Rates'!$B$11:$O$140,($B$1+2),FALSE))-(AB167*(AB$7/VLOOKUP($B167,'Paddock Names'!$B$11:$D$140,3)))</f>
        <v>#DIV/0!</v>
      </c>
      <c r="AC168" s="123" t="e">
        <f>AB168+(VLOOKUP($B167,'Growth Rates'!$B$11:$O$140,($B$1+2),FALSE))-(AC167*(AC$7/VLOOKUP($B167,'Paddock Names'!$B$11:$D$140,3)))</f>
        <v>#DIV/0!</v>
      </c>
      <c r="AD168" s="123" t="e">
        <f>AC168+(VLOOKUP($B167,'Growth Rates'!$B$11:$O$140,($B$1+2),FALSE))-(AD167*(AD$7/VLOOKUP($B167,'Paddock Names'!$B$11:$D$140,3)))</f>
        <v>#DIV/0!</v>
      </c>
      <c r="AE168" s="123" t="e">
        <f>AD168+(VLOOKUP($B167,'Growth Rates'!$B$11:$O$140,($B$1+2),FALSE))-(AE167*(AE$7/VLOOKUP($B167,'Paddock Names'!$B$11:$D$140,3)))</f>
        <v>#DIV/0!</v>
      </c>
      <c r="AF168" s="123" t="e">
        <f>AE168+(VLOOKUP($B167,'Growth Rates'!$B$11:$O$140,($B$1+2),FALSE))-(AF167*(AF$7/VLOOKUP($B167,'Paddock Names'!$B$11:$D$140,3)))</f>
        <v>#DIV/0!</v>
      </c>
      <c r="AG168" s="123" t="e">
        <f>AF168+(VLOOKUP($B167,'Growth Rates'!$B$11:$O$140,($B$1+2),FALSE))-(AG167*(AG$7/VLOOKUP($B167,'Paddock Names'!$B$11:$D$140,3)))</f>
        <v>#DIV/0!</v>
      </c>
      <c r="AH168" s="123" t="e">
        <f>AG168+(VLOOKUP($B167,'Growth Rates'!$B$11:$O$140,($B$1+2),FALSE))-(AH167*(AH$7/VLOOKUP($B167,'Paddock Names'!$B$11:$D$140,3)))</f>
        <v>#DIV/0!</v>
      </c>
      <c r="AI168" s="123" t="e">
        <f>AH168+(VLOOKUP($B167,'Growth Rates'!$B$11:$O$140,($B$1+2),FALSE))-(AI167*(AI$7/VLOOKUP($B167,'Paddock Names'!$B$11:$D$140,3)))</f>
        <v>#DIV/0!</v>
      </c>
      <c r="AJ168" s="123" t="e">
        <f>AI168+(VLOOKUP($B167,'Growth Rates'!$B$11:$O$140,($B$1+2),FALSE))-(AJ167*(AJ$7/VLOOKUP($B167,'Paddock Names'!$B$11:$D$140,3)))</f>
        <v>#DIV/0!</v>
      </c>
      <c r="AK168" s="124" t="e">
        <f>AJ168+(VLOOKUP($B167,'Growth Rates'!$B$11:$O$140,($B$1+2),FALSE))-(AK167*(AK$7/VLOOKUP($B167,'Paddock Names'!$B$11:$D$140,3)))</f>
        <v>#DIV/0!</v>
      </c>
    </row>
    <row r="169" spans="2:37" x14ac:dyDescent="0.2">
      <c r="B169" s="58">
        <f t="shared" si="6"/>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IF(SUM(I169:AK169)&gt;0,SUM(I169:AK169)," ")</f>
        <v xml:space="preserve"> </v>
      </c>
      <c r="F169" s="119" t="e">
        <f>Jan!AM170</f>
        <v>#DIV/0!</v>
      </c>
      <c r="G169" s="17">
        <f>VLOOKUP(B169,'Herbage Mass Residual'!$B$11:$O$140,($B$1+2),FALSE)</f>
        <v>2500</v>
      </c>
      <c r="H169" s="103" t="e">
        <f>($F$7/VLOOKUP(B169,'Paddock Names'!$B$11:$D$140,3))*(SUM(I169:AK169)/31)</f>
        <v>#DIV/0!</v>
      </c>
      <c r="I169" s="121"/>
      <c r="J169" s="121"/>
      <c r="K169" s="121"/>
      <c r="L169" s="121"/>
      <c r="M169" s="121"/>
      <c r="N169" s="121"/>
      <c r="O169" s="121"/>
      <c r="P169" s="121"/>
      <c r="Q169" s="121"/>
      <c r="R169" s="121"/>
      <c r="S169" s="121"/>
      <c r="T169" s="121"/>
      <c r="U169" s="121"/>
      <c r="V169" s="121"/>
      <c r="W169" s="121"/>
      <c r="X169" s="121"/>
      <c r="Y169" s="121"/>
      <c r="Z169" s="121"/>
      <c r="AA169" s="121"/>
      <c r="AB169" s="121"/>
      <c r="AC169" s="121"/>
      <c r="AD169" s="121"/>
      <c r="AE169" s="121"/>
      <c r="AF169" s="121"/>
      <c r="AG169" s="121"/>
      <c r="AH169" s="121"/>
      <c r="AI169" s="121"/>
      <c r="AJ169" s="121"/>
      <c r="AK169" s="125"/>
    </row>
    <row r="170" spans="2:37" ht="16" thickBot="1" x14ac:dyDescent="0.25">
      <c r="B170" s="58">
        <f t="shared" si="6"/>
        <v>80.5</v>
      </c>
      <c r="C170" s="23"/>
      <c r="D170" s="29"/>
      <c r="E170" s="27"/>
      <c r="F170" s="21"/>
      <c r="G170" s="22"/>
      <c r="H170" s="104"/>
      <c r="I170" s="123" t="e">
        <f>F169+(VLOOKUP(B169,'Growth Rates'!$B$11:$O$140,($B$1+2),FALSE))-(I169*(I$7/VLOOKUP(B169,'Paddock Names'!$B$11:$D$140,3)))</f>
        <v>#DIV/0!</v>
      </c>
      <c r="J170" s="123" t="e">
        <f>I170+(VLOOKUP($B169,'Growth Rates'!$B$11:$O$140,($B$1+2),FALSE))-(J169*(J$7/VLOOKUP($B169,'Paddock Names'!$B$11:$D$140,3)))</f>
        <v>#DIV/0!</v>
      </c>
      <c r="K170" s="123" t="e">
        <f>J170+(VLOOKUP($B169,'Growth Rates'!$B$11:$O$140,($B$1+2),FALSE))-(K169*(K$7/VLOOKUP($B169,'Paddock Names'!$B$11:$D$140,3)))</f>
        <v>#DIV/0!</v>
      </c>
      <c r="L170" s="123" t="e">
        <f>K170+(VLOOKUP($B169,'Growth Rates'!$B$11:$O$140,($B$1+2),FALSE))-(L169*(L$7/VLOOKUP($B169,'Paddock Names'!$B$11:$D$140,3)))</f>
        <v>#DIV/0!</v>
      </c>
      <c r="M170" s="123" t="e">
        <f>L170+(VLOOKUP($B169,'Growth Rates'!$B$11:$O$140,($B$1+2),FALSE))-(M169*(M$7/VLOOKUP($B169,'Paddock Names'!$B$11:$D$140,3)))</f>
        <v>#DIV/0!</v>
      </c>
      <c r="N170" s="123" t="e">
        <f>M170+(VLOOKUP($B169,'Growth Rates'!$B$11:$O$140,($B$1+2),FALSE))-(N169*(N$7/VLOOKUP($B169,'Paddock Names'!$B$11:$D$140,3)))</f>
        <v>#DIV/0!</v>
      </c>
      <c r="O170" s="123" t="e">
        <f>N170+(VLOOKUP($B169,'Growth Rates'!$B$11:$O$140,($B$1+2),FALSE))-(O169*(O$7/VLOOKUP($B169,'Paddock Names'!$B$11:$D$140,3)))</f>
        <v>#DIV/0!</v>
      </c>
      <c r="P170" s="123" t="e">
        <f>O170+(VLOOKUP($B169,'Growth Rates'!$B$11:$O$140,($B$1+2),FALSE))-(P169*(P$7/VLOOKUP($B169,'Paddock Names'!$B$11:$D$140,3)))</f>
        <v>#DIV/0!</v>
      </c>
      <c r="Q170" s="123" t="e">
        <f>P170+(VLOOKUP($B169,'Growth Rates'!$B$11:$O$140,($B$1+2),FALSE))-(Q169*(Q$7/VLOOKUP($B169,'Paddock Names'!$B$11:$D$140,3)))</f>
        <v>#DIV/0!</v>
      </c>
      <c r="R170" s="123" t="e">
        <f>Q170+(VLOOKUP($B169,'Growth Rates'!$B$11:$O$140,($B$1+2),FALSE))-(R169*(R$7/VLOOKUP($B169,'Paddock Names'!$B$11:$D$140,3)))</f>
        <v>#DIV/0!</v>
      </c>
      <c r="S170" s="123" t="e">
        <f>R170+(VLOOKUP($B169,'Growth Rates'!$B$11:$O$140,($B$1+2),FALSE))-(S169*(S$7/VLOOKUP($B169,'Paddock Names'!$B$11:$D$140,3)))</f>
        <v>#DIV/0!</v>
      </c>
      <c r="T170" s="123" t="e">
        <f>S170+(VLOOKUP($B169,'Growth Rates'!$B$11:$O$140,($B$1+2),FALSE))-(T169*(T$7/VLOOKUP($B169,'Paddock Names'!$B$11:$D$140,3)))</f>
        <v>#DIV/0!</v>
      </c>
      <c r="U170" s="123" t="e">
        <f>T170+(VLOOKUP($B169,'Growth Rates'!$B$11:$O$140,($B$1+2),FALSE))-(U169*(U$7/VLOOKUP($B169,'Paddock Names'!$B$11:$D$140,3)))</f>
        <v>#DIV/0!</v>
      </c>
      <c r="V170" s="123" t="e">
        <f>U170+(VLOOKUP($B169,'Growth Rates'!$B$11:$O$140,($B$1+2),FALSE))-(V169*(V$7/VLOOKUP($B169,'Paddock Names'!$B$11:$D$140,3)))</f>
        <v>#DIV/0!</v>
      </c>
      <c r="W170" s="123" t="e">
        <f>V170+(VLOOKUP($B169,'Growth Rates'!$B$11:$O$140,($B$1+2),FALSE))-(W169*(W$7/VLOOKUP($B169,'Paddock Names'!$B$11:$D$140,3)))</f>
        <v>#DIV/0!</v>
      </c>
      <c r="X170" s="123" t="e">
        <f>W170+(VLOOKUP($B169,'Growth Rates'!$B$11:$O$140,($B$1+2),FALSE))-(X169*(X$7/VLOOKUP($B169,'Paddock Names'!$B$11:$D$140,3)))</f>
        <v>#DIV/0!</v>
      </c>
      <c r="Y170" s="123" t="e">
        <f>X170+(VLOOKUP($B169,'Growth Rates'!$B$11:$O$140,($B$1+2),FALSE))-(Y169*(Y$7/VLOOKUP($B169,'Paddock Names'!$B$11:$D$140,3)))</f>
        <v>#DIV/0!</v>
      </c>
      <c r="Z170" s="123" t="e">
        <f>Y170+(VLOOKUP($B169,'Growth Rates'!$B$11:$O$140,($B$1+2),FALSE))-(Z169*(Z$7/VLOOKUP($B169,'Paddock Names'!$B$11:$D$140,3)))</f>
        <v>#DIV/0!</v>
      </c>
      <c r="AA170" s="123" t="e">
        <f>Z170+(VLOOKUP($B169,'Growth Rates'!$B$11:$O$140,($B$1+2),FALSE))-(AA169*(AA$7/VLOOKUP($B169,'Paddock Names'!$B$11:$D$140,3)))</f>
        <v>#DIV/0!</v>
      </c>
      <c r="AB170" s="123" t="e">
        <f>AA170+(VLOOKUP($B169,'Growth Rates'!$B$11:$O$140,($B$1+2),FALSE))-(AB169*(AB$7/VLOOKUP($B169,'Paddock Names'!$B$11:$D$140,3)))</f>
        <v>#DIV/0!</v>
      </c>
      <c r="AC170" s="123" t="e">
        <f>AB170+(VLOOKUP($B169,'Growth Rates'!$B$11:$O$140,($B$1+2),FALSE))-(AC169*(AC$7/VLOOKUP($B169,'Paddock Names'!$B$11:$D$140,3)))</f>
        <v>#DIV/0!</v>
      </c>
      <c r="AD170" s="123" t="e">
        <f>AC170+(VLOOKUP($B169,'Growth Rates'!$B$11:$O$140,($B$1+2),FALSE))-(AD169*(AD$7/VLOOKUP($B169,'Paddock Names'!$B$11:$D$140,3)))</f>
        <v>#DIV/0!</v>
      </c>
      <c r="AE170" s="123" t="e">
        <f>AD170+(VLOOKUP($B169,'Growth Rates'!$B$11:$O$140,($B$1+2),FALSE))-(AE169*(AE$7/VLOOKUP($B169,'Paddock Names'!$B$11:$D$140,3)))</f>
        <v>#DIV/0!</v>
      </c>
      <c r="AF170" s="123" t="e">
        <f>AE170+(VLOOKUP($B169,'Growth Rates'!$B$11:$O$140,($B$1+2),FALSE))-(AF169*(AF$7/VLOOKUP($B169,'Paddock Names'!$B$11:$D$140,3)))</f>
        <v>#DIV/0!</v>
      </c>
      <c r="AG170" s="123" t="e">
        <f>AF170+(VLOOKUP($B169,'Growth Rates'!$B$11:$O$140,($B$1+2),FALSE))-(AG169*(AG$7/VLOOKUP($B169,'Paddock Names'!$B$11:$D$140,3)))</f>
        <v>#DIV/0!</v>
      </c>
      <c r="AH170" s="123" t="e">
        <f>AG170+(VLOOKUP($B169,'Growth Rates'!$B$11:$O$140,($B$1+2),FALSE))-(AH169*(AH$7/VLOOKUP($B169,'Paddock Names'!$B$11:$D$140,3)))</f>
        <v>#DIV/0!</v>
      </c>
      <c r="AI170" s="123" t="e">
        <f>AH170+(VLOOKUP($B169,'Growth Rates'!$B$11:$O$140,($B$1+2),FALSE))-(AI169*(AI$7/VLOOKUP($B169,'Paddock Names'!$B$11:$D$140,3)))</f>
        <v>#DIV/0!</v>
      </c>
      <c r="AJ170" s="123" t="e">
        <f>AI170+(VLOOKUP($B169,'Growth Rates'!$B$11:$O$140,($B$1+2),FALSE))-(AJ169*(AJ$7/VLOOKUP($B169,'Paddock Names'!$B$11:$D$140,3)))</f>
        <v>#DIV/0!</v>
      </c>
      <c r="AK170" s="124" t="e">
        <f>AJ170+(VLOOKUP($B169,'Growth Rates'!$B$11:$O$140,($B$1+2),FALSE))-(AK169*(AK$7/VLOOKUP($B169,'Paddock Names'!$B$11:$D$140,3)))</f>
        <v>#DIV/0!</v>
      </c>
    </row>
    <row r="171" spans="2:37" x14ac:dyDescent="0.2">
      <c r="B171" s="58">
        <f t="shared" si="6"/>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IF(SUM(I171:AK171)&gt;0,SUM(I171:AK171)," ")</f>
        <v xml:space="preserve"> </v>
      </c>
      <c r="F171" s="119" t="e">
        <f>Jan!AM172</f>
        <v>#DIV/0!</v>
      </c>
      <c r="G171" s="17">
        <f>VLOOKUP(B171,'Herbage Mass Residual'!$B$11:$O$140,($B$1+2),FALSE)</f>
        <v>2500</v>
      </c>
      <c r="H171" s="103" t="e">
        <f>($F$7/VLOOKUP(B171,'Paddock Names'!$B$11:$D$140,3))*(SUM(I171:AK171)/31)</f>
        <v>#DIV/0!</v>
      </c>
      <c r="I171" s="121"/>
      <c r="J171" s="121"/>
      <c r="K171" s="121"/>
      <c r="L171" s="121"/>
      <c r="M171" s="121"/>
      <c r="N171" s="121"/>
      <c r="O171" s="121"/>
      <c r="P171" s="121"/>
      <c r="Q171" s="121"/>
      <c r="R171" s="121"/>
      <c r="S171" s="121"/>
      <c r="T171" s="121"/>
      <c r="U171" s="121"/>
      <c r="V171" s="121"/>
      <c r="W171" s="121"/>
      <c r="X171" s="121"/>
      <c r="Y171" s="121"/>
      <c r="Z171" s="121"/>
      <c r="AA171" s="121"/>
      <c r="AB171" s="121"/>
      <c r="AC171" s="121"/>
      <c r="AD171" s="121"/>
      <c r="AE171" s="121"/>
      <c r="AF171" s="121"/>
      <c r="AG171" s="121"/>
      <c r="AH171" s="121"/>
      <c r="AI171" s="121"/>
      <c r="AJ171" s="121"/>
      <c r="AK171" s="125"/>
    </row>
    <row r="172" spans="2:37" ht="16" thickBot="1" x14ac:dyDescent="0.25">
      <c r="B172" s="58">
        <f t="shared" si="6"/>
        <v>81.5</v>
      </c>
      <c r="C172" s="23"/>
      <c r="D172" s="29"/>
      <c r="E172" s="27"/>
      <c r="F172" s="21"/>
      <c r="G172" s="22"/>
      <c r="H172" s="104"/>
      <c r="I172" s="123" t="e">
        <f>F171+(VLOOKUP(B171,'Growth Rates'!$B$11:$O$140,($B$1+2),FALSE))-(I171*(I$7/VLOOKUP(B171,'Paddock Names'!$B$11:$D$140,3)))</f>
        <v>#DIV/0!</v>
      </c>
      <c r="J172" s="123" t="e">
        <f>I172+(VLOOKUP($B171,'Growth Rates'!$B$11:$O$140,($B$1+2),FALSE))-(J171*(J$7/VLOOKUP($B171,'Paddock Names'!$B$11:$D$140,3)))</f>
        <v>#DIV/0!</v>
      </c>
      <c r="K172" s="123" t="e">
        <f>J172+(VLOOKUP($B171,'Growth Rates'!$B$11:$O$140,($B$1+2),FALSE))-(K171*(K$7/VLOOKUP($B171,'Paddock Names'!$B$11:$D$140,3)))</f>
        <v>#DIV/0!</v>
      </c>
      <c r="L172" s="123" t="e">
        <f>K172+(VLOOKUP($B171,'Growth Rates'!$B$11:$O$140,($B$1+2),FALSE))-(L171*(L$7/VLOOKUP($B171,'Paddock Names'!$B$11:$D$140,3)))</f>
        <v>#DIV/0!</v>
      </c>
      <c r="M172" s="123" t="e">
        <f>L172+(VLOOKUP($B171,'Growth Rates'!$B$11:$O$140,($B$1+2),FALSE))-(M171*(M$7/VLOOKUP($B171,'Paddock Names'!$B$11:$D$140,3)))</f>
        <v>#DIV/0!</v>
      </c>
      <c r="N172" s="123" t="e">
        <f>M172+(VLOOKUP($B171,'Growth Rates'!$B$11:$O$140,($B$1+2),FALSE))-(N171*(N$7/VLOOKUP($B171,'Paddock Names'!$B$11:$D$140,3)))</f>
        <v>#DIV/0!</v>
      </c>
      <c r="O172" s="123" t="e">
        <f>N172+(VLOOKUP($B171,'Growth Rates'!$B$11:$O$140,($B$1+2),FALSE))-(O171*(O$7/VLOOKUP($B171,'Paddock Names'!$B$11:$D$140,3)))</f>
        <v>#DIV/0!</v>
      </c>
      <c r="P172" s="123" t="e">
        <f>O172+(VLOOKUP($B171,'Growth Rates'!$B$11:$O$140,($B$1+2),FALSE))-(P171*(P$7/VLOOKUP($B171,'Paddock Names'!$B$11:$D$140,3)))</f>
        <v>#DIV/0!</v>
      </c>
      <c r="Q172" s="123" t="e">
        <f>P172+(VLOOKUP($B171,'Growth Rates'!$B$11:$O$140,($B$1+2),FALSE))-(Q171*(Q$7/VLOOKUP($B171,'Paddock Names'!$B$11:$D$140,3)))</f>
        <v>#DIV/0!</v>
      </c>
      <c r="R172" s="123" t="e">
        <f>Q172+(VLOOKUP($B171,'Growth Rates'!$B$11:$O$140,($B$1+2),FALSE))-(R171*(R$7/VLOOKUP($B171,'Paddock Names'!$B$11:$D$140,3)))</f>
        <v>#DIV/0!</v>
      </c>
      <c r="S172" s="123" t="e">
        <f>R172+(VLOOKUP($B171,'Growth Rates'!$B$11:$O$140,($B$1+2),FALSE))-(S171*(S$7/VLOOKUP($B171,'Paddock Names'!$B$11:$D$140,3)))</f>
        <v>#DIV/0!</v>
      </c>
      <c r="T172" s="123" t="e">
        <f>S172+(VLOOKUP($B171,'Growth Rates'!$B$11:$O$140,($B$1+2),FALSE))-(T171*(T$7/VLOOKUP($B171,'Paddock Names'!$B$11:$D$140,3)))</f>
        <v>#DIV/0!</v>
      </c>
      <c r="U172" s="123" t="e">
        <f>T172+(VLOOKUP($B171,'Growth Rates'!$B$11:$O$140,($B$1+2),FALSE))-(U171*(U$7/VLOOKUP($B171,'Paddock Names'!$B$11:$D$140,3)))</f>
        <v>#DIV/0!</v>
      </c>
      <c r="V172" s="123" t="e">
        <f>U172+(VLOOKUP($B171,'Growth Rates'!$B$11:$O$140,($B$1+2),FALSE))-(V171*(V$7/VLOOKUP($B171,'Paddock Names'!$B$11:$D$140,3)))</f>
        <v>#DIV/0!</v>
      </c>
      <c r="W172" s="123" t="e">
        <f>V172+(VLOOKUP($B171,'Growth Rates'!$B$11:$O$140,($B$1+2),FALSE))-(W171*(W$7/VLOOKUP($B171,'Paddock Names'!$B$11:$D$140,3)))</f>
        <v>#DIV/0!</v>
      </c>
      <c r="X172" s="123" t="e">
        <f>W172+(VLOOKUP($B171,'Growth Rates'!$B$11:$O$140,($B$1+2),FALSE))-(X171*(X$7/VLOOKUP($B171,'Paddock Names'!$B$11:$D$140,3)))</f>
        <v>#DIV/0!</v>
      </c>
      <c r="Y172" s="123" t="e">
        <f>X172+(VLOOKUP($B171,'Growth Rates'!$B$11:$O$140,($B$1+2),FALSE))-(Y171*(Y$7/VLOOKUP($B171,'Paddock Names'!$B$11:$D$140,3)))</f>
        <v>#DIV/0!</v>
      </c>
      <c r="Z172" s="123" t="e">
        <f>Y172+(VLOOKUP($B171,'Growth Rates'!$B$11:$O$140,($B$1+2),FALSE))-(Z171*(Z$7/VLOOKUP($B171,'Paddock Names'!$B$11:$D$140,3)))</f>
        <v>#DIV/0!</v>
      </c>
      <c r="AA172" s="123" t="e">
        <f>Z172+(VLOOKUP($B171,'Growth Rates'!$B$11:$O$140,($B$1+2),FALSE))-(AA171*(AA$7/VLOOKUP($B171,'Paddock Names'!$B$11:$D$140,3)))</f>
        <v>#DIV/0!</v>
      </c>
      <c r="AB172" s="123" t="e">
        <f>AA172+(VLOOKUP($B171,'Growth Rates'!$B$11:$O$140,($B$1+2),FALSE))-(AB171*(AB$7/VLOOKUP($B171,'Paddock Names'!$B$11:$D$140,3)))</f>
        <v>#DIV/0!</v>
      </c>
      <c r="AC172" s="123" t="e">
        <f>AB172+(VLOOKUP($B171,'Growth Rates'!$B$11:$O$140,($B$1+2),FALSE))-(AC171*(AC$7/VLOOKUP($B171,'Paddock Names'!$B$11:$D$140,3)))</f>
        <v>#DIV/0!</v>
      </c>
      <c r="AD172" s="123" t="e">
        <f>AC172+(VLOOKUP($B171,'Growth Rates'!$B$11:$O$140,($B$1+2),FALSE))-(AD171*(AD$7/VLOOKUP($B171,'Paddock Names'!$B$11:$D$140,3)))</f>
        <v>#DIV/0!</v>
      </c>
      <c r="AE172" s="123" t="e">
        <f>AD172+(VLOOKUP($B171,'Growth Rates'!$B$11:$O$140,($B$1+2),FALSE))-(AE171*(AE$7/VLOOKUP($B171,'Paddock Names'!$B$11:$D$140,3)))</f>
        <v>#DIV/0!</v>
      </c>
      <c r="AF172" s="123" t="e">
        <f>AE172+(VLOOKUP($B171,'Growth Rates'!$B$11:$O$140,($B$1+2),FALSE))-(AF171*(AF$7/VLOOKUP($B171,'Paddock Names'!$B$11:$D$140,3)))</f>
        <v>#DIV/0!</v>
      </c>
      <c r="AG172" s="123" t="e">
        <f>AF172+(VLOOKUP($B171,'Growth Rates'!$B$11:$O$140,($B$1+2),FALSE))-(AG171*(AG$7/VLOOKUP($B171,'Paddock Names'!$B$11:$D$140,3)))</f>
        <v>#DIV/0!</v>
      </c>
      <c r="AH172" s="123" t="e">
        <f>AG172+(VLOOKUP($B171,'Growth Rates'!$B$11:$O$140,($B$1+2),FALSE))-(AH171*(AH$7/VLOOKUP($B171,'Paddock Names'!$B$11:$D$140,3)))</f>
        <v>#DIV/0!</v>
      </c>
      <c r="AI172" s="123" t="e">
        <f>AH172+(VLOOKUP($B171,'Growth Rates'!$B$11:$O$140,($B$1+2),FALSE))-(AI171*(AI$7/VLOOKUP($B171,'Paddock Names'!$B$11:$D$140,3)))</f>
        <v>#DIV/0!</v>
      </c>
      <c r="AJ172" s="123" t="e">
        <f>AI172+(VLOOKUP($B171,'Growth Rates'!$B$11:$O$140,($B$1+2),FALSE))-(AJ171*(AJ$7/VLOOKUP($B171,'Paddock Names'!$B$11:$D$140,3)))</f>
        <v>#DIV/0!</v>
      </c>
      <c r="AK172" s="124" t="e">
        <f>AJ172+(VLOOKUP($B171,'Growth Rates'!$B$11:$O$140,($B$1+2),FALSE))-(AK171*(AK$7/VLOOKUP($B171,'Paddock Names'!$B$11:$D$140,3)))</f>
        <v>#DIV/0!</v>
      </c>
    </row>
    <row r="173" spans="2:37" x14ac:dyDescent="0.2">
      <c r="B173" s="58">
        <f t="shared" si="6"/>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IF(SUM(I173:AK173)&gt;0,SUM(I173:AK173)," ")</f>
        <v xml:space="preserve"> </v>
      </c>
      <c r="F173" s="119" t="e">
        <f>Jan!AM174</f>
        <v>#DIV/0!</v>
      </c>
      <c r="G173" s="17">
        <f>VLOOKUP(B173,'Herbage Mass Residual'!$B$11:$O$140,($B$1+2),FALSE)</f>
        <v>2500</v>
      </c>
      <c r="H173" s="103" t="e">
        <f>($F$7/VLOOKUP(B173,'Paddock Names'!$B$11:$D$140,3))*(SUM(I173:AK173)/31)</f>
        <v>#DIV/0!</v>
      </c>
      <c r="I173" s="121"/>
      <c r="J173" s="121"/>
      <c r="K173" s="121"/>
      <c r="L173" s="121"/>
      <c r="M173" s="121"/>
      <c r="N173" s="121"/>
      <c r="O173" s="121"/>
      <c r="P173" s="121"/>
      <c r="Q173" s="121"/>
      <c r="R173" s="121"/>
      <c r="S173" s="121"/>
      <c r="T173" s="121"/>
      <c r="U173" s="121"/>
      <c r="V173" s="121"/>
      <c r="W173" s="121"/>
      <c r="X173" s="121"/>
      <c r="Y173" s="121"/>
      <c r="Z173" s="121"/>
      <c r="AA173" s="121"/>
      <c r="AB173" s="121"/>
      <c r="AC173" s="121"/>
      <c r="AD173" s="121"/>
      <c r="AE173" s="121"/>
      <c r="AF173" s="121"/>
      <c r="AG173" s="121"/>
      <c r="AH173" s="121"/>
      <c r="AI173" s="121"/>
      <c r="AJ173" s="121"/>
      <c r="AK173" s="125"/>
    </row>
    <row r="174" spans="2:37" ht="16" thickBot="1" x14ac:dyDescent="0.25">
      <c r="B174" s="58">
        <f t="shared" si="6"/>
        <v>82.5</v>
      </c>
      <c r="C174" s="23"/>
      <c r="D174" s="29"/>
      <c r="E174" s="27"/>
      <c r="F174" s="21"/>
      <c r="G174" s="22"/>
      <c r="H174" s="104"/>
      <c r="I174" s="123" t="e">
        <f>F173+(VLOOKUP(B173,'Growth Rates'!$B$11:$O$140,($B$1+2),FALSE))-(I173*(I$7/VLOOKUP(B173,'Paddock Names'!$B$11:$D$140,3)))</f>
        <v>#DIV/0!</v>
      </c>
      <c r="J174" s="123" t="e">
        <f>I174+(VLOOKUP($B173,'Growth Rates'!$B$11:$O$140,($B$1+2),FALSE))-(J173*(J$7/VLOOKUP($B173,'Paddock Names'!$B$11:$D$140,3)))</f>
        <v>#DIV/0!</v>
      </c>
      <c r="K174" s="123" t="e">
        <f>J174+(VLOOKUP($B173,'Growth Rates'!$B$11:$O$140,($B$1+2),FALSE))-(K173*(K$7/VLOOKUP($B173,'Paddock Names'!$B$11:$D$140,3)))</f>
        <v>#DIV/0!</v>
      </c>
      <c r="L174" s="123" t="e">
        <f>K174+(VLOOKUP($B173,'Growth Rates'!$B$11:$O$140,($B$1+2),FALSE))-(L173*(L$7/VLOOKUP($B173,'Paddock Names'!$B$11:$D$140,3)))</f>
        <v>#DIV/0!</v>
      </c>
      <c r="M174" s="123" t="e">
        <f>L174+(VLOOKUP($B173,'Growth Rates'!$B$11:$O$140,($B$1+2),FALSE))-(M173*(M$7/VLOOKUP($B173,'Paddock Names'!$B$11:$D$140,3)))</f>
        <v>#DIV/0!</v>
      </c>
      <c r="N174" s="123" t="e">
        <f>M174+(VLOOKUP($B173,'Growth Rates'!$B$11:$O$140,($B$1+2),FALSE))-(N173*(N$7/VLOOKUP($B173,'Paddock Names'!$B$11:$D$140,3)))</f>
        <v>#DIV/0!</v>
      </c>
      <c r="O174" s="123" t="e">
        <f>N174+(VLOOKUP($B173,'Growth Rates'!$B$11:$O$140,($B$1+2),FALSE))-(O173*(O$7/VLOOKUP($B173,'Paddock Names'!$B$11:$D$140,3)))</f>
        <v>#DIV/0!</v>
      </c>
      <c r="P174" s="123" t="e">
        <f>O174+(VLOOKUP($B173,'Growth Rates'!$B$11:$O$140,($B$1+2),FALSE))-(P173*(P$7/VLOOKUP($B173,'Paddock Names'!$B$11:$D$140,3)))</f>
        <v>#DIV/0!</v>
      </c>
      <c r="Q174" s="123" t="e">
        <f>P174+(VLOOKUP($B173,'Growth Rates'!$B$11:$O$140,($B$1+2),FALSE))-(Q173*(Q$7/VLOOKUP($B173,'Paddock Names'!$B$11:$D$140,3)))</f>
        <v>#DIV/0!</v>
      </c>
      <c r="R174" s="123" t="e">
        <f>Q174+(VLOOKUP($B173,'Growth Rates'!$B$11:$O$140,($B$1+2),FALSE))-(R173*(R$7/VLOOKUP($B173,'Paddock Names'!$B$11:$D$140,3)))</f>
        <v>#DIV/0!</v>
      </c>
      <c r="S174" s="123" t="e">
        <f>R174+(VLOOKUP($B173,'Growth Rates'!$B$11:$O$140,($B$1+2),FALSE))-(S173*(S$7/VLOOKUP($B173,'Paddock Names'!$B$11:$D$140,3)))</f>
        <v>#DIV/0!</v>
      </c>
      <c r="T174" s="123" t="e">
        <f>S174+(VLOOKUP($B173,'Growth Rates'!$B$11:$O$140,($B$1+2),FALSE))-(T173*(T$7/VLOOKUP($B173,'Paddock Names'!$B$11:$D$140,3)))</f>
        <v>#DIV/0!</v>
      </c>
      <c r="U174" s="123" t="e">
        <f>T174+(VLOOKUP($B173,'Growth Rates'!$B$11:$O$140,($B$1+2),FALSE))-(U173*(U$7/VLOOKUP($B173,'Paddock Names'!$B$11:$D$140,3)))</f>
        <v>#DIV/0!</v>
      </c>
      <c r="V174" s="123" t="e">
        <f>U174+(VLOOKUP($B173,'Growth Rates'!$B$11:$O$140,($B$1+2),FALSE))-(V173*(V$7/VLOOKUP($B173,'Paddock Names'!$B$11:$D$140,3)))</f>
        <v>#DIV/0!</v>
      </c>
      <c r="W174" s="123" t="e">
        <f>V174+(VLOOKUP($B173,'Growth Rates'!$B$11:$O$140,($B$1+2),FALSE))-(W173*(W$7/VLOOKUP($B173,'Paddock Names'!$B$11:$D$140,3)))</f>
        <v>#DIV/0!</v>
      </c>
      <c r="X174" s="123" t="e">
        <f>W174+(VLOOKUP($B173,'Growth Rates'!$B$11:$O$140,($B$1+2),FALSE))-(X173*(X$7/VLOOKUP($B173,'Paddock Names'!$B$11:$D$140,3)))</f>
        <v>#DIV/0!</v>
      </c>
      <c r="Y174" s="123" t="e">
        <f>X174+(VLOOKUP($B173,'Growth Rates'!$B$11:$O$140,($B$1+2),FALSE))-(Y173*(Y$7/VLOOKUP($B173,'Paddock Names'!$B$11:$D$140,3)))</f>
        <v>#DIV/0!</v>
      </c>
      <c r="Z174" s="123" t="e">
        <f>Y174+(VLOOKUP($B173,'Growth Rates'!$B$11:$O$140,($B$1+2),FALSE))-(Z173*(Z$7/VLOOKUP($B173,'Paddock Names'!$B$11:$D$140,3)))</f>
        <v>#DIV/0!</v>
      </c>
      <c r="AA174" s="123" t="e">
        <f>Z174+(VLOOKUP($B173,'Growth Rates'!$B$11:$O$140,($B$1+2),FALSE))-(AA173*(AA$7/VLOOKUP($B173,'Paddock Names'!$B$11:$D$140,3)))</f>
        <v>#DIV/0!</v>
      </c>
      <c r="AB174" s="123" t="e">
        <f>AA174+(VLOOKUP($B173,'Growth Rates'!$B$11:$O$140,($B$1+2),FALSE))-(AB173*(AB$7/VLOOKUP($B173,'Paddock Names'!$B$11:$D$140,3)))</f>
        <v>#DIV/0!</v>
      </c>
      <c r="AC174" s="123" t="e">
        <f>AB174+(VLOOKUP($B173,'Growth Rates'!$B$11:$O$140,($B$1+2),FALSE))-(AC173*(AC$7/VLOOKUP($B173,'Paddock Names'!$B$11:$D$140,3)))</f>
        <v>#DIV/0!</v>
      </c>
      <c r="AD174" s="123" t="e">
        <f>AC174+(VLOOKUP($B173,'Growth Rates'!$B$11:$O$140,($B$1+2),FALSE))-(AD173*(AD$7/VLOOKUP($B173,'Paddock Names'!$B$11:$D$140,3)))</f>
        <v>#DIV/0!</v>
      </c>
      <c r="AE174" s="123" t="e">
        <f>AD174+(VLOOKUP($B173,'Growth Rates'!$B$11:$O$140,($B$1+2),FALSE))-(AE173*(AE$7/VLOOKUP($B173,'Paddock Names'!$B$11:$D$140,3)))</f>
        <v>#DIV/0!</v>
      </c>
      <c r="AF174" s="123" t="e">
        <f>AE174+(VLOOKUP($B173,'Growth Rates'!$B$11:$O$140,($B$1+2),FALSE))-(AF173*(AF$7/VLOOKUP($B173,'Paddock Names'!$B$11:$D$140,3)))</f>
        <v>#DIV/0!</v>
      </c>
      <c r="AG174" s="123" t="e">
        <f>AF174+(VLOOKUP($B173,'Growth Rates'!$B$11:$O$140,($B$1+2),FALSE))-(AG173*(AG$7/VLOOKUP($B173,'Paddock Names'!$B$11:$D$140,3)))</f>
        <v>#DIV/0!</v>
      </c>
      <c r="AH174" s="123" t="e">
        <f>AG174+(VLOOKUP($B173,'Growth Rates'!$B$11:$O$140,($B$1+2),FALSE))-(AH173*(AH$7/VLOOKUP($B173,'Paddock Names'!$B$11:$D$140,3)))</f>
        <v>#DIV/0!</v>
      </c>
      <c r="AI174" s="123" t="e">
        <f>AH174+(VLOOKUP($B173,'Growth Rates'!$B$11:$O$140,($B$1+2),FALSE))-(AI173*(AI$7/VLOOKUP($B173,'Paddock Names'!$B$11:$D$140,3)))</f>
        <v>#DIV/0!</v>
      </c>
      <c r="AJ174" s="123" t="e">
        <f>AI174+(VLOOKUP($B173,'Growth Rates'!$B$11:$O$140,($B$1+2),FALSE))-(AJ173*(AJ$7/VLOOKUP($B173,'Paddock Names'!$B$11:$D$140,3)))</f>
        <v>#DIV/0!</v>
      </c>
      <c r="AK174" s="124" t="e">
        <f>AJ174+(VLOOKUP($B173,'Growth Rates'!$B$11:$O$140,($B$1+2),FALSE))-(AK173*(AK$7/VLOOKUP($B173,'Paddock Names'!$B$11:$D$140,3)))</f>
        <v>#DIV/0!</v>
      </c>
    </row>
    <row r="175" spans="2:37" x14ac:dyDescent="0.2">
      <c r="B175" s="58">
        <f t="shared" si="6"/>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IF(SUM(I175:AK175)&gt;0,SUM(I175:AK175)," ")</f>
        <v xml:space="preserve"> </v>
      </c>
      <c r="F175" s="119" t="e">
        <f>Jan!AM176</f>
        <v>#DIV/0!</v>
      </c>
      <c r="G175" s="17">
        <f>VLOOKUP(B175,'Herbage Mass Residual'!$B$11:$O$140,($B$1+2),FALSE)</f>
        <v>2500</v>
      </c>
      <c r="H175" s="103" t="e">
        <f>($F$7/VLOOKUP(B175,'Paddock Names'!$B$11:$D$140,3))*(SUM(I175:AK175)/31)</f>
        <v>#DIV/0!</v>
      </c>
      <c r="I175" s="121"/>
      <c r="J175" s="121"/>
      <c r="K175" s="121"/>
      <c r="L175" s="121"/>
      <c r="M175" s="121"/>
      <c r="N175" s="121"/>
      <c r="O175" s="121"/>
      <c r="P175" s="121"/>
      <c r="Q175" s="121"/>
      <c r="R175" s="121"/>
      <c r="S175" s="121"/>
      <c r="T175" s="121"/>
      <c r="U175" s="121"/>
      <c r="V175" s="121"/>
      <c r="W175" s="121"/>
      <c r="X175" s="121"/>
      <c r="Y175" s="121"/>
      <c r="Z175" s="121"/>
      <c r="AA175" s="121"/>
      <c r="AB175" s="121"/>
      <c r="AC175" s="121"/>
      <c r="AD175" s="121"/>
      <c r="AE175" s="121"/>
      <c r="AF175" s="121"/>
      <c r="AG175" s="121"/>
      <c r="AH175" s="121"/>
      <c r="AI175" s="121"/>
      <c r="AJ175" s="121"/>
      <c r="AK175" s="125"/>
    </row>
    <row r="176" spans="2:37" ht="16" thickBot="1" x14ac:dyDescent="0.25">
      <c r="B176" s="58">
        <f t="shared" si="6"/>
        <v>83.5</v>
      </c>
      <c r="C176" s="23"/>
      <c r="D176" s="29"/>
      <c r="E176" s="27"/>
      <c r="F176" s="21"/>
      <c r="G176" s="22"/>
      <c r="H176" s="104"/>
      <c r="I176" s="123" t="e">
        <f>F175+(VLOOKUP(B175,'Growth Rates'!$B$11:$O$140,($B$1+2),FALSE))-(I175*(I$7/VLOOKUP(B175,'Paddock Names'!$B$11:$D$140,3)))</f>
        <v>#DIV/0!</v>
      </c>
      <c r="J176" s="123" t="e">
        <f>I176+(VLOOKUP($B175,'Growth Rates'!$B$11:$O$140,($B$1+2),FALSE))-(J175*(J$7/VLOOKUP($B175,'Paddock Names'!$B$11:$D$140,3)))</f>
        <v>#DIV/0!</v>
      </c>
      <c r="K176" s="123" t="e">
        <f>J176+(VLOOKUP($B175,'Growth Rates'!$B$11:$O$140,($B$1+2),FALSE))-(K175*(K$7/VLOOKUP($B175,'Paddock Names'!$B$11:$D$140,3)))</f>
        <v>#DIV/0!</v>
      </c>
      <c r="L176" s="123" t="e">
        <f>K176+(VLOOKUP($B175,'Growth Rates'!$B$11:$O$140,($B$1+2),FALSE))-(L175*(L$7/VLOOKUP($B175,'Paddock Names'!$B$11:$D$140,3)))</f>
        <v>#DIV/0!</v>
      </c>
      <c r="M176" s="123" t="e">
        <f>L176+(VLOOKUP($B175,'Growth Rates'!$B$11:$O$140,($B$1+2),FALSE))-(M175*(M$7/VLOOKUP($B175,'Paddock Names'!$B$11:$D$140,3)))</f>
        <v>#DIV/0!</v>
      </c>
      <c r="N176" s="123" t="e">
        <f>M176+(VLOOKUP($B175,'Growth Rates'!$B$11:$O$140,($B$1+2),FALSE))-(N175*(N$7/VLOOKUP($B175,'Paddock Names'!$B$11:$D$140,3)))</f>
        <v>#DIV/0!</v>
      </c>
      <c r="O176" s="123" t="e">
        <f>N176+(VLOOKUP($B175,'Growth Rates'!$B$11:$O$140,($B$1+2),FALSE))-(O175*(O$7/VLOOKUP($B175,'Paddock Names'!$B$11:$D$140,3)))</f>
        <v>#DIV/0!</v>
      </c>
      <c r="P176" s="123" t="e">
        <f>O176+(VLOOKUP($B175,'Growth Rates'!$B$11:$O$140,($B$1+2),FALSE))-(P175*(P$7/VLOOKUP($B175,'Paddock Names'!$B$11:$D$140,3)))</f>
        <v>#DIV/0!</v>
      </c>
      <c r="Q176" s="123" t="e">
        <f>P176+(VLOOKUP($B175,'Growth Rates'!$B$11:$O$140,($B$1+2),FALSE))-(Q175*(Q$7/VLOOKUP($B175,'Paddock Names'!$B$11:$D$140,3)))</f>
        <v>#DIV/0!</v>
      </c>
      <c r="R176" s="123" t="e">
        <f>Q176+(VLOOKUP($B175,'Growth Rates'!$B$11:$O$140,($B$1+2),FALSE))-(R175*(R$7/VLOOKUP($B175,'Paddock Names'!$B$11:$D$140,3)))</f>
        <v>#DIV/0!</v>
      </c>
      <c r="S176" s="123" t="e">
        <f>R176+(VLOOKUP($B175,'Growth Rates'!$B$11:$O$140,($B$1+2),FALSE))-(S175*(S$7/VLOOKUP($B175,'Paddock Names'!$B$11:$D$140,3)))</f>
        <v>#DIV/0!</v>
      </c>
      <c r="T176" s="123" t="e">
        <f>S176+(VLOOKUP($B175,'Growth Rates'!$B$11:$O$140,($B$1+2),FALSE))-(T175*(T$7/VLOOKUP($B175,'Paddock Names'!$B$11:$D$140,3)))</f>
        <v>#DIV/0!</v>
      </c>
      <c r="U176" s="123" t="e">
        <f>T176+(VLOOKUP($B175,'Growth Rates'!$B$11:$O$140,($B$1+2),FALSE))-(U175*(U$7/VLOOKUP($B175,'Paddock Names'!$B$11:$D$140,3)))</f>
        <v>#DIV/0!</v>
      </c>
      <c r="V176" s="123" t="e">
        <f>U176+(VLOOKUP($B175,'Growth Rates'!$B$11:$O$140,($B$1+2),FALSE))-(V175*(V$7/VLOOKUP($B175,'Paddock Names'!$B$11:$D$140,3)))</f>
        <v>#DIV/0!</v>
      </c>
      <c r="W176" s="123" t="e">
        <f>V176+(VLOOKUP($B175,'Growth Rates'!$B$11:$O$140,($B$1+2),FALSE))-(W175*(W$7/VLOOKUP($B175,'Paddock Names'!$B$11:$D$140,3)))</f>
        <v>#DIV/0!</v>
      </c>
      <c r="X176" s="123" t="e">
        <f>W176+(VLOOKUP($B175,'Growth Rates'!$B$11:$O$140,($B$1+2),FALSE))-(X175*(X$7/VLOOKUP($B175,'Paddock Names'!$B$11:$D$140,3)))</f>
        <v>#DIV/0!</v>
      </c>
      <c r="Y176" s="123" t="e">
        <f>X176+(VLOOKUP($B175,'Growth Rates'!$B$11:$O$140,($B$1+2),FALSE))-(Y175*(Y$7/VLOOKUP($B175,'Paddock Names'!$B$11:$D$140,3)))</f>
        <v>#DIV/0!</v>
      </c>
      <c r="Z176" s="123" t="e">
        <f>Y176+(VLOOKUP($B175,'Growth Rates'!$B$11:$O$140,($B$1+2),FALSE))-(Z175*(Z$7/VLOOKUP($B175,'Paddock Names'!$B$11:$D$140,3)))</f>
        <v>#DIV/0!</v>
      </c>
      <c r="AA176" s="123" t="e">
        <f>Z176+(VLOOKUP($B175,'Growth Rates'!$B$11:$O$140,($B$1+2),FALSE))-(AA175*(AA$7/VLOOKUP($B175,'Paddock Names'!$B$11:$D$140,3)))</f>
        <v>#DIV/0!</v>
      </c>
      <c r="AB176" s="123" t="e">
        <f>AA176+(VLOOKUP($B175,'Growth Rates'!$B$11:$O$140,($B$1+2),FALSE))-(AB175*(AB$7/VLOOKUP($B175,'Paddock Names'!$B$11:$D$140,3)))</f>
        <v>#DIV/0!</v>
      </c>
      <c r="AC176" s="123" t="e">
        <f>AB176+(VLOOKUP($B175,'Growth Rates'!$B$11:$O$140,($B$1+2),FALSE))-(AC175*(AC$7/VLOOKUP($B175,'Paddock Names'!$B$11:$D$140,3)))</f>
        <v>#DIV/0!</v>
      </c>
      <c r="AD176" s="123" t="e">
        <f>AC176+(VLOOKUP($B175,'Growth Rates'!$B$11:$O$140,($B$1+2),FALSE))-(AD175*(AD$7/VLOOKUP($B175,'Paddock Names'!$B$11:$D$140,3)))</f>
        <v>#DIV/0!</v>
      </c>
      <c r="AE176" s="123" t="e">
        <f>AD176+(VLOOKUP($B175,'Growth Rates'!$B$11:$O$140,($B$1+2),FALSE))-(AE175*(AE$7/VLOOKUP($B175,'Paddock Names'!$B$11:$D$140,3)))</f>
        <v>#DIV/0!</v>
      </c>
      <c r="AF176" s="123" t="e">
        <f>AE176+(VLOOKUP($B175,'Growth Rates'!$B$11:$O$140,($B$1+2),FALSE))-(AF175*(AF$7/VLOOKUP($B175,'Paddock Names'!$B$11:$D$140,3)))</f>
        <v>#DIV/0!</v>
      </c>
      <c r="AG176" s="123" t="e">
        <f>AF176+(VLOOKUP($B175,'Growth Rates'!$B$11:$O$140,($B$1+2),FALSE))-(AG175*(AG$7/VLOOKUP($B175,'Paddock Names'!$B$11:$D$140,3)))</f>
        <v>#DIV/0!</v>
      </c>
      <c r="AH176" s="123" t="e">
        <f>AG176+(VLOOKUP($B175,'Growth Rates'!$B$11:$O$140,($B$1+2),FALSE))-(AH175*(AH$7/VLOOKUP($B175,'Paddock Names'!$B$11:$D$140,3)))</f>
        <v>#DIV/0!</v>
      </c>
      <c r="AI176" s="123" t="e">
        <f>AH176+(VLOOKUP($B175,'Growth Rates'!$B$11:$O$140,($B$1+2),FALSE))-(AI175*(AI$7/VLOOKUP($B175,'Paddock Names'!$B$11:$D$140,3)))</f>
        <v>#DIV/0!</v>
      </c>
      <c r="AJ176" s="123" t="e">
        <f>AI176+(VLOOKUP($B175,'Growth Rates'!$B$11:$O$140,($B$1+2),FALSE))-(AJ175*(AJ$7/VLOOKUP($B175,'Paddock Names'!$B$11:$D$140,3)))</f>
        <v>#DIV/0!</v>
      </c>
      <c r="AK176" s="124" t="e">
        <f>AJ176+(VLOOKUP($B175,'Growth Rates'!$B$11:$O$140,($B$1+2),FALSE))-(AK175*(AK$7/VLOOKUP($B175,'Paddock Names'!$B$11:$D$140,3)))</f>
        <v>#DIV/0!</v>
      </c>
    </row>
    <row r="177" spans="2:37" x14ac:dyDescent="0.2">
      <c r="B177" s="58">
        <f t="shared" si="6"/>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IF(SUM(I177:AK177)&gt;0,SUM(I177:AK177)," ")</f>
        <v xml:space="preserve"> </v>
      </c>
      <c r="F177" s="119" t="e">
        <f>Jan!AM178</f>
        <v>#DIV/0!</v>
      </c>
      <c r="G177" s="17">
        <f>VLOOKUP(B177,'Herbage Mass Residual'!$B$11:$O$140,($B$1+2),FALSE)</f>
        <v>2500</v>
      </c>
      <c r="H177" s="103" t="e">
        <f>($F$7/VLOOKUP(B177,'Paddock Names'!$B$11:$D$140,3))*(SUM(I177:AK177)/31)</f>
        <v>#DIV/0!</v>
      </c>
      <c r="I177" s="121"/>
      <c r="J177" s="121"/>
      <c r="K177" s="121"/>
      <c r="L177" s="121"/>
      <c r="M177" s="121"/>
      <c r="N177" s="121"/>
      <c r="O177" s="121"/>
      <c r="P177" s="121"/>
      <c r="Q177" s="121"/>
      <c r="R177" s="121"/>
      <c r="S177" s="121"/>
      <c r="T177" s="121"/>
      <c r="U177" s="121"/>
      <c r="V177" s="121"/>
      <c r="W177" s="121"/>
      <c r="X177" s="121"/>
      <c r="Y177" s="121"/>
      <c r="Z177" s="121"/>
      <c r="AA177" s="121"/>
      <c r="AB177" s="121"/>
      <c r="AC177" s="121"/>
      <c r="AD177" s="121"/>
      <c r="AE177" s="121"/>
      <c r="AF177" s="121"/>
      <c r="AG177" s="121"/>
      <c r="AH177" s="121"/>
      <c r="AI177" s="121"/>
      <c r="AJ177" s="121"/>
      <c r="AK177" s="125"/>
    </row>
    <row r="178" spans="2:37" ht="16" thickBot="1" x14ac:dyDescent="0.25">
      <c r="B178" s="58">
        <f t="shared" si="6"/>
        <v>84.5</v>
      </c>
      <c r="C178" s="23"/>
      <c r="D178" s="29"/>
      <c r="E178" s="27"/>
      <c r="F178" s="21"/>
      <c r="G178" s="22"/>
      <c r="H178" s="104"/>
      <c r="I178" s="123" t="e">
        <f>F177+(VLOOKUP(B177,'Growth Rates'!$B$11:$O$140,($B$1+2),FALSE))-(I177*(I$7/VLOOKUP(B177,'Paddock Names'!$B$11:$D$140,3)))</f>
        <v>#DIV/0!</v>
      </c>
      <c r="J178" s="123" t="e">
        <f>I178+(VLOOKUP($B177,'Growth Rates'!$B$11:$O$140,($B$1+2),FALSE))-(J177*(J$7/VLOOKUP($B177,'Paddock Names'!$B$11:$D$140,3)))</f>
        <v>#DIV/0!</v>
      </c>
      <c r="K178" s="123" t="e">
        <f>J178+(VLOOKUP($B177,'Growth Rates'!$B$11:$O$140,($B$1+2),FALSE))-(K177*(K$7/VLOOKUP($B177,'Paddock Names'!$B$11:$D$140,3)))</f>
        <v>#DIV/0!</v>
      </c>
      <c r="L178" s="123" t="e">
        <f>K178+(VLOOKUP($B177,'Growth Rates'!$B$11:$O$140,($B$1+2),FALSE))-(L177*(L$7/VLOOKUP($B177,'Paddock Names'!$B$11:$D$140,3)))</f>
        <v>#DIV/0!</v>
      </c>
      <c r="M178" s="123" t="e">
        <f>L178+(VLOOKUP($B177,'Growth Rates'!$B$11:$O$140,($B$1+2),FALSE))-(M177*(M$7/VLOOKUP($B177,'Paddock Names'!$B$11:$D$140,3)))</f>
        <v>#DIV/0!</v>
      </c>
      <c r="N178" s="123" t="e">
        <f>M178+(VLOOKUP($B177,'Growth Rates'!$B$11:$O$140,($B$1+2),FALSE))-(N177*(N$7/VLOOKUP($B177,'Paddock Names'!$B$11:$D$140,3)))</f>
        <v>#DIV/0!</v>
      </c>
      <c r="O178" s="123" t="e">
        <f>N178+(VLOOKUP($B177,'Growth Rates'!$B$11:$O$140,($B$1+2),FALSE))-(O177*(O$7/VLOOKUP($B177,'Paddock Names'!$B$11:$D$140,3)))</f>
        <v>#DIV/0!</v>
      </c>
      <c r="P178" s="123" t="e">
        <f>O178+(VLOOKUP($B177,'Growth Rates'!$B$11:$O$140,($B$1+2),FALSE))-(P177*(P$7/VLOOKUP($B177,'Paddock Names'!$B$11:$D$140,3)))</f>
        <v>#DIV/0!</v>
      </c>
      <c r="Q178" s="123" t="e">
        <f>P178+(VLOOKUP($B177,'Growth Rates'!$B$11:$O$140,($B$1+2),FALSE))-(Q177*(Q$7/VLOOKUP($B177,'Paddock Names'!$B$11:$D$140,3)))</f>
        <v>#DIV/0!</v>
      </c>
      <c r="R178" s="123" t="e">
        <f>Q178+(VLOOKUP($B177,'Growth Rates'!$B$11:$O$140,($B$1+2),FALSE))-(R177*(R$7/VLOOKUP($B177,'Paddock Names'!$B$11:$D$140,3)))</f>
        <v>#DIV/0!</v>
      </c>
      <c r="S178" s="123" t="e">
        <f>R178+(VLOOKUP($B177,'Growth Rates'!$B$11:$O$140,($B$1+2),FALSE))-(S177*(S$7/VLOOKUP($B177,'Paddock Names'!$B$11:$D$140,3)))</f>
        <v>#DIV/0!</v>
      </c>
      <c r="T178" s="123" t="e">
        <f>S178+(VLOOKUP($B177,'Growth Rates'!$B$11:$O$140,($B$1+2),FALSE))-(T177*(T$7/VLOOKUP($B177,'Paddock Names'!$B$11:$D$140,3)))</f>
        <v>#DIV/0!</v>
      </c>
      <c r="U178" s="123" t="e">
        <f>T178+(VLOOKUP($B177,'Growth Rates'!$B$11:$O$140,($B$1+2),FALSE))-(U177*(U$7/VLOOKUP($B177,'Paddock Names'!$B$11:$D$140,3)))</f>
        <v>#DIV/0!</v>
      </c>
      <c r="V178" s="123" t="e">
        <f>U178+(VLOOKUP($B177,'Growth Rates'!$B$11:$O$140,($B$1+2),FALSE))-(V177*(V$7/VLOOKUP($B177,'Paddock Names'!$B$11:$D$140,3)))</f>
        <v>#DIV/0!</v>
      </c>
      <c r="W178" s="123" t="e">
        <f>V178+(VLOOKUP($B177,'Growth Rates'!$B$11:$O$140,($B$1+2),FALSE))-(W177*(W$7/VLOOKUP($B177,'Paddock Names'!$B$11:$D$140,3)))</f>
        <v>#DIV/0!</v>
      </c>
      <c r="X178" s="123" t="e">
        <f>W178+(VLOOKUP($B177,'Growth Rates'!$B$11:$O$140,($B$1+2),FALSE))-(X177*(X$7/VLOOKUP($B177,'Paddock Names'!$B$11:$D$140,3)))</f>
        <v>#DIV/0!</v>
      </c>
      <c r="Y178" s="123" t="e">
        <f>X178+(VLOOKUP($B177,'Growth Rates'!$B$11:$O$140,($B$1+2),FALSE))-(Y177*(Y$7/VLOOKUP($B177,'Paddock Names'!$B$11:$D$140,3)))</f>
        <v>#DIV/0!</v>
      </c>
      <c r="Z178" s="123" t="e">
        <f>Y178+(VLOOKUP($B177,'Growth Rates'!$B$11:$O$140,($B$1+2),FALSE))-(Z177*(Z$7/VLOOKUP($B177,'Paddock Names'!$B$11:$D$140,3)))</f>
        <v>#DIV/0!</v>
      </c>
      <c r="AA178" s="123" t="e">
        <f>Z178+(VLOOKUP($B177,'Growth Rates'!$B$11:$O$140,($B$1+2),FALSE))-(AA177*(AA$7/VLOOKUP($B177,'Paddock Names'!$B$11:$D$140,3)))</f>
        <v>#DIV/0!</v>
      </c>
      <c r="AB178" s="123" t="e">
        <f>AA178+(VLOOKUP($B177,'Growth Rates'!$B$11:$O$140,($B$1+2),FALSE))-(AB177*(AB$7/VLOOKUP($B177,'Paddock Names'!$B$11:$D$140,3)))</f>
        <v>#DIV/0!</v>
      </c>
      <c r="AC178" s="123" t="e">
        <f>AB178+(VLOOKUP($B177,'Growth Rates'!$B$11:$O$140,($B$1+2),FALSE))-(AC177*(AC$7/VLOOKUP($B177,'Paddock Names'!$B$11:$D$140,3)))</f>
        <v>#DIV/0!</v>
      </c>
      <c r="AD178" s="123" t="e">
        <f>AC178+(VLOOKUP($B177,'Growth Rates'!$B$11:$O$140,($B$1+2),FALSE))-(AD177*(AD$7/VLOOKUP($B177,'Paddock Names'!$B$11:$D$140,3)))</f>
        <v>#DIV/0!</v>
      </c>
      <c r="AE178" s="123" t="e">
        <f>AD178+(VLOOKUP($B177,'Growth Rates'!$B$11:$O$140,($B$1+2),FALSE))-(AE177*(AE$7/VLOOKUP($B177,'Paddock Names'!$B$11:$D$140,3)))</f>
        <v>#DIV/0!</v>
      </c>
      <c r="AF178" s="123" t="e">
        <f>AE178+(VLOOKUP($B177,'Growth Rates'!$B$11:$O$140,($B$1+2),FALSE))-(AF177*(AF$7/VLOOKUP($B177,'Paddock Names'!$B$11:$D$140,3)))</f>
        <v>#DIV/0!</v>
      </c>
      <c r="AG178" s="123" t="e">
        <f>AF178+(VLOOKUP($B177,'Growth Rates'!$B$11:$O$140,($B$1+2),FALSE))-(AG177*(AG$7/VLOOKUP($B177,'Paddock Names'!$B$11:$D$140,3)))</f>
        <v>#DIV/0!</v>
      </c>
      <c r="AH178" s="123" t="e">
        <f>AG178+(VLOOKUP($B177,'Growth Rates'!$B$11:$O$140,($B$1+2),FALSE))-(AH177*(AH$7/VLOOKUP($B177,'Paddock Names'!$B$11:$D$140,3)))</f>
        <v>#DIV/0!</v>
      </c>
      <c r="AI178" s="123" t="e">
        <f>AH178+(VLOOKUP($B177,'Growth Rates'!$B$11:$O$140,($B$1+2),FALSE))-(AI177*(AI$7/VLOOKUP($B177,'Paddock Names'!$B$11:$D$140,3)))</f>
        <v>#DIV/0!</v>
      </c>
      <c r="AJ178" s="123" t="e">
        <f>AI178+(VLOOKUP($B177,'Growth Rates'!$B$11:$O$140,($B$1+2),FALSE))-(AJ177*(AJ$7/VLOOKUP($B177,'Paddock Names'!$B$11:$D$140,3)))</f>
        <v>#DIV/0!</v>
      </c>
      <c r="AK178" s="124" t="e">
        <f>AJ178+(VLOOKUP($B177,'Growth Rates'!$B$11:$O$140,($B$1+2),FALSE))-(AK177*(AK$7/VLOOKUP($B177,'Paddock Names'!$B$11:$D$140,3)))</f>
        <v>#DIV/0!</v>
      </c>
    </row>
    <row r="179" spans="2:37" x14ac:dyDescent="0.2">
      <c r="B179" s="58">
        <f t="shared" si="6"/>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IF(SUM(I179:AK179)&gt;0,SUM(I179:AK179)," ")</f>
        <v xml:space="preserve"> </v>
      </c>
      <c r="F179" s="119" t="e">
        <f>Jan!AM180</f>
        <v>#DIV/0!</v>
      </c>
      <c r="G179" s="17">
        <f>VLOOKUP(B179,'Herbage Mass Residual'!$B$11:$O$140,($B$1+2),FALSE)</f>
        <v>2500</v>
      </c>
      <c r="H179" s="103" t="e">
        <f>($F$7/VLOOKUP(B179,'Paddock Names'!$B$11:$D$140,3))*(SUM(I179:AK179)/31)</f>
        <v>#DIV/0!</v>
      </c>
      <c r="I179" s="121"/>
      <c r="J179" s="121"/>
      <c r="K179" s="121"/>
      <c r="L179" s="121"/>
      <c r="M179" s="121"/>
      <c r="N179" s="121"/>
      <c r="O179" s="121"/>
      <c r="P179" s="121"/>
      <c r="Q179" s="121"/>
      <c r="R179" s="121"/>
      <c r="S179" s="121"/>
      <c r="T179" s="121"/>
      <c r="U179" s="121"/>
      <c r="V179" s="121"/>
      <c r="W179" s="121"/>
      <c r="X179" s="121"/>
      <c r="Y179" s="121"/>
      <c r="Z179" s="121"/>
      <c r="AA179" s="121"/>
      <c r="AB179" s="121"/>
      <c r="AC179" s="121"/>
      <c r="AD179" s="121"/>
      <c r="AE179" s="121"/>
      <c r="AF179" s="121"/>
      <c r="AG179" s="121"/>
      <c r="AH179" s="121"/>
      <c r="AI179" s="121"/>
      <c r="AJ179" s="121"/>
      <c r="AK179" s="125"/>
    </row>
    <row r="180" spans="2:37" ht="16" thickBot="1" x14ac:dyDescent="0.25">
      <c r="B180" s="58">
        <f t="shared" si="6"/>
        <v>85.5</v>
      </c>
      <c r="C180" s="23"/>
      <c r="D180" s="29"/>
      <c r="E180" s="27"/>
      <c r="F180" s="21"/>
      <c r="G180" s="22"/>
      <c r="H180" s="104"/>
      <c r="I180" s="123" t="e">
        <f>F179+(VLOOKUP(B179,'Growth Rates'!$B$11:$O$140,($B$1+2),FALSE))-(I179*(I$7/VLOOKUP(B179,'Paddock Names'!$B$11:$D$140,3)))</f>
        <v>#DIV/0!</v>
      </c>
      <c r="J180" s="123" t="e">
        <f>I180+(VLOOKUP($B179,'Growth Rates'!$B$11:$O$140,($B$1+2),FALSE))-(J179*(J$7/VLOOKUP($B179,'Paddock Names'!$B$11:$D$140,3)))</f>
        <v>#DIV/0!</v>
      </c>
      <c r="K180" s="123" t="e">
        <f>J180+(VLOOKUP($B179,'Growth Rates'!$B$11:$O$140,($B$1+2),FALSE))-(K179*(K$7/VLOOKUP($B179,'Paddock Names'!$B$11:$D$140,3)))</f>
        <v>#DIV/0!</v>
      </c>
      <c r="L180" s="123" t="e">
        <f>K180+(VLOOKUP($B179,'Growth Rates'!$B$11:$O$140,($B$1+2),FALSE))-(L179*(L$7/VLOOKUP($B179,'Paddock Names'!$B$11:$D$140,3)))</f>
        <v>#DIV/0!</v>
      </c>
      <c r="M180" s="123" t="e">
        <f>L180+(VLOOKUP($B179,'Growth Rates'!$B$11:$O$140,($B$1+2),FALSE))-(M179*(M$7/VLOOKUP($B179,'Paddock Names'!$B$11:$D$140,3)))</f>
        <v>#DIV/0!</v>
      </c>
      <c r="N180" s="123" t="e">
        <f>M180+(VLOOKUP($B179,'Growth Rates'!$B$11:$O$140,($B$1+2),FALSE))-(N179*(N$7/VLOOKUP($B179,'Paddock Names'!$B$11:$D$140,3)))</f>
        <v>#DIV/0!</v>
      </c>
      <c r="O180" s="123" t="e">
        <f>N180+(VLOOKUP($B179,'Growth Rates'!$B$11:$O$140,($B$1+2),FALSE))-(O179*(O$7/VLOOKUP($B179,'Paddock Names'!$B$11:$D$140,3)))</f>
        <v>#DIV/0!</v>
      </c>
      <c r="P180" s="123" t="e">
        <f>O180+(VLOOKUP($B179,'Growth Rates'!$B$11:$O$140,($B$1+2),FALSE))-(P179*(P$7/VLOOKUP($B179,'Paddock Names'!$B$11:$D$140,3)))</f>
        <v>#DIV/0!</v>
      </c>
      <c r="Q180" s="123" t="e">
        <f>P180+(VLOOKUP($B179,'Growth Rates'!$B$11:$O$140,($B$1+2),FALSE))-(Q179*(Q$7/VLOOKUP($B179,'Paddock Names'!$B$11:$D$140,3)))</f>
        <v>#DIV/0!</v>
      </c>
      <c r="R180" s="123" t="e">
        <f>Q180+(VLOOKUP($B179,'Growth Rates'!$B$11:$O$140,($B$1+2),FALSE))-(R179*(R$7/VLOOKUP($B179,'Paddock Names'!$B$11:$D$140,3)))</f>
        <v>#DIV/0!</v>
      </c>
      <c r="S180" s="123" t="e">
        <f>R180+(VLOOKUP($B179,'Growth Rates'!$B$11:$O$140,($B$1+2),FALSE))-(S179*(S$7/VLOOKUP($B179,'Paddock Names'!$B$11:$D$140,3)))</f>
        <v>#DIV/0!</v>
      </c>
      <c r="T180" s="123" t="e">
        <f>S180+(VLOOKUP($B179,'Growth Rates'!$B$11:$O$140,($B$1+2),FALSE))-(T179*(T$7/VLOOKUP($B179,'Paddock Names'!$B$11:$D$140,3)))</f>
        <v>#DIV/0!</v>
      </c>
      <c r="U180" s="123" t="e">
        <f>T180+(VLOOKUP($B179,'Growth Rates'!$B$11:$O$140,($B$1+2),FALSE))-(U179*(U$7/VLOOKUP($B179,'Paddock Names'!$B$11:$D$140,3)))</f>
        <v>#DIV/0!</v>
      </c>
      <c r="V180" s="123" t="e">
        <f>U180+(VLOOKUP($B179,'Growth Rates'!$B$11:$O$140,($B$1+2),FALSE))-(V179*(V$7/VLOOKUP($B179,'Paddock Names'!$B$11:$D$140,3)))</f>
        <v>#DIV/0!</v>
      </c>
      <c r="W180" s="123" t="e">
        <f>V180+(VLOOKUP($B179,'Growth Rates'!$B$11:$O$140,($B$1+2),FALSE))-(W179*(W$7/VLOOKUP($B179,'Paddock Names'!$B$11:$D$140,3)))</f>
        <v>#DIV/0!</v>
      </c>
      <c r="X180" s="123" t="e">
        <f>W180+(VLOOKUP($B179,'Growth Rates'!$B$11:$O$140,($B$1+2),FALSE))-(X179*(X$7/VLOOKUP($B179,'Paddock Names'!$B$11:$D$140,3)))</f>
        <v>#DIV/0!</v>
      </c>
      <c r="Y180" s="123" t="e">
        <f>X180+(VLOOKUP($B179,'Growth Rates'!$B$11:$O$140,($B$1+2),FALSE))-(Y179*(Y$7/VLOOKUP($B179,'Paddock Names'!$B$11:$D$140,3)))</f>
        <v>#DIV/0!</v>
      </c>
      <c r="Z180" s="123" t="e">
        <f>Y180+(VLOOKUP($B179,'Growth Rates'!$B$11:$O$140,($B$1+2),FALSE))-(Z179*(Z$7/VLOOKUP($B179,'Paddock Names'!$B$11:$D$140,3)))</f>
        <v>#DIV/0!</v>
      </c>
      <c r="AA180" s="123" t="e">
        <f>Z180+(VLOOKUP($B179,'Growth Rates'!$B$11:$O$140,($B$1+2),FALSE))-(AA179*(AA$7/VLOOKUP($B179,'Paddock Names'!$B$11:$D$140,3)))</f>
        <v>#DIV/0!</v>
      </c>
      <c r="AB180" s="123" t="e">
        <f>AA180+(VLOOKUP($B179,'Growth Rates'!$B$11:$O$140,($B$1+2),FALSE))-(AB179*(AB$7/VLOOKUP($B179,'Paddock Names'!$B$11:$D$140,3)))</f>
        <v>#DIV/0!</v>
      </c>
      <c r="AC180" s="123" t="e">
        <f>AB180+(VLOOKUP($B179,'Growth Rates'!$B$11:$O$140,($B$1+2),FALSE))-(AC179*(AC$7/VLOOKUP($B179,'Paddock Names'!$B$11:$D$140,3)))</f>
        <v>#DIV/0!</v>
      </c>
      <c r="AD180" s="123" t="e">
        <f>AC180+(VLOOKUP($B179,'Growth Rates'!$B$11:$O$140,($B$1+2),FALSE))-(AD179*(AD$7/VLOOKUP($B179,'Paddock Names'!$B$11:$D$140,3)))</f>
        <v>#DIV/0!</v>
      </c>
      <c r="AE180" s="123" t="e">
        <f>AD180+(VLOOKUP($B179,'Growth Rates'!$B$11:$O$140,($B$1+2),FALSE))-(AE179*(AE$7/VLOOKUP($B179,'Paddock Names'!$B$11:$D$140,3)))</f>
        <v>#DIV/0!</v>
      </c>
      <c r="AF180" s="123" t="e">
        <f>AE180+(VLOOKUP($B179,'Growth Rates'!$B$11:$O$140,($B$1+2),FALSE))-(AF179*(AF$7/VLOOKUP($B179,'Paddock Names'!$B$11:$D$140,3)))</f>
        <v>#DIV/0!</v>
      </c>
      <c r="AG180" s="123" t="e">
        <f>AF180+(VLOOKUP($B179,'Growth Rates'!$B$11:$O$140,($B$1+2),FALSE))-(AG179*(AG$7/VLOOKUP($B179,'Paddock Names'!$B$11:$D$140,3)))</f>
        <v>#DIV/0!</v>
      </c>
      <c r="AH180" s="123" t="e">
        <f>AG180+(VLOOKUP($B179,'Growth Rates'!$B$11:$O$140,($B$1+2),FALSE))-(AH179*(AH$7/VLOOKUP($B179,'Paddock Names'!$B$11:$D$140,3)))</f>
        <v>#DIV/0!</v>
      </c>
      <c r="AI180" s="123" t="e">
        <f>AH180+(VLOOKUP($B179,'Growth Rates'!$B$11:$O$140,($B$1+2),FALSE))-(AI179*(AI$7/VLOOKUP($B179,'Paddock Names'!$B$11:$D$140,3)))</f>
        <v>#DIV/0!</v>
      </c>
      <c r="AJ180" s="123" t="e">
        <f>AI180+(VLOOKUP($B179,'Growth Rates'!$B$11:$O$140,($B$1+2),FALSE))-(AJ179*(AJ$7/VLOOKUP($B179,'Paddock Names'!$B$11:$D$140,3)))</f>
        <v>#DIV/0!</v>
      </c>
      <c r="AK180" s="124" t="e">
        <f>AJ180+(VLOOKUP($B179,'Growth Rates'!$B$11:$O$140,($B$1+2),FALSE))-(AK179*(AK$7/VLOOKUP($B179,'Paddock Names'!$B$11:$D$140,3)))</f>
        <v>#DIV/0!</v>
      </c>
    </row>
    <row r="181" spans="2:37" x14ac:dyDescent="0.2">
      <c r="B181" s="58">
        <f t="shared" si="6"/>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IF(SUM(I181:AK181)&gt;0,SUM(I181:AK181)," ")</f>
        <v xml:space="preserve"> </v>
      </c>
      <c r="F181" s="119" t="e">
        <f>Jan!AM182</f>
        <v>#DIV/0!</v>
      </c>
      <c r="G181" s="17">
        <f>VLOOKUP(B181,'Herbage Mass Residual'!$B$11:$O$140,($B$1+2),FALSE)</f>
        <v>2500</v>
      </c>
      <c r="H181" s="103" t="e">
        <f>($F$7/VLOOKUP(B181,'Paddock Names'!$B$11:$D$140,3))*(SUM(I181:AK181)/31)</f>
        <v>#DIV/0!</v>
      </c>
      <c r="I181" s="121"/>
      <c r="J181" s="121"/>
      <c r="K181" s="121"/>
      <c r="L181" s="121"/>
      <c r="M181" s="121"/>
      <c r="N181" s="121"/>
      <c r="O181" s="121"/>
      <c r="P181" s="121"/>
      <c r="Q181" s="121"/>
      <c r="R181" s="121"/>
      <c r="S181" s="121"/>
      <c r="T181" s="121"/>
      <c r="U181" s="121"/>
      <c r="V181" s="121"/>
      <c r="W181" s="121"/>
      <c r="X181" s="121"/>
      <c r="Y181" s="121"/>
      <c r="Z181" s="121"/>
      <c r="AA181" s="121"/>
      <c r="AB181" s="121"/>
      <c r="AC181" s="121"/>
      <c r="AD181" s="121"/>
      <c r="AE181" s="121"/>
      <c r="AF181" s="121"/>
      <c r="AG181" s="121"/>
      <c r="AH181" s="121"/>
      <c r="AI181" s="121"/>
      <c r="AJ181" s="121"/>
      <c r="AK181" s="125"/>
    </row>
    <row r="182" spans="2:37" ht="16" thickBot="1" x14ac:dyDescent="0.25">
      <c r="B182" s="58">
        <f t="shared" si="6"/>
        <v>86.5</v>
      </c>
      <c r="C182" s="23"/>
      <c r="D182" s="29"/>
      <c r="E182" s="27"/>
      <c r="F182" s="21"/>
      <c r="G182" s="22"/>
      <c r="H182" s="104"/>
      <c r="I182" s="123" t="e">
        <f>F181+(VLOOKUP(B181,'Growth Rates'!$B$11:$O$140,($B$1+2),FALSE))-(I181*(I$7/VLOOKUP(B181,'Paddock Names'!$B$11:$D$140,3)))</f>
        <v>#DIV/0!</v>
      </c>
      <c r="J182" s="123" t="e">
        <f>I182+(VLOOKUP($B181,'Growth Rates'!$B$11:$O$140,($B$1+2),FALSE))-(J181*(J$7/VLOOKUP($B181,'Paddock Names'!$B$11:$D$140,3)))</f>
        <v>#DIV/0!</v>
      </c>
      <c r="K182" s="123" t="e">
        <f>J182+(VLOOKUP($B181,'Growth Rates'!$B$11:$O$140,($B$1+2),FALSE))-(K181*(K$7/VLOOKUP($B181,'Paddock Names'!$B$11:$D$140,3)))</f>
        <v>#DIV/0!</v>
      </c>
      <c r="L182" s="123" t="e">
        <f>K182+(VLOOKUP($B181,'Growth Rates'!$B$11:$O$140,($B$1+2),FALSE))-(L181*(L$7/VLOOKUP($B181,'Paddock Names'!$B$11:$D$140,3)))</f>
        <v>#DIV/0!</v>
      </c>
      <c r="M182" s="123" t="e">
        <f>L182+(VLOOKUP($B181,'Growth Rates'!$B$11:$O$140,($B$1+2),FALSE))-(M181*(M$7/VLOOKUP($B181,'Paddock Names'!$B$11:$D$140,3)))</f>
        <v>#DIV/0!</v>
      </c>
      <c r="N182" s="123" t="e">
        <f>M182+(VLOOKUP($B181,'Growth Rates'!$B$11:$O$140,($B$1+2),FALSE))-(N181*(N$7/VLOOKUP($B181,'Paddock Names'!$B$11:$D$140,3)))</f>
        <v>#DIV/0!</v>
      </c>
      <c r="O182" s="123" t="e">
        <f>N182+(VLOOKUP($B181,'Growth Rates'!$B$11:$O$140,($B$1+2),FALSE))-(O181*(O$7/VLOOKUP($B181,'Paddock Names'!$B$11:$D$140,3)))</f>
        <v>#DIV/0!</v>
      </c>
      <c r="P182" s="123" t="e">
        <f>O182+(VLOOKUP($B181,'Growth Rates'!$B$11:$O$140,($B$1+2),FALSE))-(P181*(P$7/VLOOKUP($B181,'Paddock Names'!$B$11:$D$140,3)))</f>
        <v>#DIV/0!</v>
      </c>
      <c r="Q182" s="123" t="e">
        <f>P182+(VLOOKUP($B181,'Growth Rates'!$B$11:$O$140,($B$1+2),FALSE))-(Q181*(Q$7/VLOOKUP($B181,'Paddock Names'!$B$11:$D$140,3)))</f>
        <v>#DIV/0!</v>
      </c>
      <c r="R182" s="123" t="e">
        <f>Q182+(VLOOKUP($B181,'Growth Rates'!$B$11:$O$140,($B$1+2),FALSE))-(R181*(R$7/VLOOKUP($B181,'Paddock Names'!$B$11:$D$140,3)))</f>
        <v>#DIV/0!</v>
      </c>
      <c r="S182" s="123" t="e">
        <f>R182+(VLOOKUP($B181,'Growth Rates'!$B$11:$O$140,($B$1+2),FALSE))-(S181*(S$7/VLOOKUP($B181,'Paddock Names'!$B$11:$D$140,3)))</f>
        <v>#DIV/0!</v>
      </c>
      <c r="T182" s="123" t="e">
        <f>S182+(VLOOKUP($B181,'Growth Rates'!$B$11:$O$140,($B$1+2),FALSE))-(T181*(T$7/VLOOKUP($B181,'Paddock Names'!$B$11:$D$140,3)))</f>
        <v>#DIV/0!</v>
      </c>
      <c r="U182" s="123" t="e">
        <f>T182+(VLOOKUP($B181,'Growth Rates'!$B$11:$O$140,($B$1+2),FALSE))-(U181*(U$7/VLOOKUP($B181,'Paddock Names'!$B$11:$D$140,3)))</f>
        <v>#DIV/0!</v>
      </c>
      <c r="V182" s="123" t="e">
        <f>U182+(VLOOKUP($B181,'Growth Rates'!$B$11:$O$140,($B$1+2),FALSE))-(V181*(V$7/VLOOKUP($B181,'Paddock Names'!$B$11:$D$140,3)))</f>
        <v>#DIV/0!</v>
      </c>
      <c r="W182" s="123" t="e">
        <f>V182+(VLOOKUP($B181,'Growth Rates'!$B$11:$O$140,($B$1+2),FALSE))-(W181*(W$7/VLOOKUP($B181,'Paddock Names'!$B$11:$D$140,3)))</f>
        <v>#DIV/0!</v>
      </c>
      <c r="X182" s="123" t="e">
        <f>W182+(VLOOKUP($B181,'Growth Rates'!$B$11:$O$140,($B$1+2),FALSE))-(X181*(X$7/VLOOKUP($B181,'Paddock Names'!$B$11:$D$140,3)))</f>
        <v>#DIV/0!</v>
      </c>
      <c r="Y182" s="123" t="e">
        <f>X182+(VLOOKUP($B181,'Growth Rates'!$B$11:$O$140,($B$1+2),FALSE))-(Y181*(Y$7/VLOOKUP($B181,'Paddock Names'!$B$11:$D$140,3)))</f>
        <v>#DIV/0!</v>
      </c>
      <c r="Z182" s="123" t="e">
        <f>Y182+(VLOOKUP($B181,'Growth Rates'!$B$11:$O$140,($B$1+2),FALSE))-(Z181*(Z$7/VLOOKUP($B181,'Paddock Names'!$B$11:$D$140,3)))</f>
        <v>#DIV/0!</v>
      </c>
      <c r="AA182" s="123" t="e">
        <f>Z182+(VLOOKUP($B181,'Growth Rates'!$B$11:$O$140,($B$1+2),FALSE))-(AA181*(AA$7/VLOOKUP($B181,'Paddock Names'!$B$11:$D$140,3)))</f>
        <v>#DIV/0!</v>
      </c>
      <c r="AB182" s="123" t="e">
        <f>AA182+(VLOOKUP($B181,'Growth Rates'!$B$11:$O$140,($B$1+2),FALSE))-(AB181*(AB$7/VLOOKUP($B181,'Paddock Names'!$B$11:$D$140,3)))</f>
        <v>#DIV/0!</v>
      </c>
      <c r="AC182" s="123" t="e">
        <f>AB182+(VLOOKUP($B181,'Growth Rates'!$B$11:$O$140,($B$1+2),FALSE))-(AC181*(AC$7/VLOOKUP($B181,'Paddock Names'!$B$11:$D$140,3)))</f>
        <v>#DIV/0!</v>
      </c>
      <c r="AD182" s="123" t="e">
        <f>AC182+(VLOOKUP($B181,'Growth Rates'!$B$11:$O$140,($B$1+2),FALSE))-(AD181*(AD$7/VLOOKUP($B181,'Paddock Names'!$B$11:$D$140,3)))</f>
        <v>#DIV/0!</v>
      </c>
      <c r="AE182" s="123" t="e">
        <f>AD182+(VLOOKUP($B181,'Growth Rates'!$B$11:$O$140,($B$1+2),FALSE))-(AE181*(AE$7/VLOOKUP($B181,'Paddock Names'!$B$11:$D$140,3)))</f>
        <v>#DIV/0!</v>
      </c>
      <c r="AF182" s="123" t="e">
        <f>AE182+(VLOOKUP($B181,'Growth Rates'!$B$11:$O$140,($B$1+2),FALSE))-(AF181*(AF$7/VLOOKUP($B181,'Paddock Names'!$B$11:$D$140,3)))</f>
        <v>#DIV/0!</v>
      </c>
      <c r="AG182" s="123" t="e">
        <f>AF182+(VLOOKUP($B181,'Growth Rates'!$B$11:$O$140,($B$1+2),FALSE))-(AG181*(AG$7/VLOOKUP($B181,'Paddock Names'!$B$11:$D$140,3)))</f>
        <v>#DIV/0!</v>
      </c>
      <c r="AH182" s="123" t="e">
        <f>AG182+(VLOOKUP($B181,'Growth Rates'!$B$11:$O$140,($B$1+2),FALSE))-(AH181*(AH$7/VLOOKUP($B181,'Paddock Names'!$B$11:$D$140,3)))</f>
        <v>#DIV/0!</v>
      </c>
      <c r="AI182" s="123" t="e">
        <f>AH182+(VLOOKUP($B181,'Growth Rates'!$B$11:$O$140,($B$1+2),FALSE))-(AI181*(AI$7/VLOOKUP($B181,'Paddock Names'!$B$11:$D$140,3)))</f>
        <v>#DIV/0!</v>
      </c>
      <c r="AJ182" s="123" t="e">
        <f>AI182+(VLOOKUP($B181,'Growth Rates'!$B$11:$O$140,($B$1+2),FALSE))-(AJ181*(AJ$7/VLOOKUP($B181,'Paddock Names'!$B$11:$D$140,3)))</f>
        <v>#DIV/0!</v>
      </c>
      <c r="AK182" s="124" t="e">
        <f>AJ182+(VLOOKUP($B181,'Growth Rates'!$B$11:$O$140,($B$1+2),FALSE))-(AK181*(AK$7/VLOOKUP($B181,'Paddock Names'!$B$11:$D$140,3)))</f>
        <v>#DIV/0!</v>
      </c>
    </row>
    <row r="183" spans="2:37" x14ac:dyDescent="0.2">
      <c r="B183" s="58">
        <f t="shared" si="6"/>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IF(SUM(I183:AK183)&gt;0,SUM(I183:AK183)," ")</f>
        <v xml:space="preserve"> </v>
      </c>
      <c r="F183" s="119" t="e">
        <f>Jan!AM184</f>
        <v>#DIV/0!</v>
      </c>
      <c r="G183" s="17">
        <f>VLOOKUP(B183,'Herbage Mass Residual'!$B$11:$O$140,($B$1+2),FALSE)</f>
        <v>2500</v>
      </c>
      <c r="H183" s="103" t="e">
        <f>($F$7/VLOOKUP(B183,'Paddock Names'!$B$11:$D$140,3))*(SUM(I183:AK183)/31)</f>
        <v>#DIV/0!</v>
      </c>
      <c r="I183" s="121"/>
      <c r="J183" s="121"/>
      <c r="K183" s="121"/>
      <c r="L183" s="121"/>
      <c r="M183" s="121"/>
      <c r="N183" s="121"/>
      <c r="O183" s="121"/>
      <c r="P183" s="121"/>
      <c r="Q183" s="121"/>
      <c r="R183" s="121"/>
      <c r="S183" s="121"/>
      <c r="T183" s="121"/>
      <c r="U183" s="121"/>
      <c r="V183" s="121"/>
      <c r="W183" s="121"/>
      <c r="X183" s="121"/>
      <c r="Y183" s="121"/>
      <c r="Z183" s="121"/>
      <c r="AA183" s="121"/>
      <c r="AB183" s="121"/>
      <c r="AC183" s="121"/>
      <c r="AD183" s="121"/>
      <c r="AE183" s="121"/>
      <c r="AF183" s="121"/>
      <c r="AG183" s="121"/>
      <c r="AH183" s="121"/>
      <c r="AI183" s="121"/>
      <c r="AJ183" s="121"/>
      <c r="AK183" s="125"/>
    </row>
    <row r="184" spans="2:37" ht="16" thickBot="1" x14ac:dyDescent="0.25">
      <c r="B184" s="58">
        <f t="shared" si="6"/>
        <v>87.5</v>
      </c>
      <c r="C184" s="23"/>
      <c r="D184" s="29"/>
      <c r="E184" s="27"/>
      <c r="F184" s="21"/>
      <c r="G184" s="22"/>
      <c r="H184" s="104"/>
      <c r="I184" s="123" t="e">
        <f>F183+(VLOOKUP(B183,'Growth Rates'!$B$11:$O$140,($B$1+2),FALSE))-(I183*(I$7/VLOOKUP(B183,'Paddock Names'!$B$11:$D$140,3)))</f>
        <v>#DIV/0!</v>
      </c>
      <c r="J184" s="123" t="e">
        <f>I184+(VLOOKUP($B183,'Growth Rates'!$B$11:$O$140,($B$1+2),FALSE))-(J183*(J$7/VLOOKUP($B183,'Paddock Names'!$B$11:$D$140,3)))</f>
        <v>#DIV/0!</v>
      </c>
      <c r="K184" s="123" t="e">
        <f>J184+(VLOOKUP($B183,'Growth Rates'!$B$11:$O$140,($B$1+2),FALSE))-(K183*(K$7/VLOOKUP($B183,'Paddock Names'!$B$11:$D$140,3)))</f>
        <v>#DIV/0!</v>
      </c>
      <c r="L184" s="123" t="e">
        <f>K184+(VLOOKUP($B183,'Growth Rates'!$B$11:$O$140,($B$1+2),FALSE))-(L183*(L$7/VLOOKUP($B183,'Paddock Names'!$B$11:$D$140,3)))</f>
        <v>#DIV/0!</v>
      </c>
      <c r="M184" s="123" t="e">
        <f>L184+(VLOOKUP($B183,'Growth Rates'!$B$11:$O$140,($B$1+2),FALSE))-(M183*(M$7/VLOOKUP($B183,'Paddock Names'!$B$11:$D$140,3)))</f>
        <v>#DIV/0!</v>
      </c>
      <c r="N184" s="123" t="e">
        <f>M184+(VLOOKUP($B183,'Growth Rates'!$B$11:$O$140,($B$1+2),FALSE))-(N183*(N$7/VLOOKUP($B183,'Paddock Names'!$B$11:$D$140,3)))</f>
        <v>#DIV/0!</v>
      </c>
      <c r="O184" s="123" t="e">
        <f>N184+(VLOOKUP($B183,'Growth Rates'!$B$11:$O$140,($B$1+2),FALSE))-(O183*(O$7/VLOOKUP($B183,'Paddock Names'!$B$11:$D$140,3)))</f>
        <v>#DIV/0!</v>
      </c>
      <c r="P184" s="123" t="e">
        <f>O184+(VLOOKUP($B183,'Growth Rates'!$B$11:$O$140,($B$1+2),FALSE))-(P183*(P$7/VLOOKUP($B183,'Paddock Names'!$B$11:$D$140,3)))</f>
        <v>#DIV/0!</v>
      </c>
      <c r="Q184" s="123" t="e">
        <f>P184+(VLOOKUP($B183,'Growth Rates'!$B$11:$O$140,($B$1+2),FALSE))-(Q183*(Q$7/VLOOKUP($B183,'Paddock Names'!$B$11:$D$140,3)))</f>
        <v>#DIV/0!</v>
      </c>
      <c r="R184" s="123" t="e">
        <f>Q184+(VLOOKUP($B183,'Growth Rates'!$B$11:$O$140,($B$1+2),FALSE))-(R183*(R$7/VLOOKUP($B183,'Paddock Names'!$B$11:$D$140,3)))</f>
        <v>#DIV/0!</v>
      </c>
      <c r="S184" s="123" t="e">
        <f>R184+(VLOOKUP($B183,'Growth Rates'!$B$11:$O$140,($B$1+2),FALSE))-(S183*(S$7/VLOOKUP($B183,'Paddock Names'!$B$11:$D$140,3)))</f>
        <v>#DIV/0!</v>
      </c>
      <c r="T184" s="123" t="e">
        <f>S184+(VLOOKUP($B183,'Growth Rates'!$B$11:$O$140,($B$1+2),FALSE))-(T183*(T$7/VLOOKUP($B183,'Paddock Names'!$B$11:$D$140,3)))</f>
        <v>#DIV/0!</v>
      </c>
      <c r="U184" s="123" t="e">
        <f>T184+(VLOOKUP($B183,'Growth Rates'!$B$11:$O$140,($B$1+2),FALSE))-(U183*(U$7/VLOOKUP($B183,'Paddock Names'!$B$11:$D$140,3)))</f>
        <v>#DIV/0!</v>
      </c>
      <c r="V184" s="123" t="e">
        <f>U184+(VLOOKUP($B183,'Growth Rates'!$B$11:$O$140,($B$1+2),FALSE))-(V183*(V$7/VLOOKUP($B183,'Paddock Names'!$B$11:$D$140,3)))</f>
        <v>#DIV/0!</v>
      </c>
      <c r="W184" s="123" t="e">
        <f>V184+(VLOOKUP($B183,'Growth Rates'!$B$11:$O$140,($B$1+2),FALSE))-(W183*(W$7/VLOOKUP($B183,'Paddock Names'!$B$11:$D$140,3)))</f>
        <v>#DIV/0!</v>
      </c>
      <c r="X184" s="123" t="e">
        <f>W184+(VLOOKUP($B183,'Growth Rates'!$B$11:$O$140,($B$1+2),FALSE))-(X183*(X$7/VLOOKUP($B183,'Paddock Names'!$B$11:$D$140,3)))</f>
        <v>#DIV/0!</v>
      </c>
      <c r="Y184" s="123" t="e">
        <f>X184+(VLOOKUP($B183,'Growth Rates'!$B$11:$O$140,($B$1+2),FALSE))-(Y183*(Y$7/VLOOKUP($B183,'Paddock Names'!$B$11:$D$140,3)))</f>
        <v>#DIV/0!</v>
      </c>
      <c r="Z184" s="123" t="e">
        <f>Y184+(VLOOKUP($B183,'Growth Rates'!$B$11:$O$140,($B$1+2),FALSE))-(Z183*(Z$7/VLOOKUP($B183,'Paddock Names'!$B$11:$D$140,3)))</f>
        <v>#DIV/0!</v>
      </c>
      <c r="AA184" s="123" t="e">
        <f>Z184+(VLOOKUP($B183,'Growth Rates'!$B$11:$O$140,($B$1+2),FALSE))-(AA183*(AA$7/VLOOKUP($B183,'Paddock Names'!$B$11:$D$140,3)))</f>
        <v>#DIV/0!</v>
      </c>
      <c r="AB184" s="123" t="e">
        <f>AA184+(VLOOKUP($B183,'Growth Rates'!$B$11:$O$140,($B$1+2),FALSE))-(AB183*(AB$7/VLOOKUP($B183,'Paddock Names'!$B$11:$D$140,3)))</f>
        <v>#DIV/0!</v>
      </c>
      <c r="AC184" s="123" t="e">
        <f>AB184+(VLOOKUP($B183,'Growth Rates'!$B$11:$O$140,($B$1+2),FALSE))-(AC183*(AC$7/VLOOKUP($B183,'Paddock Names'!$B$11:$D$140,3)))</f>
        <v>#DIV/0!</v>
      </c>
      <c r="AD184" s="123" t="e">
        <f>AC184+(VLOOKUP($B183,'Growth Rates'!$B$11:$O$140,($B$1+2),FALSE))-(AD183*(AD$7/VLOOKUP($B183,'Paddock Names'!$B$11:$D$140,3)))</f>
        <v>#DIV/0!</v>
      </c>
      <c r="AE184" s="123" t="e">
        <f>AD184+(VLOOKUP($B183,'Growth Rates'!$B$11:$O$140,($B$1+2),FALSE))-(AE183*(AE$7/VLOOKUP($B183,'Paddock Names'!$B$11:$D$140,3)))</f>
        <v>#DIV/0!</v>
      </c>
      <c r="AF184" s="123" t="e">
        <f>AE184+(VLOOKUP($B183,'Growth Rates'!$B$11:$O$140,($B$1+2),FALSE))-(AF183*(AF$7/VLOOKUP($B183,'Paddock Names'!$B$11:$D$140,3)))</f>
        <v>#DIV/0!</v>
      </c>
      <c r="AG184" s="123" t="e">
        <f>AF184+(VLOOKUP($B183,'Growth Rates'!$B$11:$O$140,($B$1+2),FALSE))-(AG183*(AG$7/VLOOKUP($B183,'Paddock Names'!$B$11:$D$140,3)))</f>
        <v>#DIV/0!</v>
      </c>
      <c r="AH184" s="123" t="e">
        <f>AG184+(VLOOKUP($B183,'Growth Rates'!$B$11:$O$140,($B$1+2),FALSE))-(AH183*(AH$7/VLOOKUP($B183,'Paddock Names'!$B$11:$D$140,3)))</f>
        <v>#DIV/0!</v>
      </c>
      <c r="AI184" s="123" t="e">
        <f>AH184+(VLOOKUP($B183,'Growth Rates'!$B$11:$O$140,($B$1+2),FALSE))-(AI183*(AI$7/VLOOKUP($B183,'Paddock Names'!$B$11:$D$140,3)))</f>
        <v>#DIV/0!</v>
      </c>
      <c r="AJ184" s="123" t="e">
        <f>AI184+(VLOOKUP($B183,'Growth Rates'!$B$11:$O$140,($B$1+2),FALSE))-(AJ183*(AJ$7/VLOOKUP($B183,'Paddock Names'!$B$11:$D$140,3)))</f>
        <v>#DIV/0!</v>
      </c>
      <c r="AK184" s="124" t="e">
        <f>AJ184+(VLOOKUP($B183,'Growth Rates'!$B$11:$O$140,($B$1+2),FALSE))-(AK183*(AK$7/VLOOKUP($B183,'Paddock Names'!$B$11:$D$140,3)))</f>
        <v>#DIV/0!</v>
      </c>
    </row>
    <row r="185" spans="2:37" x14ac:dyDescent="0.2">
      <c r="B185" s="58">
        <f t="shared" si="6"/>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IF(SUM(I185:AK185)&gt;0,SUM(I185:AK185)," ")</f>
        <v xml:space="preserve"> </v>
      </c>
      <c r="F185" s="119" t="e">
        <f>Jan!AM186</f>
        <v>#DIV/0!</v>
      </c>
      <c r="G185" s="17">
        <f>VLOOKUP(B185,'Herbage Mass Residual'!$B$11:$O$140,($B$1+2),FALSE)</f>
        <v>2500</v>
      </c>
      <c r="H185" s="103" t="e">
        <f>($F$7/VLOOKUP(B185,'Paddock Names'!$B$11:$D$140,3))*(SUM(I185:AK185)/31)</f>
        <v>#DIV/0!</v>
      </c>
      <c r="I185" s="121"/>
      <c r="J185" s="121"/>
      <c r="K185" s="121"/>
      <c r="L185" s="121"/>
      <c r="M185" s="121"/>
      <c r="N185" s="121"/>
      <c r="O185" s="121"/>
      <c r="P185" s="121"/>
      <c r="Q185" s="121"/>
      <c r="R185" s="121"/>
      <c r="S185" s="121"/>
      <c r="T185" s="121"/>
      <c r="U185" s="121"/>
      <c r="V185" s="121"/>
      <c r="W185" s="121"/>
      <c r="X185" s="121"/>
      <c r="Y185" s="121"/>
      <c r="Z185" s="121"/>
      <c r="AA185" s="121"/>
      <c r="AB185" s="121"/>
      <c r="AC185" s="121"/>
      <c r="AD185" s="121"/>
      <c r="AE185" s="121"/>
      <c r="AF185" s="121"/>
      <c r="AG185" s="121"/>
      <c r="AH185" s="121"/>
      <c r="AI185" s="121"/>
      <c r="AJ185" s="121"/>
      <c r="AK185" s="125"/>
    </row>
    <row r="186" spans="2:37" ht="16" thickBot="1" x14ac:dyDescent="0.25">
      <c r="B186" s="58">
        <f t="shared" si="6"/>
        <v>88.5</v>
      </c>
      <c r="C186" s="23"/>
      <c r="D186" s="29"/>
      <c r="E186" s="27"/>
      <c r="F186" s="21"/>
      <c r="G186" s="22"/>
      <c r="H186" s="104"/>
      <c r="I186" s="123" t="e">
        <f>F185+(VLOOKUP(B185,'Growth Rates'!$B$11:$O$140,($B$1+2),FALSE))-(I185*(I$7/VLOOKUP(B185,'Paddock Names'!$B$11:$D$140,3)))</f>
        <v>#DIV/0!</v>
      </c>
      <c r="J186" s="123" t="e">
        <f>I186+(VLOOKUP($B185,'Growth Rates'!$B$11:$O$140,($B$1+2),FALSE))-(J185*(J$7/VLOOKUP($B185,'Paddock Names'!$B$11:$D$140,3)))</f>
        <v>#DIV/0!</v>
      </c>
      <c r="K186" s="123" t="e">
        <f>J186+(VLOOKUP($B185,'Growth Rates'!$B$11:$O$140,($B$1+2),FALSE))-(K185*(K$7/VLOOKUP($B185,'Paddock Names'!$B$11:$D$140,3)))</f>
        <v>#DIV/0!</v>
      </c>
      <c r="L186" s="123" t="e">
        <f>K186+(VLOOKUP($B185,'Growth Rates'!$B$11:$O$140,($B$1+2),FALSE))-(L185*(L$7/VLOOKUP($B185,'Paddock Names'!$B$11:$D$140,3)))</f>
        <v>#DIV/0!</v>
      </c>
      <c r="M186" s="123" t="e">
        <f>L186+(VLOOKUP($B185,'Growth Rates'!$B$11:$O$140,($B$1+2),FALSE))-(M185*(M$7/VLOOKUP($B185,'Paddock Names'!$B$11:$D$140,3)))</f>
        <v>#DIV/0!</v>
      </c>
      <c r="N186" s="123" t="e">
        <f>M186+(VLOOKUP($B185,'Growth Rates'!$B$11:$O$140,($B$1+2),FALSE))-(N185*(N$7/VLOOKUP($B185,'Paddock Names'!$B$11:$D$140,3)))</f>
        <v>#DIV/0!</v>
      </c>
      <c r="O186" s="123" t="e">
        <f>N186+(VLOOKUP($B185,'Growth Rates'!$B$11:$O$140,($B$1+2),FALSE))-(O185*(O$7/VLOOKUP($B185,'Paddock Names'!$B$11:$D$140,3)))</f>
        <v>#DIV/0!</v>
      </c>
      <c r="P186" s="123" t="e">
        <f>O186+(VLOOKUP($B185,'Growth Rates'!$B$11:$O$140,($B$1+2),FALSE))-(P185*(P$7/VLOOKUP($B185,'Paddock Names'!$B$11:$D$140,3)))</f>
        <v>#DIV/0!</v>
      </c>
      <c r="Q186" s="123" t="e">
        <f>P186+(VLOOKUP($B185,'Growth Rates'!$B$11:$O$140,($B$1+2),FALSE))-(Q185*(Q$7/VLOOKUP($B185,'Paddock Names'!$B$11:$D$140,3)))</f>
        <v>#DIV/0!</v>
      </c>
      <c r="R186" s="123" t="e">
        <f>Q186+(VLOOKUP($B185,'Growth Rates'!$B$11:$O$140,($B$1+2),FALSE))-(R185*(R$7/VLOOKUP($B185,'Paddock Names'!$B$11:$D$140,3)))</f>
        <v>#DIV/0!</v>
      </c>
      <c r="S186" s="123" t="e">
        <f>R186+(VLOOKUP($B185,'Growth Rates'!$B$11:$O$140,($B$1+2),FALSE))-(S185*(S$7/VLOOKUP($B185,'Paddock Names'!$B$11:$D$140,3)))</f>
        <v>#DIV/0!</v>
      </c>
      <c r="T186" s="123" t="e">
        <f>S186+(VLOOKUP($B185,'Growth Rates'!$B$11:$O$140,($B$1+2),FALSE))-(T185*(T$7/VLOOKUP($B185,'Paddock Names'!$B$11:$D$140,3)))</f>
        <v>#DIV/0!</v>
      </c>
      <c r="U186" s="123" t="e">
        <f>T186+(VLOOKUP($B185,'Growth Rates'!$B$11:$O$140,($B$1+2),FALSE))-(U185*(U$7/VLOOKUP($B185,'Paddock Names'!$B$11:$D$140,3)))</f>
        <v>#DIV/0!</v>
      </c>
      <c r="V186" s="123" t="e">
        <f>U186+(VLOOKUP($B185,'Growth Rates'!$B$11:$O$140,($B$1+2),FALSE))-(V185*(V$7/VLOOKUP($B185,'Paddock Names'!$B$11:$D$140,3)))</f>
        <v>#DIV/0!</v>
      </c>
      <c r="W186" s="123" t="e">
        <f>V186+(VLOOKUP($B185,'Growth Rates'!$B$11:$O$140,($B$1+2),FALSE))-(W185*(W$7/VLOOKUP($B185,'Paddock Names'!$B$11:$D$140,3)))</f>
        <v>#DIV/0!</v>
      </c>
      <c r="X186" s="123" t="e">
        <f>W186+(VLOOKUP($B185,'Growth Rates'!$B$11:$O$140,($B$1+2),FALSE))-(X185*(X$7/VLOOKUP($B185,'Paddock Names'!$B$11:$D$140,3)))</f>
        <v>#DIV/0!</v>
      </c>
      <c r="Y186" s="123" t="e">
        <f>X186+(VLOOKUP($B185,'Growth Rates'!$B$11:$O$140,($B$1+2),FALSE))-(Y185*(Y$7/VLOOKUP($B185,'Paddock Names'!$B$11:$D$140,3)))</f>
        <v>#DIV/0!</v>
      </c>
      <c r="Z186" s="123" t="e">
        <f>Y186+(VLOOKUP($B185,'Growth Rates'!$B$11:$O$140,($B$1+2),FALSE))-(Z185*(Z$7/VLOOKUP($B185,'Paddock Names'!$B$11:$D$140,3)))</f>
        <v>#DIV/0!</v>
      </c>
      <c r="AA186" s="123" t="e">
        <f>Z186+(VLOOKUP($B185,'Growth Rates'!$B$11:$O$140,($B$1+2),FALSE))-(AA185*(AA$7/VLOOKUP($B185,'Paddock Names'!$B$11:$D$140,3)))</f>
        <v>#DIV/0!</v>
      </c>
      <c r="AB186" s="123" t="e">
        <f>AA186+(VLOOKUP($B185,'Growth Rates'!$B$11:$O$140,($B$1+2),FALSE))-(AB185*(AB$7/VLOOKUP($B185,'Paddock Names'!$B$11:$D$140,3)))</f>
        <v>#DIV/0!</v>
      </c>
      <c r="AC186" s="123" t="e">
        <f>AB186+(VLOOKUP($B185,'Growth Rates'!$B$11:$O$140,($B$1+2),FALSE))-(AC185*(AC$7/VLOOKUP($B185,'Paddock Names'!$B$11:$D$140,3)))</f>
        <v>#DIV/0!</v>
      </c>
      <c r="AD186" s="123" t="e">
        <f>AC186+(VLOOKUP($B185,'Growth Rates'!$B$11:$O$140,($B$1+2),FALSE))-(AD185*(AD$7/VLOOKUP($B185,'Paddock Names'!$B$11:$D$140,3)))</f>
        <v>#DIV/0!</v>
      </c>
      <c r="AE186" s="123" t="e">
        <f>AD186+(VLOOKUP($B185,'Growth Rates'!$B$11:$O$140,($B$1+2),FALSE))-(AE185*(AE$7/VLOOKUP($B185,'Paddock Names'!$B$11:$D$140,3)))</f>
        <v>#DIV/0!</v>
      </c>
      <c r="AF186" s="123" t="e">
        <f>AE186+(VLOOKUP($B185,'Growth Rates'!$B$11:$O$140,($B$1+2),FALSE))-(AF185*(AF$7/VLOOKUP($B185,'Paddock Names'!$B$11:$D$140,3)))</f>
        <v>#DIV/0!</v>
      </c>
      <c r="AG186" s="123" t="e">
        <f>AF186+(VLOOKUP($B185,'Growth Rates'!$B$11:$O$140,($B$1+2),FALSE))-(AG185*(AG$7/VLOOKUP($B185,'Paddock Names'!$B$11:$D$140,3)))</f>
        <v>#DIV/0!</v>
      </c>
      <c r="AH186" s="123" t="e">
        <f>AG186+(VLOOKUP($B185,'Growth Rates'!$B$11:$O$140,($B$1+2),FALSE))-(AH185*(AH$7/VLOOKUP($B185,'Paddock Names'!$B$11:$D$140,3)))</f>
        <v>#DIV/0!</v>
      </c>
      <c r="AI186" s="123" t="e">
        <f>AH186+(VLOOKUP($B185,'Growth Rates'!$B$11:$O$140,($B$1+2),FALSE))-(AI185*(AI$7/VLOOKUP($B185,'Paddock Names'!$B$11:$D$140,3)))</f>
        <v>#DIV/0!</v>
      </c>
      <c r="AJ186" s="123" t="e">
        <f>AI186+(VLOOKUP($B185,'Growth Rates'!$B$11:$O$140,($B$1+2),FALSE))-(AJ185*(AJ$7/VLOOKUP($B185,'Paddock Names'!$B$11:$D$140,3)))</f>
        <v>#DIV/0!</v>
      </c>
      <c r="AK186" s="124" t="e">
        <f>AJ186+(VLOOKUP($B185,'Growth Rates'!$B$11:$O$140,($B$1+2),FALSE))-(AK185*(AK$7/VLOOKUP($B185,'Paddock Names'!$B$11:$D$140,3)))</f>
        <v>#DIV/0!</v>
      </c>
    </row>
    <row r="187" spans="2:37" x14ac:dyDescent="0.2">
      <c r="B187" s="58">
        <f t="shared" si="6"/>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IF(SUM(I187:AK187)&gt;0,SUM(I187:AK187)," ")</f>
        <v xml:space="preserve"> </v>
      </c>
      <c r="F187" s="119" t="e">
        <f>Jan!AM188</f>
        <v>#DIV/0!</v>
      </c>
      <c r="G187" s="17">
        <f>VLOOKUP(B187,'Herbage Mass Residual'!$B$11:$O$140,($B$1+2),FALSE)</f>
        <v>2500</v>
      </c>
      <c r="H187" s="103" t="e">
        <f>($F$7/VLOOKUP(B187,'Paddock Names'!$B$11:$D$140,3))*(SUM(I187:AK187)/31)</f>
        <v>#DIV/0!</v>
      </c>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5"/>
    </row>
    <row r="188" spans="2:37" ht="16" thickBot="1" x14ac:dyDescent="0.25">
      <c r="B188" s="58">
        <f t="shared" si="6"/>
        <v>89.5</v>
      </c>
      <c r="C188" s="23"/>
      <c r="D188" s="29"/>
      <c r="E188" s="27"/>
      <c r="F188" s="21"/>
      <c r="G188" s="22"/>
      <c r="H188" s="104"/>
      <c r="I188" s="123" t="e">
        <f>F187+(VLOOKUP(B187,'Growth Rates'!$B$11:$O$140,($B$1+2),FALSE))-(I187*(I$7/VLOOKUP(B187,'Paddock Names'!$B$11:$D$140,3)))</f>
        <v>#DIV/0!</v>
      </c>
      <c r="J188" s="123" t="e">
        <f>I188+(VLOOKUP($B187,'Growth Rates'!$B$11:$O$140,($B$1+2),FALSE))-(J187*(J$7/VLOOKUP($B187,'Paddock Names'!$B$11:$D$140,3)))</f>
        <v>#DIV/0!</v>
      </c>
      <c r="K188" s="123" t="e">
        <f>J188+(VLOOKUP($B187,'Growth Rates'!$B$11:$O$140,($B$1+2),FALSE))-(K187*(K$7/VLOOKUP($B187,'Paddock Names'!$B$11:$D$140,3)))</f>
        <v>#DIV/0!</v>
      </c>
      <c r="L188" s="123" t="e">
        <f>K188+(VLOOKUP($B187,'Growth Rates'!$B$11:$O$140,($B$1+2),FALSE))-(L187*(L$7/VLOOKUP($B187,'Paddock Names'!$B$11:$D$140,3)))</f>
        <v>#DIV/0!</v>
      </c>
      <c r="M188" s="123" t="e">
        <f>L188+(VLOOKUP($B187,'Growth Rates'!$B$11:$O$140,($B$1+2),FALSE))-(M187*(M$7/VLOOKUP($B187,'Paddock Names'!$B$11:$D$140,3)))</f>
        <v>#DIV/0!</v>
      </c>
      <c r="N188" s="123" t="e">
        <f>M188+(VLOOKUP($B187,'Growth Rates'!$B$11:$O$140,($B$1+2),FALSE))-(N187*(N$7/VLOOKUP($B187,'Paddock Names'!$B$11:$D$140,3)))</f>
        <v>#DIV/0!</v>
      </c>
      <c r="O188" s="123" t="e">
        <f>N188+(VLOOKUP($B187,'Growth Rates'!$B$11:$O$140,($B$1+2),FALSE))-(O187*(O$7/VLOOKUP($B187,'Paddock Names'!$B$11:$D$140,3)))</f>
        <v>#DIV/0!</v>
      </c>
      <c r="P188" s="123" t="e">
        <f>O188+(VLOOKUP($B187,'Growth Rates'!$B$11:$O$140,($B$1+2),FALSE))-(P187*(P$7/VLOOKUP($B187,'Paddock Names'!$B$11:$D$140,3)))</f>
        <v>#DIV/0!</v>
      </c>
      <c r="Q188" s="123" t="e">
        <f>P188+(VLOOKUP($B187,'Growth Rates'!$B$11:$O$140,($B$1+2),FALSE))-(Q187*(Q$7/VLOOKUP($B187,'Paddock Names'!$B$11:$D$140,3)))</f>
        <v>#DIV/0!</v>
      </c>
      <c r="R188" s="123" t="e">
        <f>Q188+(VLOOKUP($B187,'Growth Rates'!$B$11:$O$140,($B$1+2),FALSE))-(R187*(R$7/VLOOKUP($B187,'Paddock Names'!$B$11:$D$140,3)))</f>
        <v>#DIV/0!</v>
      </c>
      <c r="S188" s="123" t="e">
        <f>R188+(VLOOKUP($B187,'Growth Rates'!$B$11:$O$140,($B$1+2),FALSE))-(S187*(S$7/VLOOKUP($B187,'Paddock Names'!$B$11:$D$140,3)))</f>
        <v>#DIV/0!</v>
      </c>
      <c r="T188" s="123" t="e">
        <f>S188+(VLOOKUP($B187,'Growth Rates'!$B$11:$O$140,($B$1+2),FALSE))-(T187*(T$7/VLOOKUP($B187,'Paddock Names'!$B$11:$D$140,3)))</f>
        <v>#DIV/0!</v>
      </c>
      <c r="U188" s="123" t="e">
        <f>T188+(VLOOKUP($B187,'Growth Rates'!$B$11:$O$140,($B$1+2),FALSE))-(U187*(U$7/VLOOKUP($B187,'Paddock Names'!$B$11:$D$140,3)))</f>
        <v>#DIV/0!</v>
      </c>
      <c r="V188" s="123" t="e">
        <f>U188+(VLOOKUP($B187,'Growth Rates'!$B$11:$O$140,($B$1+2),FALSE))-(V187*(V$7/VLOOKUP($B187,'Paddock Names'!$B$11:$D$140,3)))</f>
        <v>#DIV/0!</v>
      </c>
      <c r="W188" s="123" t="e">
        <f>V188+(VLOOKUP($B187,'Growth Rates'!$B$11:$O$140,($B$1+2),FALSE))-(W187*(W$7/VLOOKUP($B187,'Paddock Names'!$B$11:$D$140,3)))</f>
        <v>#DIV/0!</v>
      </c>
      <c r="X188" s="123" t="e">
        <f>W188+(VLOOKUP($B187,'Growth Rates'!$B$11:$O$140,($B$1+2),FALSE))-(X187*(X$7/VLOOKUP($B187,'Paddock Names'!$B$11:$D$140,3)))</f>
        <v>#DIV/0!</v>
      </c>
      <c r="Y188" s="123" t="e">
        <f>X188+(VLOOKUP($B187,'Growth Rates'!$B$11:$O$140,($B$1+2),FALSE))-(Y187*(Y$7/VLOOKUP($B187,'Paddock Names'!$B$11:$D$140,3)))</f>
        <v>#DIV/0!</v>
      </c>
      <c r="Z188" s="123" t="e">
        <f>Y188+(VLOOKUP($B187,'Growth Rates'!$B$11:$O$140,($B$1+2),FALSE))-(Z187*(Z$7/VLOOKUP($B187,'Paddock Names'!$B$11:$D$140,3)))</f>
        <v>#DIV/0!</v>
      </c>
      <c r="AA188" s="123" t="e">
        <f>Z188+(VLOOKUP($B187,'Growth Rates'!$B$11:$O$140,($B$1+2),FALSE))-(AA187*(AA$7/VLOOKUP($B187,'Paddock Names'!$B$11:$D$140,3)))</f>
        <v>#DIV/0!</v>
      </c>
      <c r="AB188" s="123" t="e">
        <f>AA188+(VLOOKUP($B187,'Growth Rates'!$B$11:$O$140,($B$1+2),FALSE))-(AB187*(AB$7/VLOOKUP($B187,'Paddock Names'!$B$11:$D$140,3)))</f>
        <v>#DIV/0!</v>
      </c>
      <c r="AC188" s="123" t="e">
        <f>AB188+(VLOOKUP($B187,'Growth Rates'!$B$11:$O$140,($B$1+2),FALSE))-(AC187*(AC$7/VLOOKUP($B187,'Paddock Names'!$B$11:$D$140,3)))</f>
        <v>#DIV/0!</v>
      </c>
      <c r="AD188" s="123" t="e">
        <f>AC188+(VLOOKUP($B187,'Growth Rates'!$B$11:$O$140,($B$1+2),FALSE))-(AD187*(AD$7/VLOOKUP($B187,'Paddock Names'!$B$11:$D$140,3)))</f>
        <v>#DIV/0!</v>
      </c>
      <c r="AE188" s="123" t="e">
        <f>AD188+(VLOOKUP($B187,'Growth Rates'!$B$11:$O$140,($B$1+2),FALSE))-(AE187*(AE$7/VLOOKUP($B187,'Paddock Names'!$B$11:$D$140,3)))</f>
        <v>#DIV/0!</v>
      </c>
      <c r="AF188" s="123" t="e">
        <f>AE188+(VLOOKUP($B187,'Growth Rates'!$B$11:$O$140,($B$1+2),FALSE))-(AF187*(AF$7/VLOOKUP($B187,'Paddock Names'!$B$11:$D$140,3)))</f>
        <v>#DIV/0!</v>
      </c>
      <c r="AG188" s="123" t="e">
        <f>AF188+(VLOOKUP($B187,'Growth Rates'!$B$11:$O$140,($B$1+2),FALSE))-(AG187*(AG$7/VLOOKUP($B187,'Paddock Names'!$B$11:$D$140,3)))</f>
        <v>#DIV/0!</v>
      </c>
      <c r="AH188" s="123" t="e">
        <f>AG188+(VLOOKUP($B187,'Growth Rates'!$B$11:$O$140,($B$1+2),FALSE))-(AH187*(AH$7/VLOOKUP($B187,'Paddock Names'!$B$11:$D$140,3)))</f>
        <v>#DIV/0!</v>
      </c>
      <c r="AI188" s="123" t="e">
        <f>AH188+(VLOOKUP($B187,'Growth Rates'!$B$11:$O$140,($B$1+2),FALSE))-(AI187*(AI$7/VLOOKUP($B187,'Paddock Names'!$B$11:$D$140,3)))</f>
        <v>#DIV/0!</v>
      </c>
      <c r="AJ188" s="123" t="e">
        <f>AI188+(VLOOKUP($B187,'Growth Rates'!$B$11:$O$140,($B$1+2),FALSE))-(AJ187*(AJ$7/VLOOKUP($B187,'Paddock Names'!$B$11:$D$140,3)))</f>
        <v>#DIV/0!</v>
      </c>
      <c r="AK188" s="124" t="e">
        <f>AJ188+(VLOOKUP($B187,'Growth Rates'!$B$11:$O$140,($B$1+2),FALSE))-(AK187*(AK$7/VLOOKUP($B187,'Paddock Names'!$B$11:$D$140,3)))</f>
        <v>#DIV/0!</v>
      </c>
    </row>
    <row r="189" spans="2:37" x14ac:dyDescent="0.2">
      <c r="B189" s="58">
        <f t="shared" si="6"/>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IF(SUM(I189:AK189)&gt;0,SUM(I189:AK189)," ")</f>
        <v xml:space="preserve"> </v>
      </c>
      <c r="F189" s="119" t="e">
        <f>Jan!AM190</f>
        <v>#DIV/0!</v>
      </c>
      <c r="G189" s="17">
        <f>VLOOKUP(B189,'Herbage Mass Residual'!$B$11:$O$140,($B$1+2),FALSE)</f>
        <v>2500</v>
      </c>
      <c r="H189" s="103" t="e">
        <f>($F$7/VLOOKUP(B189,'Paddock Names'!$B$11:$D$140,3))*(SUM(I189:AK189)/31)</f>
        <v>#DIV/0!</v>
      </c>
      <c r="I189" s="121"/>
      <c r="J189" s="121"/>
      <c r="K189" s="121"/>
      <c r="L189" s="121"/>
      <c r="M189" s="121"/>
      <c r="N189" s="121"/>
      <c r="O189" s="121"/>
      <c r="P189" s="121"/>
      <c r="Q189" s="121"/>
      <c r="R189" s="121"/>
      <c r="S189" s="121"/>
      <c r="T189" s="121"/>
      <c r="U189" s="121"/>
      <c r="V189" s="121"/>
      <c r="W189" s="121"/>
      <c r="X189" s="121"/>
      <c r="Y189" s="121"/>
      <c r="Z189" s="121"/>
      <c r="AA189" s="121"/>
      <c r="AB189" s="121"/>
      <c r="AC189" s="121"/>
      <c r="AD189" s="121"/>
      <c r="AE189" s="121"/>
      <c r="AF189" s="121"/>
      <c r="AG189" s="121"/>
      <c r="AH189" s="121"/>
      <c r="AI189" s="121"/>
      <c r="AJ189" s="121"/>
      <c r="AK189" s="125"/>
    </row>
    <row r="190" spans="2:37" ht="16" thickBot="1" x14ac:dyDescent="0.25">
      <c r="B190" s="58">
        <f t="shared" si="6"/>
        <v>90.5</v>
      </c>
      <c r="C190" s="23"/>
      <c r="D190" s="29"/>
      <c r="E190" s="27"/>
      <c r="F190" s="21"/>
      <c r="G190" s="22"/>
      <c r="H190" s="104"/>
      <c r="I190" s="123" t="e">
        <f>F189+(VLOOKUP(B189,'Growth Rates'!$B$11:$O$140,($B$1+2),FALSE))-(I189*(I$7/VLOOKUP(B189,'Paddock Names'!$B$11:$D$140,3)))</f>
        <v>#DIV/0!</v>
      </c>
      <c r="J190" s="123" t="e">
        <f>I190+(VLOOKUP($B189,'Growth Rates'!$B$11:$O$140,($B$1+2),FALSE))-(J189*(J$7/VLOOKUP($B189,'Paddock Names'!$B$11:$D$140,3)))</f>
        <v>#DIV/0!</v>
      </c>
      <c r="K190" s="123" t="e">
        <f>J190+(VLOOKUP($B189,'Growth Rates'!$B$11:$O$140,($B$1+2),FALSE))-(K189*(K$7/VLOOKUP($B189,'Paddock Names'!$B$11:$D$140,3)))</f>
        <v>#DIV/0!</v>
      </c>
      <c r="L190" s="123" t="e">
        <f>K190+(VLOOKUP($B189,'Growth Rates'!$B$11:$O$140,($B$1+2),FALSE))-(L189*(L$7/VLOOKUP($B189,'Paddock Names'!$B$11:$D$140,3)))</f>
        <v>#DIV/0!</v>
      </c>
      <c r="M190" s="123" t="e">
        <f>L190+(VLOOKUP($B189,'Growth Rates'!$B$11:$O$140,($B$1+2),FALSE))-(M189*(M$7/VLOOKUP($B189,'Paddock Names'!$B$11:$D$140,3)))</f>
        <v>#DIV/0!</v>
      </c>
      <c r="N190" s="123" t="e">
        <f>M190+(VLOOKUP($B189,'Growth Rates'!$B$11:$O$140,($B$1+2),FALSE))-(N189*(N$7/VLOOKUP($B189,'Paddock Names'!$B$11:$D$140,3)))</f>
        <v>#DIV/0!</v>
      </c>
      <c r="O190" s="123" t="e">
        <f>N190+(VLOOKUP($B189,'Growth Rates'!$B$11:$O$140,($B$1+2),FALSE))-(O189*(O$7/VLOOKUP($B189,'Paddock Names'!$B$11:$D$140,3)))</f>
        <v>#DIV/0!</v>
      </c>
      <c r="P190" s="123" t="e">
        <f>O190+(VLOOKUP($B189,'Growth Rates'!$B$11:$O$140,($B$1+2),FALSE))-(P189*(P$7/VLOOKUP($B189,'Paddock Names'!$B$11:$D$140,3)))</f>
        <v>#DIV/0!</v>
      </c>
      <c r="Q190" s="123" t="e">
        <f>P190+(VLOOKUP($B189,'Growth Rates'!$B$11:$O$140,($B$1+2),FALSE))-(Q189*(Q$7/VLOOKUP($B189,'Paddock Names'!$B$11:$D$140,3)))</f>
        <v>#DIV/0!</v>
      </c>
      <c r="R190" s="123" t="e">
        <f>Q190+(VLOOKUP($B189,'Growth Rates'!$B$11:$O$140,($B$1+2),FALSE))-(R189*(R$7/VLOOKUP($B189,'Paddock Names'!$B$11:$D$140,3)))</f>
        <v>#DIV/0!</v>
      </c>
      <c r="S190" s="123" t="e">
        <f>R190+(VLOOKUP($B189,'Growth Rates'!$B$11:$O$140,($B$1+2),FALSE))-(S189*(S$7/VLOOKUP($B189,'Paddock Names'!$B$11:$D$140,3)))</f>
        <v>#DIV/0!</v>
      </c>
      <c r="T190" s="123" t="e">
        <f>S190+(VLOOKUP($B189,'Growth Rates'!$B$11:$O$140,($B$1+2),FALSE))-(T189*(T$7/VLOOKUP($B189,'Paddock Names'!$B$11:$D$140,3)))</f>
        <v>#DIV/0!</v>
      </c>
      <c r="U190" s="123" t="e">
        <f>T190+(VLOOKUP($B189,'Growth Rates'!$B$11:$O$140,($B$1+2),FALSE))-(U189*(U$7/VLOOKUP($B189,'Paddock Names'!$B$11:$D$140,3)))</f>
        <v>#DIV/0!</v>
      </c>
      <c r="V190" s="123" t="e">
        <f>U190+(VLOOKUP($B189,'Growth Rates'!$B$11:$O$140,($B$1+2),FALSE))-(V189*(V$7/VLOOKUP($B189,'Paddock Names'!$B$11:$D$140,3)))</f>
        <v>#DIV/0!</v>
      </c>
      <c r="W190" s="123" t="e">
        <f>V190+(VLOOKUP($B189,'Growth Rates'!$B$11:$O$140,($B$1+2),FALSE))-(W189*(W$7/VLOOKUP($B189,'Paddock Names'!$B$11:$D$140,3)))</f>
        <v>#DIV/0!</v>
      </c>
      <c r="X190" s="123" t="e">
        <f>W190+(VLOOKUP($B189,'Growth Rates'!$B$11:$O$140,($B$1+2),FALSE))-(X189*(X$7/VLOOKUP($B189,'Paddock Names'!$B$11:$D$140,3)))</f>
        <v>#DIV/0!</v>
      </c>
      <c r="Y190" s="123" t="e">
        <f>X190+(VLOOKUP($B189,'Growth Rates'!$B$11:$O$140,($B$1+2),FALSE))-(Y189*(Y$7/VLOOKUP($B189,'Paddock Names'!$B$11:$D$140,3)))</f>
        <v>#DIV/0!</v>
      </c>
      <c r="Z190" s="123" t="e">
        <f>Y190+(VLOOKUP($B189,'Growth Rates'!$B$11:$O$140,($B$1+2),FALSE))-(Z189*(Z$7/VLOOKUP($B189,'Paddock Names'!$B$11:$D$140,3)))</f>
        <v>#DIV/0!</v>
      </c>
      <c r="AA190" s="123" t="e">
        <f>Z190+(VLOOKUP($B189,'Growth Rates'!$B$11:$O$140,($B$1+2),FALSE))-(AA189*(AA$7/VLOOKUP($B189,'Paddock Names'!$B$11:$D$140,3)))</f>
        <v>#DIV/0!</v>
      </c>
      <c r="AB190" s="123" t="e">
        <f>AA190+(VLOOKUP($B189,'Growth Rates'!$B$11:$O$140,($B$1+2),FALSE))-(AB189*(AB$7/VLOOKUP($B189,'Paddock Names'!$B$11:$D$140,3)))</f>
        <v>#DIV/0!</v>
      </c>
      <c r="AC190" s="123" t="e">
        <f>AB190+(VLOOKUP($B189,'Growth Rates'!$B$11:$O$140,($B$1+2),FALSE))-(AC189*(AC$7/VLOOKUP($B189,'Paddock Names'!$B$11:$D$140,3)))</f>
        <v>#DIV/0!</v>
      </c>
      <c r="AD190" s="123" t="e">
        <f>AC190+(VLOOKUP($B189,'Growth Rates'!$B$11:$O$140,($B$1+2),FALSE))-(AD189*(AD$7/VLOOKUP($B189,'Paddock Names'!$B$11:$D$140,3)))</f>
        <v>#DIV/0!</v>
      </c>
      <c r="AE190" s="123" t="e">
        <f>AD190+(VLOOKUP($B189,'Growth Rates'!$B$11:$O$140,($B$1+2),FALSE))-(AE189*(AE$7/VLOOKUP($B189,'Paddock Names'!$B$11:$D$140,3)))</f>
        <v>#DIV/0!</v>
      </c>
      <c r="AF190" s="123" t="e">
        <f>AE190+(VLOOKUP($B189,'Growth Rates'!$B$11:$O$140,($B$1+2),FALSE))-(AF189*(AF$7/VLOOKUP($B189,'Paddock Names'!$B$11:$D$140,3)))</f>
        <v>#DIV/0!</v>
      </c>
      <c r="AG190" s="123" t="e">
        <f>AF190+(VLOOKUP($B189,'Growth Rates'!$B$11:$O$140,($B$1+2),FALSE))-(AG189*(AG$7/VLOOKUP($B189,'Paddock Names'!$B$11:$D$140,3)))</f>
        <v>#DIV/0!</v>
      </c>
      <c r="AH190" s="123" t="e">
        <f>AG190+(VLOOKUP($B189,'Growth Rates'!$B$11:$O$140,($B$1+2),FALSE))-(AH189*(AH$7/VLOOKUP($B189,'Paddock Names'!$B$11:$D$140,3)))</f>
        <v>#DIV/0!</v>
      </c>
      <c r="AI190" s="123" t="e">
        <f>AH190+(VLOOKUP($B189,'Growth Rates'!$B$11:$O$140,($B$1+2),FALSE))-(AI189*(AI$7/VLOOKUP($B189,'Paddock Names'!$B$11:$D$140,3)))</f>
        <v>#DIV/0!</v>
      </c>
      <c r="AJ190" s="123" t="e">
        <f>AI190+(VLOOKUP($B189,'Growth Rates'!$B$11:$O$140,($B$1+2),FALSE))-(AJ189*(AJ$7/VLOOKUP($B189,'Paddock Names'!$B$11:$D$140,3)))</f>
        <v>#DIV/0!</v>
      </c>
      <c r="AK190" s="124" t="e">
        <f>AJ190+(VLOOKUP($B189,'Growth Rates'!$B$11:$O$140,($B$1+2),FALSE))-(AK189*(AK$7/VLOOKUP($B189,'Paddock Names'!$B$11:$D$140,3)))</f>
        <v>#DIV/0!</v>
      </c>
    </row>
    <row r="191" spans="2:37" x14ac:dyDescent="0.2">
      <c r="B191" s="58">
        <f t="shared" si="6"/>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IF(SUM(I191:AK191)&gt;0,SUM(I191:AK191)," ")</f>
        <v xml:space="preserve"> </v>
      </c>
      <c r="F191" s="119" t="e">
        <f>Jan!AM192</f>
        <v>#DIV/0!</v>
      </c>
      <c r="G191" s="17">
        <f>VLOOKUP(B191,'Herbage Mass Residual'!$B$11:$O$140,($B$1+2),FALSE)</f>
        <v>2500</v>
      </c>
      <c r="H191" s="103" t="e">
        <f>($F$7/VLOOKUP(B191,'Paddock Names'!$B$11:$D$140,3))*(SUM(I191:AK191)/31)</f>
        <v>#DIV/0!</v>
      </c>
      <c r="I191" s="121"/>
      <c r="J191" s="121"/>
      <c r="K191" s="121"/>
      <c r="L191" s="121"/>
      <c r="M191" s="121"/>
      <c r="N191" s="121"/>
      <c r="O191" s="121"/>
      <c r="P191" s="121"/>
      <c r="Q191" s="121"/>
      <c r="R191" s="121"/>
      <c r="S191" s="121"/>
      <c r="T191" s="121"/>
      <c r="U191" s="121"/>
      <c r="V191" s="121"/>
      <c r="W191" s="121"/>
      <c r="X191" s="121"/>
      <c r="Y191" s="121"/>
      <c r="Z191" s="121"/>
      <c r="AA191" s="121"/>
      <c r="AB191" s="121"/>
      <c r="AC191" s="121"/>
      <c r="AD191" s="121"/>
      <c r="AE191" s="121"/>
      <c r="AF191" s="121"/>
      <c r="AG191" s="121"/>
      <c r="AH191" s="121"/>
      <c r="AI191" s="121"/>
      <c r="AJ191" s="121"/>
      <c r="AK191" s="125"/>
    </row>
    <row r="192" spans="2:37" ht="16" thickBot="1" x14ac:dyDescent="0.25">
      <c r="B192" s="58">
        <f t="shared" si="6"/>
        <v>91.5</v>
      </c>
      <c r="C192" s="23"/>
      <c r="D192" s="29"/>
      <c r="E192" s="27"/>
      <c r="F192" s="21"/>
      <c r="G192" s="22"/>
      <c r="H192" s="104"/>
      <c r="I192" s="123" t="e">
        <f>F191+(VLOOKUP(B191,'Growth Rates'!$B$11:$O$140,($B$1+2),FALSE))-(I191*(I$7/VLOOKUP(B191,'Paddock Names'!$B$11:$D$140,3)))</f>
        <v>#DIV/0!</v>
      </c>
      <c r="J192" s="123" t="e">
        <f>I192+(VLOOKUP($B191,'Growth Rates'!$B$11:$O$140,($B$1+2),FALSE))-(J191*(J$7/VLOOKUP($B191,'Paddock Names'!$B$11:$D$140,3)))</f>
        <v>#DIV/0!</v>
      </c>
      <c r="K192" s="123" t="e">
        <f>J192+(VLOOKUP($B191,'Growth Rates'!$B$11:$O$140,($B$1+2),FALSE))-(K191*(K$7/VLOOKUP($B191,'Paddock Names'!$B$11:$D$140,3)))</f>
        <v>#DIV/0!</v>
      </c>
      <c r="L192" s="123" t="e">
        <f>K192+(VLOOKUP($B191,'Growth Rates'!$B$11:$O$140,($B$1+2),FALSE))-(L191*(L$7/VLOOKUP($B191,'Paddock Names'!$B$11:$D$140,3)))</f>
        <v>#DIV/0!</v>
      </c>
      <c r="M192" s="123" t="e">
        <f>L192+(VLOOKUP($B191,'Growth Rates'!$B$11:$O$140,($B$1+2),FALSE))-(M191*(M$7/VLOOKUP($B191,'Paddock Names'!$B$11:$D$140,3)))</f>
        <v>#DIV/0!</v>
      </c>
      <c r="N192" s="123" t="e">
        <f>M192+(VLOOKUP($B191,'Growth Rates'!$B$11:$O$140,($B$1+2),FALSE))-(N191*(N$7/VLOOKUP($B191,'Paddock Names'!$B$11:$D$140,3)))</f>
        <v>#DIV/0!</v>
      </c>
      <c r="O192" s="123" t="e">
        <f>N192+(VLOOKUP($B191,'Growth Rates'!$B$11:$O$140,($B$1+2),FALSE))-(O191*(O$7/VLOOKUP($B191,'Paddock Names'!$B$11:$D$140,3)))</f>
        <v>#DIV/0!</v>
      </c>
      <c r="P192" s="123" t="e">
        <f>O192+(VLOOKUP($B191,'Growth Rates'!$B$11:$O$140,($B$1+2),FALSE))-(P191*(P$7/VLOOKUP($B191,'Paddock Names'!$B$11:$D$140,3)))</f>
        <v>#DIV/0!</v>
      </c>
      <c r="Q192" s="123" t="e">
        <f>P192+(VLOOKUP($B191,'Growth Rates'!$B$11:$O$140,($B$1+2),FALSE))-(Q191*(Q$7/VLOOKUP($B191,'Paddock Names'!$B$11:$D$140,3)))</f>
        <v>#DIV/0!</v>
      </c>
      <c r="R192" s="123" t="e">
        <f>Q192+(VLOOKUP($B191,'Growth Rates'!$B$11:$O$140,($B$1+2),FALSE))-(R191*(R$7/VLOOKUP($B191,'Paddock Names'!$B$11:$D$140,3)))</f>
        <v>#DIV/0!</v>
      </c>
      <c r="S192" s="123" t="e">
        <f>R192+(VLOOKUP($B191,'Growth Rates'!$B$11:$O$140,($B$1+2),FALSE))-(S191*(S$7/VLOOKUP($B191,'Paddock Names'!$B$11:$D$140,3)))</f>
        <v>#DIV/0!</v>
      </c>
      <c r="T192" s="123" t="e">
        <f>S192+(VLOOKUP($B191,'Growth Rates'!$B$11:$O$140,($B$1+2),FALSE))-(T191*(T$7/VLOOKUP($B191,'Paddock Names'!$B$11:$D$140,3)))</f>
        <v>#DIV/0!</v>
      </c>
      <c r="U192" s="123" t="e">
        <f>T192+(VLOOKUP($B191,'Growth Rates'!$B$11:$O$140,($B$1+2),FALSE))-(U191*(U$7/VLOOKUP($B191,'Paddock Names'!$B$11:$D$140,3)))</f>
        <v>#DIV/0!</v>
      </c>
      <c r="V192" s="123" t="e">
        <f>U192+(VLOOKUP($B191,'Growth Rates'!$B$11:$O$140,($B$1+2),FALSE))-(V191*(V$7/VLOOKUP($B191,'Paddock Names'!$B$11:$D$140,3)))</f>
        <v>#DIV/0!</v>
      </c>
      <c r="W192" s="123" t="e">
        <f>V192+(VLOOKUP($B191,'Growth Rates'!$B$11:$O$140,($B$1+2),FALSE))-(W191*(W$7/VLOOKUP($B191,'Paddock Names'!$B$11:$D$140,3)))</f>
        <v>#DIV/0!</v>
      </c>
      <c r="X192" s="123" t="e">
        <f>W192+(VLOOKUP($B191,'Growth Rates'!$B$11:$O$140,($B$1+2),FALSE))-(X191*(X$7/VLOOKUP($B191,'Paddock Names'!$B$11:$D$140,3)))</f>
        <v>#DIV/0!</v>
      </c>
      <c r="Y192" s="123" t="e">
        <f>X192+(VLOOKUP($B191,'Growth Rates'!$B$11:$O$140,($B$1+2),FALSE))-(Y191*(Y$7/VLOOKUP($B191,'Paddock Names'!$B$11:$D$140,3)))</f>
        <v>#DIV/0!</v>
      </c>
      <c r="Z192" s="123" t="e">
        <f>Y192+(VLOOKUP($B191,'Growth Rates'!$B$11:$O$140,($B$1+2),FALSE))-(Z191*(Z$7/VLOOKUP($B191,'Paddock Names'!$B$11:$D$140,3)))</f>
        <v>#DIV/0!</v>
      </c>
      <c r="AA192" s="123" t="e">
        <f>Z192+(VLOOKUP($B191,'Growth Rates'!$B$11:$O$140,($B$1+2),FALSE))-(AA191*(AA$7/VLOOKUP($B191,'Paddock Names'!$B$11:$D$140,3)))</f>
        <v>#DIV/0!</v>
      </c>
      <c r="AB192" s="123" t="e">
        <f>AA192+(VLOOKUP($B191,'Growth Rates'!$B$11:$O$140,($B$1+2),FALSE))-(AB191*(AB$7/VLOOKUP($B191,'Paddock Names'!$B$11:$D$140,3)))</f>
        <v>#DIV/0!</v>
      </c>
      <c r="AC192" s="123" t="e">
        <f>AB192+(VLOOKUP($B191,'Growth Rates'!$B$11:$O$140,($B$1+2),FALSE))-(AC191*(AC$7/VLOOKUP($B191,'Paddock Names'!$B$11:$D$140,3)))</f>
        <v>#DIV/0!</v>
      </c>
      <c r="AD192" s="123" t="e">
        <f>AC192+(VLOOKUP($B191,'Growth Rates'!$B$11:$O$140,($B$1+2),FALSE))-(AD191*(AD$7/VLOOKUP($B191,'Paddock Names'!$B$11:$D$140,3)))</f>
        <v>#DIV/0!</v>
      </c>
      <c r="AE192" s="123" t="e">
        <f>AD192+(VLOOKUP($B191,'Growth Rates'!$B$11:$O$140,($B$1+2),FALSE))-(AE191*(AE$7/VLOOKUP($B191,'Paddock Names'!$B$11:$D$140,3)))</f>
        <v>#DIV/0!</v>
      </c>
      <c r="AF192" s="123" t="e">
        <f>AE192+(VLOOKUP($B191,'Growth Rates'!$B$11:$O$140,($B$1+2),FALSE))-(AF191*(AF$7/VLOOKUP($B191,'Paddock Names'!$B$11:$D$140,3)))</f>
        <v>#DIV/0!</v>
      </c>
      <c r="AG192" s="123" t="e">
        <f>AF192+(VLOOKUP($B191,'Growth Rates'!$B$11:$O$140,($B$1+2),FALSE))-(AG191*(AG$7/VLOOKUP($B191,'Paddock Names'!$B$11:$D$140,3)))</f>
        <v>#DIV/0!</v>
      </c>
      <c r="AH192" s="123" t="e">
        <f>AG192+(VLOOKUP($B191,'Growth Rates'!$B$11:$O$140,($B$1+2),FALSE))-(AH191*(AH$7/VLOOKUP($B191,'Paddock Names'!$B$11:$D$140,3)))</f>
        <v>#DIV/0!</v>
      </c>
      <c r="AI192" s="123" t="e">
        <f>AH192+(VLOOKUP($B191,'Growth Rates'!$B$11:$O$140,($B$1+2),FALSE))-(AI191*(AI$7/VLOOKUP($B191,'Paddock Names'!$B$11:$D$140,3)))</f>
        <v>#DIV/0!</v>
      </c>
      <c r="AJ192" s="123" t="e">
        <f>AI192+(VLOOKUP($B191,'Growth Rates'!$B$11:$O$140,($B$1+2),FALSE))-(AJ191*(AJ$7/VLOOKUP($B191,'Paddock Names'!$B$11:$D$140,3)))</f>
        <v>#DIV/0!</v>
      </c>
      <c r="AK192" s="124" t="e">
        <f>AJ192+(VLOOKUP($B191,'Growth Rates'!$B$11:$O$140,($B$1+2),FALSE))-(AK191*(AK$7/VLOOKUP($B191,'Paddock Names'!$B$11:$D$140,3)))</f>
        <v>#DIV/0!</v>
      </c>
    </row>
    <row r="193" spans="2:37" x14ac:dyDescent="0.2">
      <c r="B193" s="58">
        <f t="shared" si="6"/>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IF(SUM(I193:AK193)&gt;0,SUM(I193:AK193)," ")</f>
        <v xml:space="preserve"> </v>
      </c>
      <c r="F193" s="119" t="e">
        <f>Jan!AM194</f>
        <v>#DIV/0!</v>
      </c>
      <c r="G193" s="17">
        <f>VLOOKUP(B193,'Herbage Mass Residual'!$B$11:$O$140,($B$1+2),FALSE)</f>
        <v>2500</v>
      </c>
      <c r="H193" s="103" t="e">
        <f>($F$7/VLOOKUP(B193,'Paddock Names'!$B$11:$D$140,3))*(SUM(I193:AK193)/31)</f>
        <v>#DIV/0!</v>
      </c>
      <c r="I193" s="121"/>
      <c r="J193" s="121"/>
      <c r="K193" s="121"/>
      <c r="L193" s="121"/>
      <c r="M193" s="121"/>
      <c r="N193" s="121"/>
      <c r="O193" s="121"/>
      <c r="P193" s="121"/>
      <c r="Q193" s="121"/>
      <c r="R193" s="121"/>
      <c r="S193" s="121"/>
      <c r="T193" s="121"/>
      <c r="U193" s="121"/>
      <c r="V193" s="121"/>
      <c r="W193" s="121"/>
      <c r="X193" s="121"/>
      <c r="Y193" s="121"/>
      <c r="Z193" s="121"/>
      <c r="AA193" s="121"/>
      <c r="AB193" s="121"/>
      <c r="AC193" s="121"/>
      <c r="AD193" s="121"/>
      <c r="AE193" s="121"/>
      <c r="AF193" s="121"/>
      <c r="AG193" s="121"/>
      <c r="AH193" s="121"/>
      <c r="AI193" s="121"/>
      <c r="AJ193" s="121"/>
      <c r="AK193" s="125"/>
    </row>
    <row r="194" spans="2:37" ht="16" thickBot="1" x14ac:dyDescent="0.25">
      <c r="B194" s="58">
        <f t="shared" si="6"/>
        <v>92.5</v>
      </c>
      <c r="C194" s="23"/>
      <c r="D194" s="29"/>
      <c r="E194" s="27"/>
      <c r="F194" s="21"/>
      <c r="G194" s="22"/>
      <c r="H194" s="104"/>
      <c r="I194" s="123" t="e">
        <f>F193+(VLOOKUP(B193,'Growth Rates'!$B$11:$O$140,($B$1+2),FALSE))-(I193*(I$7/VLOOKUP(B193,'Paddock Names'!$B$11:$D$140,3)))</f>
        <v>#DIV/0!</v>
      </c>
      <c r="J194" s="123" t="e">
        <f>I194+(VLOOKUP($B193,'Growth Rates'!$B$11:$O$140,($B$1+2),FALSE))-(J193*(J$7/VLOOKUP($B193,'Paddock Names'!$B$11:$D$140,3)))</f>
        <v>#DIV/0!</v>
      </c>
      <c r="K194" s="123" t="e">
        <f>J194+(VLOOKUP($B193,'Growth Rates'!$B$11:$O$140,($B$1+2),FALSE))-(K193*(K$7/VLOOKUP($B193,'Paddock Names'!$B$11:$D$140,3)))</f>
        <v>#DIV/0!</v>
      </c>
      <c r="L194" s="123" t="e">
        <f>K194+(VLOOKUP($B193,'Growth Rates'!$B$11:$O$140,($B$1+2),FALSE))-(L193*(L$7/VLOOKUP($B193,'Paddock Names'!$B$11:$D$140,3)))</f>
        <v>#DIV/0!</v>
      </c>
      <c r="M194" s="123" t="e">
        <f>L194+(VLOOKUP($B193,'Growth Rates'!$B$11:$O$140,($B$1+2),FALSE))-(M193*(M$7/VLOOKUP($B193,'Paddock Names'!$B$11:$D$140,3)))</f>
        <v>#DIV/0!</v>
      </c>
      <c r="N194" s="123" t="e">
        <f>M194+(VLOOKUP($B193,'Growth Rates'!$B$11:$O$140,($B$1+2),FALSE))-(N193*(N$7/VLOOKUP($B193,'Paddock Names'!$B$11:$D$140,3)))</f>
        <v>#DIV/0!</v>
      </c>
      <c r="O194" s="123" t="e">
        <f>N194+(VLOOKUP($B193,'Growth Rates'!$B$11:$O$140,($B$1+2),FALSE))-(O193*(O$7/VLOOKUP($B193,'Paddock Names'!$B$11:$D$140,3)))</f>
        <v>#DIV/0!</v>
      </c>
      <c r="P194" s="123" t="e">
        <f>O194+(VLOOKUP($B193,'Growth Rates'!$B$11:$O$140,($B$1+2),FALSE))-(P193*(P$7/VLOOKUP($B193,'Paddock Names'!$B$11:$D$140,3)))</f>
        <v>#DIV/0!</v>
      </c>
      <c r="Q194" s="123" t="e">
        <f>P194+(VLOOKUP($B193,'Growth Rates'!$B$11:$O$140,($B$1+2),FALSE))-(Q193*(Q$7/VLOOKUP($B193,'Paddock Names'!$B$11:$D$140,3)))</f>
        <v>#DIV/0!</v>
      </c>
      <c r="R194" s="123" t="e">
        <f>Q194+(VLOOKUP($B193,'Growth Rates'!$B$11:$O$140,($B$1+2),FALSE))-(R193*(R$7/VLOOKUP($B193,'Paddock Names'!$B$11:$D$140,3)))</f>
        <v>#DIV/0!</v>
      </c>
      <c r="S194" s="123" t="e">
        <f>R194+(VLOOKUP($B193,'Growth Rates'!$B$11:$O$140,($B$1+2),FALSE))-(S193*(S$7/VLOOKUP($B193,'Paddock Names'!$B$11:$D$140,3)))</f>
        <v>#DIV/0!</v>
      </c>
      <c r="T194" s="123" t="e">
        <f>S194+(VLOOKUP($B193,'Growth Rates'!$B$11:$O$140,($B$1+2),FALSE))-(T193*(T$7/VLOOKUP($B193,'Paddock Names'!$B$11:$D$140,3)))</f>
        <v>#DIV/0!</v>
      </c>
      <c r="U194" s="123" t="e">
        <f>T194+(VLOOKUP($B193,'Growth Rates'!$B$11:$O$140,($B$1+2),FALSE))-(U193*(U$7/VLOOKUP($B193,'Paddock Names'!$B$11:$D$140,3)))</f>
        <v>#DIV/0!</v>
      </c>
      <c r="V194" s="123" t="e">
        <f>U194+(VLOOKUP($B193,'Growth Rates'!$B$11:$O$140,($B$1+2),FALSE))-(V193*(V$7/VLOOKUP($B193,'Paddock Names'!$B$11:$D$140,3)))</f>
        <v>#DIV/0!</v>
      </c>
      <c r="W194" s="123" t="e">
        <f>V194+(VLOOKUP($B193,'Growth Rates'!$B$11:$O$140,($B$1+2),FALSE))-(W193*(W$7/VLOOKUP($B193,'Paddock Names'!$B$11:$D$140,3)))</f>
        <v>#DIV/0!</v>
      </c>
      <c r="X194" s="123" t="e">
        <f>W194+(VLOOKUP($B193,'Growth Rates'!$B$11:$O$140,($B$1+2),FALSE))-(X193*(X$7/VLOOKUP($B193,'Paddock Names'!$B$11:$D$140,3)))</f>
        <v>#DIV/0!</v>
      </c>
      <c r="Y194" s="123" t="e">
        <f>X194+(VLOOKUP($B193,'Growth Rates'!$B$11:$O$140,($B$1+2),FALSE))-(Y193*(Y$7/VLOOKUP($B193,'Paddock Names'!$B$11:$D$140,3)))</f>
        <v>#DIV/0!</v>
      </c>
      <c r="Z194" s="123" t="e">
        <f>Y194+(VLOOKUP($B193,'Growth Rates'!$B$11:$O$140,($B$1+2),FALSE))-(Z193*(Z$7/VLOOKUP($B193,'Paddock Names'!$B$11:$D$140,3)))</f>
        <v>#DIV/0!</v>
      </c>
      <c r="AA194" s="123" t="e">
        <f>Z194+(VLOOKUP($B193,'Growth Rates'!$B$11:$O$140,($B$1+2),FALSE))-(AA193*(AA$7/VLOOKUP($B193,'Paddock Names'!$B$11:$D$140,3)))</f>
        <v>#DIV/0!</v>
      </c>
      <c r="AB194" s="123" t="e">
        <f>AA194+(VLOOKUP($B193,'Growth Rates'!$B$11:$O$140,($B$1+2),FALSE))-(AB193*(AB$7/VLOOKUP($B193,'Paddock Names'!$B$11:$D$140,3)))</f>
        <v>#DIV/0!</v>
      </c>
      <c r="AC194" s="123" t="e">
        <f>AB194+(VLOOKUP($B193,'Growth Rates'!$B$11:$O$140,($B$1+2),FALSE))-(AC193*(AC$7/VLOOKUP($B193,'Paddock Names'!$B$11:$D$140,3)))</f>
        <v>#DIV/0!</v>
      </c>
      <c r="AD194" s="123" t="e">
        <f>AC194+(VLOOKUP($B193,'Growth Rates'!$B$11:$O$140,($B$1+2),FALSE))-(AD193*(AD$7/VLOOKUP($B193,'Paddock Names'!$B$11:$D$140,3)))</f>
        <v>#DIV/0!</v>
      </c>
      <c r="AE194" s="123" t="e">
        <f>AD194+(VLOOKUP($B193,'Growth Rates'!$B$11:$O$140,($B$1+2),FALSE))-(AE193*(AE$7/VLOOKUP($B193,'Paddock Names'!$B$11:$D$140,3)))</f>
        <v>#DIV/0!</v>
      </c>
      <c r="AF194" s="123" t="e">
        <f>AE194+(VLOOKUP($B193,'Growth Rates'!$B$11:$O$140,($B$1+2),FALSE))-(AF193*(AF$7/VLOOKUP($B193,'Paddock Names'!$B$11:$D$140,3)))</f>
        <v>#DIV/0!</v>
      </c>
      <c r="AG194" s="123" t="e">
        <f>AF194+(VLOOKUP($B193,'Growth Rates'!$B$11:$O$140,($B$1+2),FALSE))-(AG193*(AG$7/VLOOKUP($B193,'Paddock Names'!$B$11:$D$140,3)))</f>
        <v>#DIV/0!</v>
      </c>
      <c r="AH194" s="123" t="e">
        <f>AG194+(VLOOKUP($B193,'Growth Rates'!$B$11:$O$140,($B$1+2),FALSE))-(AH193*(AH$7/VLOOKUP($B193,'Paddock Names'!$B$11:$D$140,3)))</f>
        <v>#DIV/0!</v>
      </c>
      <c r="AI194" s="123" t="e">
        <f>AH194+(VLOOKUP($B193,'Growth Rates'!$B$11:$O$140,($B$1+2),FALSE))-(AI193*(AI$7/VLOOKUP($B193,'Paddock Names'!$B$11:$D$140,3)))</f>
        <v>#DIV/0!</v>
      </c>
      <c r="AJ194" s="123" t="e">
        <f>AI194+(VLOOKUP($B193,'Growth Rates'!$B$11:$O$140,($B$1+2),FALSE))-(AJ193*(AJ$7/VLOOKUP($B193,'Paddock Names'!$B$11:$D$140,3)))</f>
        <v>#DIV/0!</v>
      </c>
      <c r="AK194" s="124" t="e">
        <f>AJ194+(VLOOKUP($B193,'Growth Rates'!$B$11:$O$140,($B$1+2),FALSE))-(AK193*(AK$7/VLOOKUP($B193,'Paddock Names'!$B$11:$D$140,3)))</f>
        <v>#DIV/0!</v>
      </c>
    </row>
    <row r="195" spans="2:37" x14ac:dyDescent="0.2">
      <c r="B195" s="58">
        <f t="shared" si="6"/>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IF(SUM(I195:AK195)&gt;0,SUM(I195:AK195)," ")</f>
        <v xml:space="preserve"> </v>
      </c>
      <c r="F195" s="119" t="e">
        <f>Jan!AM196</f>
        <v>#DIV/0!</v>
      </c>
      <c r="G195" s="17">
        <f>VLOOKUP(B195,'Herbage Mass Residual'!$B$11:$O$140,($B$1+2),FALSE)</f>
        <v>2500</v>
      </c>
      <c r="H195" s="103" t="e">
        <f>($F$7/VLOOKUP(B195,'Paddock Names'!$B$11:$D$140,3))*(SUM(I195:AK195)/31)</f>
        <v>#DIV/0!</v>
      </c>
      <c r="I195" s="121"/>
      <c r="J195" s="121"/>
      <c r="K195" s="121"/>
      <c r="L195" s="121"/>
      <c r="M195" s="121"/>
      <c r="N195" s="121"/>
      <c r="O195" s="121"/>
      <c r="P195" s="121"/>
      <c r="Q195" s="121"/>
      <c r="R195" s="121"/>
      <c r="S195" s="121"/>
      <c r="T195" s="121"/>
      <c r="U195" s="121"/>
      <c r="V195" s="121"/>
      <c r="W195" s="121"/>
      <c r="X195" s="121"/>
      <c r="Y195" s="121"/>
      <c r="Z195" s="121"/>
      <c r="AA195" s="121"/>
      <c r="AB195" s="121"/>
      <c r="AC195" s="121"/>
      <c r="AD195" s="121"/>
      <c r="AE195" s="121"/>
      <c r="AF195" s="121"/>
      <c r="AG195" s="121"/>
      <c r="AH195" s="121"/>
      <c r="AI195" s="121"/>
      <c r="AJ195" s="121"/>
      <c r="AK195" s="125"/>
    </row>
    <row r="196" spans="2:37" ht="16" thickBot="1" x14ac:dyDescent="0.25">
      <c r="B196" s="58">
        <f t="shared" si="6"/>
        <v>93.5</v>
      </c>
      <c r="C196" s="23"/>
      <c r="D196" s="29"/>
      <c r="E196" s="27"/>
      <c r="F196" s="21"/>
      <c r="G196" s="22"/>
      <c r="H196" s="104"/>
      <c r="I196" s="123" t="e">
        <f>F195+(VLOOKUP(B195,'Growth Rates'!$B$11:$O$140,($B$1+2),FALSE))-(I195*(I$7/VLOOKUP(B195,'Paddock Names'!$B$11:$D$140,3)))</f>
        <v>#DIV/0!</v>
      </c>
      <c r="J196" s="123" t="e">
        <f>I196+(VLOOKUP($B195,'Growth Rates'!$B$11:$O$140,($B$1+2),FALSE))-(J195*(J$7/VLOOKUP($B195,'Paddock Names'!$B$11:$D$140,3)))</f>
        <v>#DIV/0!</v>
      </c>
      <c r="K196" s="123" t="e">
        <f>J196+(VLOOKUP($B195,'Growth Rates'!$B$11:$O$140,($B$1+2),FALSE))-(K195*(K$7/VLOOKUP($B195,'Paddock Names'!$B$11:$D$140,3)))</f>
        <v>#DIV/0!</v>
      </c>
      <c r="L196" s="123" t="e">
        <f>K196+(VLOOKUP($B195,'Growth Rates'!$B$11:$O$140,($B$1+2),FALSE))-(L195*(L$7/VLOOKUP($B195,'Paddock Names'!$B$11:$D$140,3)))</f>
        <v>#DIV/0!</v>
      </c>
      <c r="M196" s="123" t="e">
        <f>L196+(VLOOKUP($B195,'Growth Rates'!$B$11:$O$140,($B$1+2),FALSE))-(M195*(M$7/VLOOKUP($B195,'Paddock Names'!$B$11:$D$140,3)))</f>
        <v>#DIV/0!</v>
      </c>
      <c r="N196" s="123" t="e">
        <f>M196+(VLOOKUP($B195,'Growth Rates'!$B$11:$O$140,($B$1+2),FALSE))-(N195*(N$7/VLOOKUP($B195,'Paddock Names'!$B$11:$D$140,3)))</f>
        <v>#DIV/0!</v>
      </c>
      <c r="O196" s="123" t="e">
        <f>N196+(VLOOKUP($B195,'Growth Rates'!$B$11:$O$140,($B$1+2),FALSE))-(O195*(O$7/VLOOKUP($B195,'Paddock Names'!$B$11:$D$140,3)))</f>
        <v>#DIV/0!</v>
      </c>
      <c r="P196" s="123" t="e">
        <f>O196+(VLOOKUP($B195,'Growth Rates'!$B$11:$O$140,($B$1+2),FALSE))-(P195*(P$7/VLOOKUP($B195,'Paddock Names'!$B$11:$D$140,3)))</f>
        <v>#DIV/0!</v>
      </c>
      <c r="Q196" s="123" t="e">
        <f>P196+(VLOOKUP($B195,'Growth Rates'!$B$11:$O$140,($B$1+2),FALSE))-(Q195*(Q$7/VLOOKUP($B195,'Paddock Names'!$B$11:$D$140,3)))</f>
        <v>#DIV/0!</v>
      </c>
      <c r="R196" s="123" t="e">
        <f>Q196+(VLOOKUP($B195,'Growth Rates'!$B$11:$O$140,($B$1+2),FALSE))-(R195*(R$7/VLOOKUP($B195,'Paddock Names'!$B$11:$D$140,3)))</f>
        <v>#DIV/0!</v>
      </c>
      <c r="S196" s="123" t="e">
        <f>R196+(VLOOKUP($B195,'Growth Rates'!$B$11:$O$140,($B$1+2),FALSE))-(S195*(S$7/VLOOKUP($B195,'Paddock Names'!$B$11:$D$140,3)))</f>
        <v>#DIV/0!</v>
      </c>
      <c r="T196" s="123" t="e">
        <f>S196+(VLOOKUP($B195,'Growth Rates'!$B$11:$O$140,($B$1+2),FALSE))-(T195*(T$7/VLOOKUP($B195,'Paddock Names'!$B$11:$D$140,3)))</f>
        <v>#DIV/0!</v>
      </c>
      <c r="U196" s="123" t="e">
        <f>T196+(VLOOKUP($B195,'Growth Rates'!$B$11:$O$140,($B$1+2),FALSE))-(U195*(U$7/VLOOKUP($B195,'Paddock Names'!$B$11:$D$140,3)))</f>
        <v>#DIV/0!</v>
      </c>
      <c r="V196" s="123" t="e">
        <f>U196+(VLOOKUP($B195,'Growth Rates'!$B$11:$O$140,($B$1+2),FALSE))-(V195*(V$7/VLOOKUP($B195,'Paddock Names'!$B$11:$D$140,3)))</f>
        <v>#DIV/0!</v>
      </c>
      <c r="W196" s="123" t="e">
        <f>V196+(VLOOKUP($B195,'Growth Rates'!$B$11:$O$140,($B$1+2),FALSE))-(W195*(W$7/VLOOKUP($B195,'Paddock Names'!$B$11:$D$140,3)))</f>
        <v>#DIV/0!</v>
      </c>
      <c r="X196" s="123" t="e">
        <f>W196+(VLOOKUP($B195,'Growth Rates'!$B$11:$O$140,($B$1+2),FALSE))-(X195*(X$7/VLOOKUP($B195,'Paddock Names'!$B$11:$D$140,3)))</f>
        <v>#DIV/0!</v>
      </c>
      <c r="Y196" s="123" t="e">
        <f>X196+(VLOOKUP($B195,'Growth Rates'!$B$11:$O$140,($B$1+2),FALSE))-(Y195*(Y$7/VLOOKUP($B195,'Paddock Names'!$B$11:$D$140,3)))</f>
        <v>#DIV/0!</v>
      </c>
      <c r="Z196" s="123" t="e">
        <f>Y196+(VLOOKUP($B195,'Growth Rates'!$B$11:$O$140,($B$1+2),FALSE))-(Z195*(Z$7/VLOOKUP($B195,'Paddock Names'!$B$11:$D$140,3)))</f>
        <v>#DIV/0!</v>
      </c>
      <c r="AA196" s="123" t="e">
        <f>Z196+(VLOOKUP($B195,'Growth Rates'!$B$11:$O$140,($B$1+2),FALSE))-(AA195*(AA$7/VLOOKUP($B195,'Paddock Names'!$B$11:$D$140,3)))</f>
        <v>#DIV/0!</v>
      </c>
      <c r="AB196" s="123" t="e">
        <f>AA196+(VLOOKUP($B195,'Growth Rates'!$B$11:$O$140,($B$1+2),FALSE))-(AB195*(AB$7/VLOOKUP($B195,'Paddock Names'!$B$11:$D$140,3)))</f>
        <v>#DIV/0!</v>
      </c>
      <c r="AC196" s="123" t="e">
        <f>AB196+(VLOOKUP($B195,'Growth Rates'!$B$11:$O$140,($B$1+2),FALSE))-(AC195*(AC$7/VLOOKUP($B195,'Paddock Names'!$B$11:$D$140,3)))</f>
        <v>#DIV/0!</v>
      </c>
      <c r="AD196" s="123" t="e">
        <f>AC196+(VLOOKUP($B195,'Growth Rates'!$B$11:$O$140,($B$1+2),FALSE))-(AD195*(AD$7/VLOOKUP($B195,'Paddock Names'!$B$11:$D$140,3)))</f>
        <v>#DIV/0!</v>
      </c>
      <c r="AE196" s="123" t="e">
        <f>AD196+(VLOOKUP($B195,'Growth Rates'!$B$11:$O$140,($B$1+2),FALSE))-(AE195*(AE$7/VLOOKUP($B195,'Paddock Names'!$B$11:$D$140,3)))</f>
        <v>#DIV/0!</v>
      </c>
      <c r="AF196" s="123" t="e">
        <f>AE196+(VLOOKUP($B195,'Growth Rates'!$B$11:$O$140,($B$1+2),FALSE))-(AF195*(AF$7/VLOOKUP($B195,'Paddock Names'!$B$11:$D$140,3)))</f>
        <v>#DIV/0!</v>
      </c>
      <c r="AG196" s="123" t="e">
        <f>AF196+(VLOOKUP($B195,'Growth Rates'!$B$11:$O$140,($B$1+2),FALSE))-(AG195*(AG$7/VLOOKUP($B195,'Paddock Names'!$B$11:$D$140,3)))</f>
        <v>#DIV/0!</v>
      </c>
      <c r="AH196" s="123" t="e">
        <f>AG196+(VLOOKUP($B195,'Growth Rates'!$B$11:$O$140,($B$1+2),FALSE))-(AH195*(AH$7/VLOOKUP($B195,'Paddock Names'!$B$11:$D$140,3)))</f>
        <v>#DIV/0!</v>
      </c>
      <c r="AI196" s="123" t="e">
        <f>AH196+(VLOOKUP($B195,'Growth Rates'!$B$11:$O$140,($B$1+2),FALSE))-(AI195*(AI$7/VLOOKUP($B195,'Paddock Names'!$B$11:$D$140,3)))</f>
        <v>#DIV/0!</v>
      </c>
      <c r="AJ196" s="123" t="e">
        <f>AI196+(VLOOKUP($B195,'Growth Rates'!$B$11:$O$140,($B$1+2),FALSE))-(AJ195*(AJ$7/VLOOKUP($B195,'Paddock Names'!$B$11:$D$140,3)))</f>
        <v>#DIV/0!</v>
      </c>
      <c r="AK196" s="124" t="e">
        <f>AJ196+(VLOOKUP($B195,'Growth Rates'!$B$11:$O$140,($B$1+2),FALSE))-(AK195*(AK$7/VLOOKUP($B195,'Paddock Names'!$B$11:$D$140,3)))</f>
        <v>#DIV/0!</v>
      </c>
    </row>
    <row r="197" spans="2:37" x14ac:dyDescent="0.2">
      <c r="B197" s="58">
        <f t="shared" si="6"/>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IF(SUM(I197:AK197)&gt;0,SUM(I197:AK197)," ")</f>
        <v xml:space="preserve"> </v>
      </c>
      <c r="F197" s="119" t="e">
        <f>Jan!AM198</f>
        <v>#DIV/0!</v>
      </c>
      <c r="G197" s="17">
        <f>VLOOKUP(B197,'Herbage Mass Residual'!$B$11:$O$140,($B$1+2),FALSE)</f>
        <v>2500</v>
      </c>
      <c r="H197" s="103" t="e">
        <f>($F$7/VLOOKUP(B197,'Paddock Names'!$B$11:$D$140,3))*(SUM(I197:AK197)/31)</f>
        <v>#DIV/0!</v>
      </c>
      <c r="I197" s="121"/>
      <c r="J197" s="121"/>
      <c r="K197" s="121"/>
      <c r="L197" s="121"/>
      <c r="M197" s="121"/>
      <c r="N197" s="121"/>
      <c r="O197" s="121"/>
      <c r="P197" s="121"/>
      <c r="Q197" s="121"/>
      <c r="R197" s="121"/>
      <c r="S197" s="121"/>
      <c r="T197" s="121"/>
      <c r="U197" s="121"/>
      <c r="V197" s="121"/>
      <c r="W197" s="121"/>
      <c r="X197" s="121"/>
      <c r="Y197" s="121"/>
      <c r="Z197" s="121"/>
      <c r="AA197" s="121"/>
      <c r="AB197" s="121"/>
      <c r="AC197" s="121"/>
      <c r="AD197" s="121"/>
      <c r="AE197" s="121"/>
      <c r="AF197" s="121"/>
      <c r="AG197" s="121"/>
      <c r="AH197" s="121"/>
      <c r="AI197" s="121"/>
      <c r="AJ197" s="121"/>
      <c r="AK197" s="125"/>
    </row>
    <row r="198" spans="2:37" ht="16" thickBot="1" x14ac:dyDescent="0.25">
      <c r="B198" s="58">
        <f t="shared" si="6"/>
        <v>94.5</v>
      </c>
      <c r="C198" s="23"/>
      <c r="D198" s="29"/>
      <c r="E198" s="27"/>
      <c r="F198" s="21"/>
      <c r="G198" s="22"/>
      <c r="H198" s="104"/>
      <c r="I198" s="123" t="e">
        <f>F197+(VLOOKUP(B197,'Growth Rates'!$B$11:$O$140,($B$1+2),FALSE))-(I197*(I$7/VLOOKUP(B197,'Paddock Names'!$B$11:$D$140,3)))</f>
        <v>#DIV/0!</v>
      </c>
      <c r="J198" s="123" t="e">
        <f>I198+(VLOOKUP($B197,'Growth Rates'!$B$11:$O$140,($B$1+2),FALSE))-(J197*(J$7/VLOOKUP($B197,'Paddock Names'!$B$11:$D$140,3)))</f>
        <v>#DIV/0!</v>
      </c>
      <c r="K198" s="123" t="e">
        <f>J198+(VLOOKUP($B197,'Growth Rates'!$B$11:$O$140,($B$1+2),FALSE))-(K197*(K$7/VLOOKUP($B197,'Paddock Names'!$B$11:$D$140,3)))</f>
        <v>#DIV/0!</v>
      </c>
      <c r="L198" s="123" t="e">
        <f>K198+(VLOOKUP($B197,'Growth Rates'!$B$11:$O$140,($B$1+2),FALSE))-(L197*(L$7/VLOOKUP($B197,'Paddock Names'!$B$11:$D$140,3)))</f>
        <v>#DIV/0!</v>
      </c>
      <c r="M198" s="123" t="e">
        <f>L198+(VLOOKUP($B197,'Growth Rates'!$B$11:$O$140,($B$1+2),FALSE))-(M197*(M$7/VLOOKUP($B197,'Paddock Names'!$B$11:$D$140,3)))</f>
        <v>#DIV/0!</v>
      </c>
      <c r="N198" s="123" t="e">
        <f>M198+(VLOOKUP($B197,'Growth Rates'!$B$11:$O$140,($B$1+2),FALSE))-(N197*(N$7/VLOOKUP($B197,'Paddock Names'!$B$11:$D$140,3)))</f>
        <v>#DIV/0!</v>
      </c>
      <c r="O198" s="123" t="e">
        <f>N198+(VLOOKUP($B197,'Growth Rates'!$B$11:$O$140,($B$1+2),FALSE))-(O197*(O$7/VLOOKUP($B197,'Paddock Names'!$B$11:$D$140,3)))</f>
        <v>#DIV/0!</v>
      </c>
      <c r="P198" s="123" t="e">
        <f>O198+(VLOOKUP($B197,'Growth Rates'!$B$11:$O$140,($B$1+2),FALSE))-(P197*(P$7/VLOOKUP($B197,'Paddock Names'!$B$11:$D$140,3)))</f>
        <v>#DIV/0!</v>
      </c>
      <c r="Q198" s="123" t="e">
        <f>P198+(VLOOKUP($B197,'Growth Rates'!$B$11:$O$140,($B$1+2),FALSE))-(Q197*(Q$7/VLOOKUP($B197,'Paddock Names'!$B$11:$D$140,3)))</f>
        <v>#DIV/0!</v>
      </c>
      <c r="R198" s="123" t="e">
        <f>Q198+(VLOOKUP($B197,'Growth Rates'!$B$11:$O$140,($B$1+2),FALSE))-(R197*(R$7/VLOOKUP($B197,'Paddock Names'!$B$11:$D$140,3)))</f>
        <v>#DIV/0!</v>
      </c>
      <c r="S198" s="123" t="e">
        <f>R198+(VLOOKUP($B197,'Growth Rates'!$B$11:$O$140,($B$1+2),FALSE))-(S197*(S$7/VLOOKUP($B197,'Paddock Names'!$B$11:$D$140,3)))</f>
        <v>#DIV/0!</v>
      </c>
      <c r="T198" s="123" t="e">
        <f>S198+(VLOOKUP($B197,'Growth Rates'!$B$11:$O$140,($B$1+2),FALSE))-(T197*(T$7/VLOOKUP($B197,'Paddock Names'!$B$11:$D$140,3)))</f>
        <v>#DIV/0!</v>
      </c>
      <c r="U198" s="123" t="e">
        <f>T198+(VLOOKUP($B197,'Growth Rates'!$B$11:$O$140,($B$1+2),FALSE))-(U197*(U$7/VLOOKUP($B197,'Paddock Names'!$B$11:$D$140,3)))</f>
        <v>#DIV/0!</v>
      </c>
      <c r="V198" s="123" t="e">
        <f>U198+(VLOOKUP($B197,'Growth Rates'!$B$11:$O$140,($B$1+2),FALSE))-(V197*(V$7/VLOOKUP($B197,'Paddock Names'!$B$11:$D$140,3)))</f>
        <v>#DIV/0!</v>
      </c>
      <c r="W198" s="123" t="e">
        <f>V198+(VLOOKUP($B197,'Growth Rates'!$B$11:$O$140,($B$1+2),FALSE))-(W197*(W$7/VLOOKUP($B197,'Paddock Names'!$B$11:$D$140,3)))</f>
        <v>#DIV/0!</v>
      </c>
      <c r="X198" s="123" t="e">
        <f>W198+(VLOOKUP($B197,'Growth Rates'!$B$11:$O$140,($B$1+2),FALSE))-(X197*(X$7/VLOOKUP($B197,'Paddock Names'!$B$11:$D$140,3)))</f>
        <v>#DIV/0!</v>
      </c>
      <c r="Y198" s="123" t="e">
        <f>X198+(VLOOKUP($B197,'Growth Rates'!$B$11:$O$140,($B$1+2),FALSE))-(Y197*(Y$7/VLOOKUP($B197,'Paddock Names'!$B$11:$D$140,3)))</f>
        <v>#DIV/0!</v>
      </c>
      <c r="Z198" s="123" t="e">
        <f>Y198+(VLOOKUP($B197,'Growth Rates'!$B$11:$O$140,($B$1+2),FALSE))-(Z197*(Z$7/VLOOKUP($B197,'Paddock Names'!$B$11:$D$140,3)))</f>
        <v>#DIV/0!</v>
      </c>
      <c r="AA198" s="123" t="e">
        <f>Z198+(VLOOKUP($B197,'Growth Rates'!$B$11:$O$140,($B$1+2),FALSE))-(AA197*(AA$7/VLOOKUP($B197,'Paddock Names'!$B$11:$D$140,3)))</f>
        <v>#DIV/0!</v>
      </c>
      <c r="AB198" s="123" t="e">
        <f>AA198+(VLOOKUP($B197,'Growth Rates'!$B$11:$O$140,($B$1+2),FALSE))-(AB197*(AB$7/VLOOKUP($B197,'Paddock Names'!$B$11:$D$140,3)))</f>
        <v>#DIV/0!</v>
      </c>
      <c r="AC198" s="123" t="e">
        <f>AB198+(VLOOKUP($B197,'Growth Rates'!$B$11:$O$140,($B$1+2),FALSE))-(AC197*(AC$7/VLOOKUP($B197,'Paddock Names'!$B$11:$D$140,3)))</f>
        <v>#DIV/0!</v>
      </c>
      <c r="AD198" s="123" t="e">
        <f>AC198+(VLOOKUP($B197,'Growth Rates'!$B$11:$O$140,($B$1+2),FALSE))-(AD197*(AD$7/VLOOKUP($B197,'Paddock Names'!$B$11:$D$140,3)))</f>
        <v>#DIV/0!</v>
      </c>
      <c r="AE198" s="123" t="e">
        <f>AD198+(VLOOKUP($B197,'Growth Rates'!$B$11:$O$140,($B$1+2),FALSE))-(AE197*(AE$7/VLOOKUP($B197,'Paddock Names'!$B$11:$D$140,3)))</f>
        <v>#DIV/0!</v>
      </c>
      <c r="AF198" s="123" t="e">
        <f>AE198+(VLOOKUP($B197,'Growth Rates'!$B$11:$O$140,($B$1+2),FALSE))-(AF197*(AF$7/VLOOKUP($B197,'Paddock Names'!$B$11:$D$140,3)))</f>
        <v>#DIV/0!</v>
      </c>
      <c r="AG198" s="123" t="e">
        <f>AF198+(VLOOKUP($B197,'Growth Rates'!$B$11:$O$140,($B$1+2),FALSE))-(AG197*(AG$7/VLOOKUP($B197,'Paddock Names'!$B$11:$D$140,3)))</f>
        <v>#DIV/0!</v>
      </c>
      <c r="AH198" s="123" t="e">
        <f>AG198+(VLOOKUP($B197,'Growth Rates'!$B$11:$O$140,($B$1+2),FALSE))-(AH197*(AH$7/VLOOKUP($B197,'Paddock Names'!$B$11:$D$140,3)))</f>
        <v>#DIV/0!</v>
      </c>
      <c r="AI198" s="123" t="e">
        <f>AH198+(VLOOKUP($B197,'Growth Rates'!$B$11:$O$140,($B$1+2),FALSE))-(AI197*(AI$7/VLOOKUP($B197,'Paddock Names'!$B$11:$D$140,3)))</f>
        <v>#DIV/0!</v>
      </c>
      <c r="AJ198" s="123" t="e">
        <f>AI198+(VLOOKUP($B197,'Growth Rates'!$B$11:$O$140,($B$1+2),FALSE))-(AJ197*(AJ$7/VLOOKUP($B197,'Paddock Names'!$B$11:$D$140,3)))</f>
        <v>#DIV/0!</v>
      </c>
      <c r="AK198" s="124" t="e">
        <f>AJ198+(VLOOKUP($B197,'Growth Rates'!$B$11:$O$140,($B$1+2),FALSE))-(AK197*(AK$7/VLOOKUP($B197,'Paddock Names'!$B$11:$D$140,3)))</f>
        <v>#DIV/0!</v>
      </c>
    </row>
    <row r="199" spans="2:37" x14ac:dyDescent="0.2">
      <c r="B199" s="58">
        <f t="shared" si="6"/>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IF(SUM(I199:AK199)&gt;0,SUM(I199:AK199)," ")</f>
        <v xml:space="preserve"> </v>
      </c>
      <c r="F199" s="119" t="e">
        <f>Jan!AM200</f>
        <v>#DIV/0!</v>
      </c>
      <c r="G199" s="17">
        <f>VLOOKUP(B199,'Herbage Mass Residual'!$B$11:$O$140,($B$1+2),FALSE)</f>
        <v>2500</v>
      </c>
      <c r="H199" s="103" t="e">
        <f>($F$7/VLOOKUP(B199,'Paddock Names'!$B$11:$D$140,3))*(SUM(I199:AK199)/31)</f>
        <v>#DIV/0!</v>
      </c>
      <c r="I199" s="121"/>
      <c r="J199" s="121"/>
      <c r="K199" s="121"/>
      <c r="L199" s="121"/>
      <c r="M199" s="121"/>
      <c r="N199" s="121"/>
      <c r="O199" s="121"/>
      <c r="P199" s="121"/>
      <c r="Q199" s="121"/>
      <c r="R199" s="121"/>
      <c r="S199" s="121"/>
      <c r="T199" s="121"/>
      <c r="U199" s="121"/>
      <c r="V199" s="121"/>
      <c r="W199" s="121"/>
      <c r="X199" s="121"/>
      <c r="Y199" s="121"/>
      <c r="Z199" s="121"/>
      <c r="AA199" s="121"/>
      <c r="AB199" s="121"/>
      <c r="AC199" s="121"/>
      <c r="AD199" s="121"/>
      <c r="AE199" s="121"/>
      <c r="AF199" s="121"/>
      <c r="AG199" s="121"/>
      <c r="AH199" s="121"/>
      <c r="AI199" s="121"/>
      <c r="AJ199" s="121"/>
      <c r="AK199" s="125"/>
    </row>
    <row r="200" spans="2:37" ht="16" thickBot="1" x14ac:dyDescent="0.25">
      <c r="B200" s="58">
        <f t="shared" si="6"/>
        <v>95.5</v>
      </c>
      <c r="C200" s="23"/>
      <c r="D200" s="29"/>
      <c r="E200" s="27"/>
      <c r="F200" s="21"/>
      <c r="G200" s="22"/>
      <c r="H200" s="104"/>
      <c r="I200" s="123" t="e">
        <f>F199+(VLOOKUP(B199,'Growth Rates'!$B$11:$O$140,($B$1+2),FALSE))-(I199*(I$7/VLOOKUP(B199,'Paddock Names'!$B$11:$D$140,3)))</f>
        <v>#DIV/0!</v>
      </c>
      <c r="J200" s="123" t="e">
        <f>I200+(VLOOKUP($B199,'Growth Rates'!$B$11:$O$140,($B$1+2),FALSE))-(J199*(J$7/VLOOKUP($B199,'Paddock Names'!$B$11:$D$140,3)))</f>
        <v>#DIV/0!</v>
      </c>
      <c r="K200" s="123" t="e">
        <f>J200+(VLOOKUP($B199,'Growth Rates'!$B$11:$O$140,($B$1+2),FALSE))-(K199*(K$7/VLOOKUP($B199,'Paddock Names'!$B$11:$D$140,3)))</f>
        <v>#DIV/0!</v>
      </c>
      <c r="L200" s="123" t="e">
        <f>K200+(VLOOKUP($B199,'Growth Rates'!$B$11:$O$140,($B$1+2),FALSE))-(L199*(L$7/VLOOKUP($B199,'Paddock Names'!$B$11:$D$140,3)))</f>
        <v>#DIV/0!</v>
      </c>
      <c r="M200" s="123" t="e">
        <f>L200+(VLOOKUP($B199,'Growth Rates'!$B$11:$O$140,($B$1+2),FALSE))-(M199*(M$7/VLOOKUP($B199,'Paddock Names'!$B$11:$D$140,3)))</f>
        <v>#DIV/0!</v>
      </c>
      <c r="N200" s="123" t="e">
        <f>M200+(VLOOKUP($B199,'Growth Rates'!$B$11:$O$140,($B$1+2),FALSE))-(N199*(N$7/VLOOKUP($B199,'Paddock Names'!$B$11:$D$140,3)))</f>
        <v>#DIV/0!</v>
      </c>
      <c r="O200" s="123" t="e">
        <f>N200+(VLOOKUP($B199,'Growth Rates'!$B$11:$O$140,($B$1+2),FALSE))-(O199*(O$7/VLOOKUP($B199,'Paddock Names'!$B$11:$D$140,3)))</f>
        <v>#DIV/0!</v>
      </c>
      <c r="P200" s="123" t="e">
        <f>O200+(VLOOKUP($B199,'Growth Rates'!$B$11:$O$140,($B$1+2),FALSE))-(P199*(P$7/VLOOKUP($B199,'Paddock Names'!$B$11:$D$140,3)))</f>
        <v>#DIV/0!</v>
      </c>
      <c r="Q200" s="123" t="e">
        <f>P200+(VLOOKUP($B199,'Growth Rates'!$B$11:$O$140,($B$1+2),FALSE))-(Q199*(Q$7/VLOOKUP($B199,'Paddock Names'!$B$11:$D$140,3)))</f>
        <v>#DIV/0!</v>
      </c>
      <c r="R200" s="123" t="e">
        <f>Q200+(VLOOKUP($B199,'Growth Rates'!$B$11:$O$140,($B$1+2),FALSE))-(R199*(R$7/VLOOKUP($B199,'Paddock Names'!$B$11:$D$140,3)))</f>
        <v>#DIV/0!</v>
      </c>
      <c r="S200" s="123" t="e">
        <f>R200+(VLOOKUP($B199,'Growth Rates'!$B$11:$O$140,($B$1+2),FALSE))-(S199*(S$7/VLOOKUP($B199,'Paddock Names'!$B$11:$D$140,3)))</f>
        <v>#DIV/0!</v>
      </c>
      <c r="T200" s="123" t="e">
        <f>S200+(VLOOKUP($B199,'Growth Rates'!$B$11:$O$140,($B$1+2),FALSE))-(T199*(T$7/VLOOKUP($B199,'Paddock Names'!$B$11:$D$140,3)))</f>
        <v>#DIV/0!</v>
      </c>
      <c r="U200" s="123" t="e">
        <f>T200+(VLOOKUP($B199,'Growth Rates'!$B$11:$O$140,($B$1+2),FALSE))-(U199*(U$7/VLOOKUP($B199,'Paddock Names'!$B$11:$D$140,3)))</f>
        <v>#DIV/0!</v>
      </c>
      <c r="V200" s="123" t="e">
        <f>U200+(VLOOKUP($B199,'Growth Rates'!$B$11:$O$140,($B$1+2),FALSE))-(V199*(V$7/VLOOKUP($B199,'Paddock Names'!$B$11:$D$140,3)))</f>
        <v>#DIV/0!</v>
      </c>
      <c r="W200" s="123" t="e">
        <f>V200+(VLOOKUP($B199,'Growth Rates'!$B$11:$O$140,($B$1+2),FALSE))-(W199*(W$7/VLOOKUP($B199,'Paddock Names'!$B$11:$D$140,3)))</f>
        <v>#DIV/0!</v>
      </c>
      <c r="X200" s="123" t="e">
        <f>W200+(VLOOKUP($B199,'Growth Rates'!$B$11:$O$140,($B$1+2),FALSE))-(X199*(X$7/VLOOKUP($B199,'Paddock Names'!$B$11:$D$140,3)))</f>
        <v>#DIV/0!</v>
      </c>
      <c r="Y200" s="123" t="e">
        <f>X200+(VLOOKUP($B199,'Growth Rates'!$B$11:$O$140,($B$1+2),FALSE))-(Y199*(Y$7/VLOOKUP($B199,'Paddock Names'!$B$11:$D$140,3)))</f>
        <v>#DIV/0!</v>
      </c>
      <c r="Z200" s="123" t="e">
        <f>Y200+(VLOOKUP($B199,'Growth Rates'!$B$11:$O$140,($B$1+2),FALSE))-(Z199*(Z$7/VLOOKUP($B199,'Paddock Names'!$B$11:$D$140,3)))</f>
        <v>#DIV/0!</v>
      </c>
      <c r="AA200" s="123" t="e">
        <f>Z200+(VLOOKUP($B199,'Growth Rates'!$B$11:$O$140,($B$1+2),FALSE))-(AA199*(AA$7/VLOOKUP($B199,'Paddock Names'!$B$11:$D$140,3)))</f>
        <v>#DIV/0!</v>
      </c>
      <c r="AB200" s="123" t="e">
        <f>AA200+(VLOOKUP($B199,'Growth Rates'!$B$11:$O$140,($B$1+2),FALSE))-(AB199*(AB$7/VLOOKUP($B199,'Paddock Names'!$B$11:$D$140,3)))</f>
        <v>#DIV/0!</v>
      </c>
      <c r="AC200" s="123" t="e">
        <f>AB200+(VLOOKUP($B199,'Growth Rates'!$B$11:$O$140,($B$1+2),FALSE))-(AC199*(AC$7/VLOOKUP($B199,'Paddock Names'!$B$11:$D$140,3)))</f>
        <v>#DIV/0!</v>
      </c>
      <c r="AD200" s="123" t="e">
        <f>AC200+(VLOOKUP($B199,'Growth Rates'!$B$11:$O$140,($B$1+2),FALSE))-(AD199*(AD$7/VLOOKUP($B199,'Paddock Names'!$B$11:$D$140,3)))</f>
        <v>#DIV/0!</v>
      </c>
      <c r="AE200" s="123" t="e">
        <f>AD200+(VLOOKUP($B199,'Growth Rates'!$B$11:$O$140,($B$1+2),FALSE))-(AE199*(AE$7/VLOOKUP($B199,'Paddock Names'!$B$11:$D$140,3)))</f>
        <v>#DIV/0!</v>
      </c>
      <c r="AF200" s="123" t="e">
        <f>AE200+(VLOOKUP($B199,'Growth Rates'!$B$11:$O$140,($B$1+2),FALSE))-(AF199*(AF$7/VLOOKUP($B199,'Paddock Names'!$B$11:$D$140,3)))</f>
        <v>#DIV/0!</v>
      </c>
      <c r="AG200" s="123" t="e">
        <f>AF200+(VLOOKUP($B199,'Growth Rates'!$B$11:$O$140,($B$1+2),FALSE))-(AG199*(AG$7/VLOOKUP($B199,'Paddock Names'!$B$11:$D$140,3)))</f>
        <v>#DIV/0!</v>
      </c>
      <c r="AH200" s="123" t="e">
        <f>AG200+(VLOOKUP($B199,'Growth Rates'!$B$11:$O$140,($B$1+2),FALSE))-(AH199*(AH$7/VLOOKUP($B199,'Paddock Names'!$B$11:$D$140,3)))</f>
        <v>#DIV/0!</v>
      </c>
      <c r="AI200" s="123" t="e">
        <f>AH200+(VLOOKUP($B199,'Growth Rates'!$B$11:$O$140,($B$1+2),FALSE))-(AI199*(AI$7/VLOOKUP($B199,'Paddock Names'!$B$11:$D$140,3)))</f>
        <v>#DIV/0!</v>
      </c>
      <c r="AJ200" s="123" t="e">
        <f>AI200+(VLOOKUP($B199,'Growth Rates'!$B$11:$O$140,($B$1+2),FALSE))-(AJ199*(AJ$7/VLOOKUP($B199,'Paddock Names'!$B$11:$D$140,3)))</f>
        <v>#DIV/0!</v>
      </c>
      <c r="AK200" s="124" t="e">
        <f>AJ200+(VLOOKUP($B199,'Growth Rates'!$B$11:$O$140,($B$1+2),FALSE))-(AK199*(AK$7/VLOOKUP($B199,'Paddock Names'!$B$11:$D$140,3)))</f>
        <v>#DIV/0!</v>
      </c>
    </row>
    <row r="201" spans="2:37" x14ac:dyDescent="0.2">
      <c r="B201" s="58">
        <f t="shared" si="6"/>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IF(SUM(I201:AK201)&gt;0,SUM(I201:AK201)," ")</f>
        <v xml:space="preserve"> </v>
      </c>
      <c r="F201" s="119" t="e">
        <f>Jan!AM202</f>
        <v>#DIV/0!</v>
      </c>
      <c r="G201" s="17">
        <f>VLOOKUP(B201,'Herbage Mass Residual'!$B$11:$O$140,($B$1+2),FALSE)</f>
        <v>2500</v>
      </c>
      <c r="H201" s="103" t="e">
        <f>($F$7/VLOOKUP(B201,'Paddock Names'!$B$11:$D$140,3))*(SUM(I201:AK201)/31)</f>
        <v>#DIV/0!</v>
      </c>
      <c r="I201" s="121"/>
      <c r="J201" s="121"/>
      <c r="K201" s="121"/>
      <c r="L201" s="121"/>
      <c r="M201" s="121"/>
      <c r="N201" s="121"/>
      <c r="O201" s="121"/>
      <c r="P201" s="121"/>
      <c r="Q201" s="121"/>
      <c r="R201" s="121"/>
      <c r="S201" s="121"/>
      <c r="T201" s="121"/>
      <c r="U201" s="121"/>
      <c r="V201" s="121"/>
      <c r="W201" s="121"/>
      <c r="X201" s="121"/>
      <c r="Y201" s="121"/>
      <c r="Z201" s="121"/>
      <c r="AA201" s="121"/>
      <c r="AB201" s="121"/>
      <c r="AC201" s="121"/>
      <c r="AD201" s="121"/>
      <c r="AE201" s="121"/>
      <c r="AF201" s="121"/>
      <c r="AG201" s="121"/>
      <c r="AH201" s="121"/>
      <c r="AI201" s="121"/>
      <c r="AJ201" s="121"/>
      <c r="AK201" s="125"/>
    </row>
    <row r="202" spans="2:37" ht="16" thickBot="1" x14ac:dyDescent="0.25">
      <c r="B202" s="58">
        <f t="shared" si="6"/>
        <v>96.5</v>
      </c>
      <c r="C202" s="23"/>
      <c r="D202" s="29"/>
      <c r="E202" s="27"/>
      <c r="F202" s="21"/>
      <c r="G202" s="22"/>
      <c r="H202" s="104"/>
      <c r="I202" s="123" t="e">
        <f>F201+(VLOOKUP(B201,'Growth Rates'!$B$11:$O$140,($B$1+2),FALSE))-(I201*(I$7/VLOOKUP(B201,'Paddock Names'!$B$11:$D$140,3)))</f>
        <v>#DIV/0!</v>
      </c>
      <c r="J202" s="123" t="e">
        <f>I202+(VLOOKUP($B201,'Growth Rates'!$B$11:$O$140,($B$1+2),FALSE))-(J201*(J$7/VLOOKUP($B201,'Paddock Names'!$B$11:$D$140,3)))</f>
        <v>#DIV/0!</v>
      </c>
      <c r="K202" s="123" t="e">
        <f>J202+(VLOOKUP($B201,'Growth Rates'!$B$11:$O$140,($B$1+2),FALSE))-(K201*(K$7/VLOOKUP($B201,'Paddock Names'!$B$11:$D$140,3)))</f>
        <v>#DIV/0!</v>
      </c>
      <c r="L202" s="123" t="e">
        <f>K202+(VLOOKUP($B201,'Growth Rates'!$B$11:$O$140,($B$1+2),FALSE))-(L201*(L$7/VLOOKUP($B201,'Paddock Names'!$B$11:$D$140,3)))</f>
        <v>#DIV/0!</v>
      </c>
      <c r="M202" s="123" t="e">
        <f>L202+(VLOOKUP($B201,'Growth Rates'!$B$11:$O$140,($B$1+2),FALSE))-(M201*(M$7/VLOOKUP($B201,'Paddock Names'!$B$11:$D$140,3)))</f>
        <v>#DIV/0!</v>
      </c>
      <c r="N202" s="123" t="e">
        <f>M202+(VLOOKUP($B201,'Growth Rates'!$B$11:$O$140,($B$1+2),FALSE))-(N201*(N$7/VLOOKUP($B201,'Paddock Names'!$B$11:$D$140,3)))</f>
        <v>#DIV/0!</v>
      </c>
      <c r="O202" s="123" t="e">
        <f>N202+(VLOOKUP($B201,'Growth Rates'!$B$11:$O$140,($B$1+2),FALSE))-(O201*(O$7/VLOOKUP($B201,'Paddock Names'!$B$11:$D$140,3)))</f>
        <v>#DIV/0!</v>
      </c>
      <c r="P202" s="123" t="e">
        <f>O202+(VLOOKUP($B201,'Growth Rates'!$B$11:$O$140,($B$1+2),FALSE))-(P201*(P$7/VLOOKUP($B201,'Paddock Names'!$B$11:$D$140,3)))</f>
        <v>#DIV/0!</v>
      </c>
      <c r="Q202" s="123" t="e">
        <f>P202+(VLOOKUP($B201,'Growth Rates'!$B$11:$O$140,($B$1+2),FALSE))-(Q201*(Q$7/VLOOKUP($B201,'Paddock Names'!$B$11:$D$140,3)))</f>
        <v>#DIV/0!</v>
      </c>
      <c r="R202" s="123" t="e">
        <f>Q202+(VLOOKUP($B201,'Growth Rates'!$B$11:$O$140,($B$1+2),FALSE))-(R201*(R$7/VLOOKUP($B201,'Paddock Names'!$B$11:$D$140,3)))</f>
        <v>#DIV/0!</v>
      </c>
      <c r="S202" s="123" t="e">
        <f>R202+(VLOOKUP($B201,'Growth Rates'!$B$11:$O$140,($B$1+2),FALSE))-(S201*(S$7/VLOOKUP($B201,'Paddock Names'!$B$11:$D$140,3)))</f>
        <v>#DIV/0!</v>
      </c>
      <c r="T202" s="123" t="e">
        <f>S202+(VLOOKUP($B201,'Growth Rates'!$B$11:$O$140,($B$1+2),FALSE))-(T201*(T$7/VLOOKUP($B201,'Paddock Names'!$B$11:$D$140,3)))</f>
        <v>#DIV/0!</v>
      </c>
      <c r="U202" s="123" t="e">
        <f>T202+(VLOOKUP($B201,'Growth Rates'!$B$11:$O$140,($B$1+2),FALSE))-(U201*(U$7/VLOOKUP($B201,'Paddock Names'!$B$11:$D$140,3)))</f>
        <v>#DIV/0!</v>
      </c>
      <c r="V202" s="123" t="e">
        <f>U202+(VLOOKUP($B201,'Growth Rates'!$B$11:$O$140,($B$1+2),FALSE))-(V201*(V$7/VLOOKUP($B201,'Paddock Names'!$B$11:$D$140,3)))</f>
        <v>#DIV/0!</v>
      </c>
      <c r="W202" s="123" t="e">
        <f>V202+(VLOOKUP($B201,'Growth Rates'!$B$11:$O$140,($B$1+2),FALSE))-(W201*(W$7/VLOOKUP($B201,'Paddock Names'!$B$11:$D$140,3)))</f>
        <v>#DIV/0!</v>
      </c>
      <c r="X202" s="123" t="e">
        <f>W202+(VLOOKUP($B201,'Growth Rates'!$B$11:$O$140,($B$1+2),FALSE))-(X201*(X$7/VLOOKUP($B201,'Paddock Names'!$B$11:$D$140,3)))</f>
        <v>#DIV/0!</v>
      </c>
      <c r="Y202" s="123" t="e">
        <f>X202+(VLOOKUP($B201,'Growth Rates'!$B$11:$O$140,($B$1+2),FALSE))-(Y201*(Y$7/VLOOKUP($B201,'Paddock Names'!$B$11:$D$140,3)))</f>
        <v>#DIV/0!</v>
      </c>
      <c r="Z202" s="123" t="e">
        <f>Y202+(VLOOKUP($B201,'Growth Rates'!$B$11:$O$140,($B$1+2),FALSE))-(Z201*(Z$7/VLOOKUP($B201,'Paddock Names'!$B$11:$D$140,3)))</f>
        <v>#DIV/0!</v>
      </c>
      <c r="AA202" s="123" t="e">
        <f>Z202+(VLOOKUP($B201,'Growth Rates'!$B$11:$O$140,($B$1+2),FALSE))-(AA201*(AA$7/VLOOKUP($B201,'Paddock Names'!$B$11:$D$140,3)))</f>
        <v>#DIV/0!</v>
      </c>
      <c r="AB202" s="123" t="e">
        <f>AA202+(VLOOKUP($B201,'Growth Rates'!$B$11:$O$140,($B$1+2),FALSE))-(AB201*(AB$7/VLOOKUP($B201,'Paddock Names'!$B$11:$D$140,3)))</f>
        <v>#DIV/0!</v>
      </c>
      <c r="AC202" s="123" t="e">
        <f>AB202+(VLOOKUP($B201,'Growth Rates'!$B$11:$O$140,($B$1+2),FALSE))-(AC201*(AC$7/VLOOKUP($B201,'Paddock Names'!$B$11:$D$140,3)))</f>
        <v>#DIV/0!</v>
      </c>
      <c r="AD202" s="123" t="e">
        <f>AC202+(VLOOKUP($B201,'Growth Rates'!$B$11:$O$140,($B$1+2),FALSE))-(AD201*(AD$7/VLOOKUP($B201,'Paddock Names'!$B$11:$D$140,3)))</f>
        <v>#DIV/0!</v>
      </c>
      <c r="AE202" s="123" t="e">
        <f>AD202+(VLOOKUP($B201,'Growth Rates'!$B$11:$O$140,($B$1+2),FALSE))-(AE201*(AE$7/VLOOKUP($B201,'Paddock Names'!$B$11:$D$140,3)))</f>
        <v>#DIV/0!</v>
      </c>
      <c r="AF202" s="123" t="e">
        <f>AE202+(VLOOKUP($B201,'Growth Rates'!$B$11:$O$140,($B$1+2),FALSE))-(AF201*(AF$7/VLOOKUP($B201,'Paddock Names'!$B$11:$D$140,3)))</f>
        <v>#DIV/0!</v>
      </c>
      <c r="AG202" s="123" t="e">
        <f>AF202+(VLOOKUP($B201,'Growth Rates'!$B$11:$O$140,($B$1+2),FALSE))-(AG201*(AG$7/VLOOKUP($B201,'Paddock Names'!$B$11:$D$140,3)))</f>
        <v>#DIV/0!</v>
      </c>
      <c r="AH202" s="123" t="e">
        <f>AG202+(VLOOKUP($B201,'Growth Rates'!$B$11:$O$140,($B$1+2),FALSE))-(AH201*(AH$7/VLOOKUP($B201,'Paddock Names'!$B$11:$D$140,3)))</f>
        <v>#DIV/0!</v>
      </c>
      <c r="AI202" s="123" t="e">
        <f>AH202+(VLOOKUP($B201,'Growth Rates'!$B$11:$O$140,($B$1+2),FALSE))-(AI201*(AI$7/VLOOKUP($B201,'Paddock Names'!$B$11:$D$140,3)))</f>
        <v>#DIV/0!</v>
      </c>
      <c r="AJ202" s="123" t="e">
        <f>AI202+(VLOOKUP($B201,'Growth Rates'!$B$11:$O$140,($B$1+2),FALSE))-(AJ201*(AJ$7/VLOOKUP($B201,'Paddock Names'!$B$11:$D$140,3)))</f>
        <v>#DIV/0!</v>
      </c>
      <c r="AK202" s="124" t="e">
        <f>AJ202+(VLOOKUP($B201,'Growth Rates'!$B$11:$O$140,($B$1+2),FALSE))-(AK201*(AK$7/VLOOKUP($B201,'Paddock Names'!$B$11:$D$140,3)))</f>
        <v>#DIV/0!</v>
      </c>
    </row>
    <row r="203" spans="2:37" x14ac:dyDescent="0.2">
      <c r="B203" s="58">
        <f t="shared" si="6"/>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IF(SUM(I203:AK203)&gt;0,SUM(I203:AK203)," ")</f>
        <v xml:space="preserve"> </v>
      </c>
      <c r="F203" s="119" t="e">
        <f>Jan!AM204</f>
        <v>#DIV/0!</v>
      </c>
      <c r="G203" s="17">
        <f>VLOOKUP(B203,'Herbage Mass Residual'!$B$11:$O$140,($B$1+2),FALSE)</f>
        <v>2500</v>
      </c>
      <c r="H203" s="103" t="e">
        <f>($F$7/VLOOKUP(B203,'Paddock Names'!$B$11:$D$140,3))*(SUM(I203:AK203)/31)</f>
        <v>#DIV/0!</v>
      </c>
      <c r="I203" s="121"/>
      <c r="J203" s="121"/>
      <c r="K203" s="121"/>
      <c r="L203" s="121"/>
      <c r="M203" s="121"/>
      <c r="N203" s="121"/>
      <c r="O203" s="121"/>
      <c r="P203" s="121"/>
      <c r="Q203" s="121"/>
      <c r="R203" s="121"/>
      <c r="S203" s="121"/>
      <c r="T203" s="121"/>
      <c r="U203" s="121"/>
      <c r="V203" s="121"/>
      <c r="W203" s="121"/>
      <c r="X203" s="121"/>
      <c r="Y203" s="121"/>
      <c r="Z203" s="121"/>
      <c r="AA203" s="121"/>
      <c r="AB203" s="121"/>
      <c r="AC203" s="121"/>
      <c r="AD203" s="121"/>
      <c r="AE203" s="121"/>
      <c r="AF203" s="121"/>
      <c r="AG203" s="121"/>
      <c r="AH203" s="121"/>
      <c r="AI203" s="121"/>
      <c r="AJ203" s="121"/>
      <c r="AK203" s="125"/>
    </row>
    <row r="204" spans="2:37" ht="16" thickBot="1" x14ac:dyDescent="0.25">
      <c r="B204" s="58">
        <f t="shared" ref="B204:B270" si="7">B203+0.5</f>
        <v>97.5</v>
      </c>
      <c r="C204" s="23"/>
      <c r="D204" s="29"/>
      <c r="E204" s="27"/>
      <c r="F204" s="21"/>
      <c r="G204" s="22"/>
      <c r="H204" s="104"/>
      <c r="I204" s="123" t="e">
        <f>F203+(VLOOKUP(B203,'Growth Rates'!$B$11:$O$140,($B$1+2),FALSE))-(I203*(I$7/VLOOKUP(B203,'Paddock Names'!$B$11:$D$140,3)))</f>
        <v>#DIV/0!</v>
      </c>
      <c r="J204" s="123" t="e">
        <f>I204+(VLOOKUP($B203,'Growth Rates'!$B$11:$O$140,($B$1+2),FALSE))-(J203*(J$7/VLOOKUP($B203,'Paddock Names'!$B$11:$D$140,3)))</f>
        <v>#DIV/0!</v>
      </c>
      <c r="K204" s="123" t="e">
        <f>J204+(VLOOKUP($B203,'Growth Rates'!$B$11:$O$140,($B$1+2),FALSE))-(K203*(K$7/VLOOKUP($B203,'Paddock Names'!$B$11:$D$140,3)))</f>
        <v>#DIV/0!</v>
      </c>
      <c r="L204" s="123" t="e">
        <f>K204+(VLOOKUP($B203,'Growth Rates'!$B$11:$O$140,($B$1+2),FALSE))-(L203*(L$7/VLOOKUP($B203,'Paddock Names'!$B$11:$D$140,3)))</f>
        <v>#DIV/0!</v>
      </c>
      <c r="M204" s="123" t="e">
        <f>L204+(VLOOKUP($B203,'Growth Rates'!$B$11:$O$140,($B$1+2),FALSE))-(M203*(M$7/VLOOKUP($B203,'Paddock Names'!$B$11:$D$140,3)))</f>
        <v>#DIV/0!</v>
      </c>
      <c r="N204" s="123" t="e">
        <f>M204+(VLOOKUP($B203,'Growth Rates'!$B$11:$O$140,($B$1+2),FALSE))-(N203*(N$7/VLOOKUP($B203,'Paddock Names'!$B$11:$D$140,3)))</f>
        <v>#DIV/0!</v>
      </c>
      <c r="O204" s="123" t="e">
        <f>N204+(VLOOKUP($B203,'Growth Rates'!$B$11:$O$140,($B$1+2),FALSE))-(O203*(O$7/VLOOKUP($B203,'Paddock Names'!$B$11:$D$140,3)))</f>
        <v>#DIV/0!</v>
      </c>
      <c r="P204" s="123" t="e">
        <f>O204+(VLOOKUP($B203,'Growth Rates'!$B$11:$O$140,($B$1+2),FALSE))-(P203*(P$7/VLOOKUP($B203,'Paddock Names'!$B$11:$D$140,3)))</f>
        <v>#DIV/0!</v>
      </c>
      <c r="Q204" s="123" t="e">
        <f>P204+(VLOOKUP($B203,'Growth Rates'!$B$11:$O$140,($B$1+2),FALSE))-(Q203*(Q$7/VLOOKUP($B203,'Paddock Names'!$B$11:$D$140,3)))</f>
        <v>#DIV/0!</v>
      </c>
      <c r="R204" s="123" t="e">
        <f>Q204+(VLOOKUP($B203,'Growth Rates'!$B$11:$O$140,($B$1+2),FALSE))-(R203*(R$7/VLOOKUP($B203,'Paddock Names'!$B$11:$D$140,3)))</f>
        <v>#DIV/0!</v>
      </c>
      <c r="S204" s="123" t="e">
        <f>R204+(VLOOKUP($B203,'Growth Rates'!$B$11:$O$140,($B$1+2),FALSE))-(S203*(S$7/VLOOKUP($B203,'Paddock Names'!$B$11:$D$140,3)))</f>
        <v>#DIV/0!</v>
      </c>
      <c r="T204" s="123" t="e">
        <f>S204+(VLOOKUP($B203,'Growth Rates'!$B$11:$O$140,($B$1+2),FALSE))-(T203*(T$7/VLOOKUP($B203,'Paddock Names'!$B$11:$D$140,3)))</f>
        <v>#DIV/0!</v>
      </c>
      <c r="U204" s="123" t="e">
        <f>T204+(VLOOKUP($B203,'Growth Rates'!$B$11:$O$140,($B$1+2),FALSE))-(U203*(U$7/VLOOKUP($B203,'Paddock Names'!$B$11:$D$140,3)))</f>
        <v>#DIV/0!</v>
      </c>
      <c r="V204" s="123" t="e">
        <f>U204+(VLOOKUP($B203,'Growth Rates'!$B$11:$O$140,($B$1+2),FALSE))-(V203*(V$7/VLOOKUP($B203,'Paddock Names'!$B$11:$D$140,3)))</f>
        <v>#DIV/0!</v>
      </c>
      <c r="W204" s="123" t="e">
        <f>V204+(VLOOKUP($B203,'Growth Rates'!$B$11:$O$140,($B$1+2),FALSE))-(W203*(W$7/VLOOKUP($B203,'Paddock Names'!$B$11:$D$140,3)))</f>
        <v>#DIV/0!</v>
      </c>
      <c r="X204" s="123" t="e">
        <f>W204+(VLOOKUP($B203,'Growth Rates'!$B$11:$O$140,($B$1+2),FALSE))-(X203*(X$7/VLOOKUP($B203,'Paddock Names'!$B$11:$D$140,3)))</f>
        <v>#DIV/0!</v>
      </c>
      <c r="Y204" s="123" t="e">
        <f>X204+(VLOOKUP($B203,'Growth Rates'!$B$11:$O$140,($B$1+2),FALSE))-(Y203*(Y$7/VLOOKUP($B203,'Paddock Names'!$B$11:$D$140,3)))</f>
        <v>#DIV/0!</v>
      </c>
      <c r="Z204" s="123" t="e">
        <f>Y204+(VLOOKUP($B203,'Growth Rates'!$B$11:$O$140,($B$1+2),FALSE))-(Z203*(Z$7/VLOOKUP($B203,'Paddock Names'!$B$11:$D$140,3)))</f>
        <v>#DIV/0!</v>
      </c>
      <c r="AA204" s="123" t="e">
        <f>Z204+(VLOOKUP($B203,'Growth Rates'!$B$11:$O$140,($B$1+2),FALSE))-(AA203*(AA$7/VLOOKUP($B203,'Paddock Names'!$B$11:$D$140,3)))</f>
        <v>#DIV/0!</v>
      </c>
      <c r="AB204" s="123" t="e">
        <f>AA204+(VLOOKUP($B203,'Growth Rates'!$B$11:$O$140,($B$1+2),FALSE))-(AB203*(AB$7/VLOOKUP($B203,'Paddock Names'!$B$11:$D$140,3)))</f>
        <v>#DIV/0!</v>
      </c>
      <c r="AC204" s="123" t="e">
        <f>AB204+(VLOOKUP($B203,'Growth Rates'!$B$11:$O$140,($B$1+2),FALSE))-(AC203*(AC$7/VLOOKUP($B203,'Paddock Names'!$B$11:$D$140,3)))</f>
        <v>#DIV/0!</v>
      </c>
      <c r="AD204" s="123" t="e">
        <f>AC204+(VLOOKUP($B203,'Growth Rates'!$B$11:$O$140,($B$1+2),FALSE))-(AD203*(AD$7/VLOOKUP($B203,'Paddock Names'!$B$11:$D$140,3)))</f>
        <v>#DIV/0!</v>
      </c>
      <c r="AE204" s="123" t="e">
        <f>AD204+(VLOOKUP($B203,'Growth Rates'!$B$11:$O$140,($B$1+2),FALSE))-(AE203*(AE$7/VLOOKUP($B203,'Paddock Names'!$B$11:$D$140,3)))</f>
        <v>#DIV/0!</v>
      </c>
      <c r="AF204" s="123" t="e">
        <f>AE204+(VLOOKUP($B203,'Growth Rates'!$B$11:$O$140,($B$1+2),FALSE))-(AF203*(AF$7/VLOOKUP($B203,'Paddock Names'!$B$11:$D$140,3)))</f>
        <v>#DIV/0!</v>
      </c>
      <c r="AG204" s="123" t="e">
        <f>AF204+(VLOOKUP($B203,'Growth Rates'!$B$11:$O$140,($B$1+2),FALSE))-(AG203*(AG$7/VLOOKUP($B203,'Paddock Names'!$B$11:$D$140,3)))</f>
        <v>#DIV/0!</v>
      </c>
      <c r="AH204" s="123" t="e">
        <f>AG204+(VLOOKUP($B203,'Growth Rates'!$B$11:$O$140,($B$1+2),FALSE))-(AH203*(AH$7/VLOOKUP($B203,'Paddock Names'!$B$11:$D$140,3)))</f>
        <v>#DIV/0!</v>
      </c>
      <c r="AI204" s="123" t="e">
        <f>AH204+(VLOOKUP($B203,'Growth Rates'!$B$11:$O$140,($B$1+2),FALSE))-(AI203*(AI$7/VLOOKUP($B203,'Paddock Names'!$B$11:$D$140,3)))</f>
        <v>#DIV/0!</v>
      </c>
      <c r="AJ204" s="123" t="e">
        <f>AI204+(VLOOKUP($B203,'Growth Rates'!$B$11:$O$140,($B$1+2),FALSE))-(AJ203*(AJ$7/VLOOKUP($B203,'Paddock Names'!$B$11:$D$140,3)))</f>
        <v>#DIV/0!</v>
      </c>
      <c r="AK204" s="124" t="e">
        <f>AJ204+(VLOOKUP($B203,'Growth Rates'!$B$11:$O$140,($B$1+2),FALSE))-(AK203*(AK$7/VLOOKUP($B203,'Paddock Names'!$B$11:$D$140,3)))</f>
        <v>#DIV/0!</v>
      </c>
    </row>
    <row r="205" spans="2:37" x14ac:dyDescent="0.2">
      <c r="B205" s="58">
        <f t="shared" si="7"/>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IF(SUM(I205:AK205)&gt;0,SUM(I205:AK205)," ")</f>
        <v xml:space="preserve"> </v>
      </c>
      <c r="F205" s="119" t="e">
        <f>Jan!AM206</f>
        <v>#DIV/0!</v>
      </c>
      <c r="G205" s="17">
        <f>VLOOKUP(B205,'Herbage Mass Residual'!$B$11:$O$140,($B$1+2),FALSE)</f>
        <v>2500</v>
      </c>
      <c r="H205" s="103" t="e">
        <f>($F$7/VLOOKUP(B205,'Paddock Names'!$B$11:$D$140,3))*(SUM(I205:AK205)/31)</f>
        <v>#DIV/0!</v>
      </c>
      <c r="I205" s="121"/>
      <c r="J205" s="121"/>
      <c r="K205" s="121"/>
      <c r="L205" s="121"/>
      <c r="M205" s="121"/>
      <c r="N205" s="121"/>
      <c r="O205" s="121"/>
      <c r="P205" s="121"/>
      <c r="Q205" s="121"/>
      <c r="R205" s="121"/>
      <c r="S205" s="121"/>
      <c r="T205" s="121"/>
      <c r="U205" s="121"/>
      <c r="V205" s="121"/>
      <c r="W205" s="121"/>
      <c r="X205" s="121"/>
      <c r="Y205" s="121"/>
      <c r="Z205" s="121"/>
      <c r="AA205" s="121"/>
      <c r="AB205" s="121"/>
      <c r="AC205" s="121"/>
      <c r="AD205" s="121"/>
      <c r="AE205" s="121"/>
      <c r="AF205" s="121"/>
      <c r="AG205" s="121"/>
      <c r="AH205" s="121"/>
      <c r="AI205" s="121"/>
      <c r="AJ205" s="121"/>
      <c r="AK205" s="125"/>
    </row>
    <row r="206" spans="2:37" ht="16" thickBot="1" x14ac:dyDescent="0.25">
      <c r="B206" s="58">
        <f t="shared" si="7"/>
        <v>98.5</v>
      </c>
      <c r="C206" s="23"/>
      <c r="D206" s="29"/>
      <c r="E206" s="27"/>
      <c r="F206" s="21"/>
      <c r="G206" s="22"/>
      <c r="H206" s="104"/>
      <c r="I206" s="123" t="e">
        <f>F205+(VLOOKUP(B205,'Growth Rates'!$B$11:$O$140,($B$1+2),FALSE))-(I205*(I$7/VLOOKUP(B205,'Paddock Names'!$B$11:$D$140,3)))</f>
        <v>#DIV/0!</v>
      </c>
      <c r="J206" s="123" t="e">
        <f>I206+(VLOOKUP($B205,'Growth Rates'!$B$11:$O$140,($B$1+2),FALSE))-(J205*(J$7/VLOOKUP($B205,'Paddock Names'!$B$11:$D$140,3)))</f>
        <v>#DIV/0!</v>
      </c>
      <c r="K206" s="123" t="e">
        <f>J206+(VLOOKUP($B205,'Growth Rates'!$B$11:$O$140,($B$1+2),FALSE))-(K205*(K$7/VLOOKUP($B205,'Paddock Names'!$B$11:$D$140,3)))</f>
        <v>#DIV/0!</v>
      </c>
      <c r="L206" s="123" t="e">
        <f>K206+(VLOOKUP($B205,'Growth Rates'!$B$11:$O$140,($B$1+2),FALSE))-(L205*(L$7/VLOOKUP($B205,'Paddock Names'!$B$11:$D$140,3)))</f>
        <v>#DIV/0!</v>
      </c>
      <c r="M206" s="123" t="e">
        <f>L206+(VLOOKUP($B205,'Growth Rates'!$B$11:$O$140,($B$1+2),FALSE))-(M205*(M$7/VLOOKUP($B205,'Paddock Names'!$B$11:$D$140,3)))</f>
        <v>#DIV/0!</v>
      </c>
      <c r="N206" s="123" t="e">
        <f>M206+(VLOOKUP($B205,'Growth Rates'!$B$11:$O$140,($B$1+2),FALSE))-(N205*(N$7/VLOOKUP($B205,'Paddock Names'!$B$11:$D$140,3)))</f>
        <v>#DIV/0!</v>
      </c>
      <c r="O206" s="123" t="e">
        <f>N206+(VLOOKUP($B205,'Growth Rates'!$B$11:$O$140,($B$1+2),FALSE))-(O205*(O$7/VLOOKUP($B205,'Paddock Names'!$B$11:$D$140,3)))</f>
        <v>#DIV/0!</v>
      </c>
      <c r="P206" s="123" t="e">
        <f>O206+(VLOOKUP($B205,'Growth Rates'!$B$11:$O$140,($B$1+2),FALSE))-(P205*(P$7/VLOOKUP($B205,'Paddock Names'!$B$11:$D$140,3)))</f>
        <v>#DIV/0!</v>
      </c>
      <c r="Q206" s="123" t="e">
        <f>P206+(VLOOKUP($B205,'Growth Rates'!$B$11:$O$140,($B$1+2),FALSE))-(Q205*(Q$7/VLOOKUP($B205,'Paddock Names'!$B$11:$D$140,3)))</f>
        <v>#DIV/0!</v>
      </c>
      <c r="R206" s="123" t="e">
        <f>Q206+(VLOOKUP($B205,'Growth Rates'!$B$11:$O$140,($B$1+2),FALSE))-(R205*(R$7/VLOOKUP($B205,'Paddock Names'!$B$11:$D$140,3)))</f>
        <v>#DIV/0!</v>
      </c>
      <c r="S206" s="123" t="e">
        <f>R206+(VLOOKUP($B205,'Growth Rates'!$B$11:$O$140,($B$1+2),FALSE))-(S205*(S$7/VLOOKUP($B205,'Paddock Names'!$B$11:$D$140,3)))</f>
        <v>#DIV/0!</v>
      </c>
      <c r="T206" s="123" t="e">
        <f>S206+(VLOOKUP($B205,'Growth Rates'!$B$11:$O$140,($B$1+2),FALSE))-(T205*(T$7/VLOOKUP($B205,'Paddock Names'!$B$11:$D$140,3)))</f>
        <v>#DIV/0!</v>
      </c>
      <c r="U206" s="123" t="e">
        <f>T206+(VLOOKUP($B205,'Growth Rates'!$B$11:$O$140,($B$1+2),FALSE))-(U205*(U$7/VLOOKUP($B205,'Paddock Names'!$B$11:$D$140,3)))</f>
        <v>#DIV/0!</v>
      </c>
      <c r="V206" s="123" t="e">
        <f>U206+(VLOOKUP($B205,'Growth Rates'!$B$11:$O$140,($B$1+2),FALSE))-(V205*(V$7/VLOOKUP($B205,'Paddock Names'!$B$11:$D$140,3)))</f>
        <v>#DIV/0!</v>
      </c>
      <c r="W206" s="123" t="e">
        <f>V206+(VLOOKUP($B205,'Growth Rates'!$B$11:$O$140,($B$1+2),FALSE))-(W205*(W$7/VLOOKUP($B205,'Paddock Names'!$B$11:$D$140,3)))</f>
        <v>#DIV/0!</v>
      </c>
      <c r="X206" s="123" t="e">
        <f>W206+(VLOOKUP($B205,'Growth Rates'!$B$11:$O$140,($B$1+2),FALSE))-(X205*(X$7/VLOOKUP($B205,'Paddock Names'!$B$11:$D$140,3)))</f>
        <v>#DIV/0!</v>
      </c>
      <c r="Y206" s="123" t="e">
        <f>X206+(VLOOKUP($B205,'Growth Rates'!$B$11:$O$140,($B$1+2),FALSE))-(Y205*(Y$7/VLOOKUP($B205,'Paddock Names'!$B$11:$D$140,3)))</f>
        <v>#DIV/0!</v>
      </c>
      <c r="Z206" s="123" t="e">
        <f>Y206+(VLOOKUP($B205,'Growth Rates'!$B$11:$O$140,($B$1+2),FALSE))-(Z205*(Z$7/VLOOKUP($B205,'Paddock Names'!$B$11:$D$140,3)))</f>
        <v>#DIV/0!</v>
      </c>
      <c r="AA206" s="123" t="e">
        <f>Z206+(VLOOKUP($B205,'Growth Rates'!$B$11:$O$140,($B$1+2),FALSE))-(AA205*(AA$7/VLOOKUP($B205,'Paddock Names'!$B$11:$D$140,3)))</f>
        <v>#DIV/0!</v>
      </c>
      <c r="AB206" s="123" t="e">
        <f>AA206+(VLOOKUP($B205,'Growth Rates'!$B$11:$O$140,($B$1+2),FALSE))-(AB205*(AB$7/VLOOKUP($B205,'Paddock Names'!$B$11:$D$140,3)))</f>
        <v>#DIV/0!</v>
      </c>
      <c r="AC206" s="123" t="e">
        <f>AB206+(VLOOKUP($B205,'Growth Rates'!$B$11:$O$140,($B$1+2),FALSE))-(AC205*(AC$7/VLOOKUP($B205,'Paddock Names'!$B$11:$D$140,3)))</f>
        <v>#DIV/0!</v>
      </c>
      <c r="AD206" s="123" t="e">
        <f>AC206+(VLOOKUP($B205,'Growth Rates'!$B$11:$O$140,($B$1+2),FALSE))-(AD205*(AD$7/VLOOKUP($B205,'Paddock Names'!$B$11:$D$140,3)))</f>
        <v>#DIV/0!</v>
      </c>
      <c r="AE206" s="123" t="e">
        <f>AD206+(VLOOKUP($B205,'Growth Rates'!$B$11:$O$140,($B$1+2),FALSE))-(AE205*(AE$7/VLOOKUP($B205,'Paddock Names'!$B$11:$D$140,3)))</f>
        <v>#DIV/0!</v>
      </c>
      <c r="AF206" s="123" t="e">
        <f>AE206+(VLOOKUP($B205,'Growth Rates'!$B$11:$O$140,($B$1+2),FALSE))-(AF205*(AF$7/VLOOKUP($B205,'Paddock Names'!$B$11:$D$140,3)))</f>
        <v>#DIV/0!</v>
      </c>
      <c r="AG206" s="123" t="e">
        <f>AF206+(VLOOKUP($B205,'Growth Rates'!$B$11:$O$140,($B$1+2),FALSE))-(AG205*(AG$7/VLOOKUP($B205,'Paddock Names'!$B$11:$D$140,3)))</f>
        <v>#DIV/0!</v>
      </c>
      <c r="AH206" s="123" t="e">
        <f>AG206+(VLOOKUP($B205,'Growth Rates'!$B$11:$O$140,($B$1+2),FALSE))-(AH205*(AH$7/VLOOKUP($B205,'Paddock Names'!$B$11:$D$140,3)))</f>
        <v>#DIV/0!</v>
      </c>
      <c r="AI206" s="123" t="e">
        <f>AH206+(VLOOKUP($B205,'Growth Rates'!$B$11:$O$140,($B$1+2),FALSE))-(AI205*(AI$7/VLOOKUP($B205,'Paddock Names'!$B$11:$D$140,3)))</f>
        <v>#DIV/0!</v>
      </c>
      <c r="AJ206" s="123" t="e">
        <f>AI206+(VLOOKUP($B205,'Growth Rates'!$B$11:$O$140,($B$1+2),FALSE))-(AJ205*(AJ$7/VLOOKUP($B205,'Paddock Names'!$B$11:$D$140,3)))</f>
        <v>#DIV/0!</v>
      </c>
      <c r="AK206" s="124" t="e">
        <f>AJ206+(VLOOKUP($B205,'Growth Rates'!$B$11:$O$140,($B$1+2),FALSE))-(AK205*(AK$7/VLOOKUP($B205,'Paddock Names'!$B$11:$D$140,3)))</f>
        <v>#DIV/0!</v>
      </c>
    </row>
    <row r="207" spans="2:37" x14ac:dyDescent="0.2">
      <c r="B207" s="58">
        <f t="shared" si="7"/>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IF(SUM(I207:AK207)&gt;0,SUM(I207:AK207)," ")</f>
        <v xml:space="preserve"> </v>
      </c>
      <c r="F207" s="119" t="e">
        <f>Jan!AM208</f>
        <v>#DIV/0!</v>
      </c>
      <c r="G207" s="17">
        <f>VLOOKUP(B207,'Herbage Mass Residual'!$B$11:$O$140,($B$1+2),FALSE)</f>
        <v>2500</v>
      </c>
      <c r="H207" s="103" t="e">
        <f>($F$7/VLOOKUP(B207,'Paddock Names'!$B$11:$D$140,3))*(SUM(I207:AK207)/31)</f>
        <v>#DIV/0!</v>
      </c>
      <c r="I207" s="121"/>
      <c r="J207" s="121"/>
      <c r="K207" s="121"/>
      <c r="L207" s="121"/>
      <c r="M207" s="121"/>
      <c r="N207" s="121"/>
      <c r="O207" s="121"/>
      <c r="P207" s="121"/>
      <c r="Q207" s="121"/>
      <c r="R207" s="121"/>
      <c r="S207" s="121"/>
      <c r="T207" s="121"/>
      <c r="U207" s="121"/>
      <c r="V207" s="121"/>
      <c r="W207" s="121"/>
      <c r="X207" s="121"/>
      <c r="Y207" s="121"/>
      <c r="Z207" s="121"/>
      <c r="AA207" s="121"/>
      <c r="AB207" s="121"/>
      <c r="AC207" s="121"/>
      <c r="AD207" s="121"/>
      <c r="AE207" s="121"/>
      <c r="AF207" s="121"/>
      <c r="AG207" s="121"/>
      <c r="AH207" s="121"/>
      <c r="AI207" s="121"/>
      <c r="AJ207" s="121"/>
      <c r="AK207" s="125"/>
    </row>
    <row r="208" spans="2:37" ht="16" thickBot="1" x14ac:dyDescent="0.25">
      <c r="B208" s="58">
        <f t="shared" si="7"/>
        <v>99.5</v>
      </c>
      <c r="C208" s="23"/>
      <c r="D208" s="29"/>
      <c r="E208" s="27"/>
      <c r="F208" s="21"/>
      <c r="G208" s="22"/>
      <c r="H208" s="104"/>
      <c r="I208" s="123" t="e">
        <f>F207+(VLOOKUP(B207,'Growth Rates'!$B$11:$O$140,($B$1+2),FALSE))-(I207*(I$7/VLOOKUP(B207,'Paddock Names'!$B$11:$D$140,3)))</f>
        <v>#DIV/0!</v>
      </c>
      <c r="J208" s="123" t="e">
        <f>I208+(VLOOKUP($B207,'Growth Rates'!$B$11:$O$140,($B$1+2),FALSE))-(J207*(J$7/VLOOKUP($B207,'Paddock Names'!$B$11:$D$140,3)))</f>
        <v>#DIV/0!</v>
      </c>
      <c r="K208" s="123" t="e">
        <f>J208+(VLOOKUP($B207,'Growth Rates'!$B$11:$O$140,($B$1+2),FALSE))-(K207*(K$7/VLOOKUP($B207,'Paddock Names'!$B$11:$D$140,3)))</f>
        <v>#DIV/0!</v>
      </c>
      <c r="L208" s="123" t="e">
        <f>K208+(VLOOKUP($B207,'Growth Rates'!$B$11:$O$140,($B$1+2),FALSE))-(L207*(L$7/VLOOKUP($B207,'Paddock Names'!$B$11:$D$140,3)))</f>
        <v>#DIV/0!</v>
      </c>
      <c r="M208" s="123" t="e">
        <f>L208+(VLOOKUP($B207,'Growth Rates'!$B$11:$O$140,($B$1+2),FALSE))-(M207*(M$7/VLOOKUP($B207,'Paddock Names'!$B$11:$D$140,3)))</f>
        <v>#DIV/0!</v>
      </c>
      <c r="N208" s="123" t="e">
        <f>M208+(VLOOKUP($B207,'Growth Rates'!$B$11:$O$140,($B$1+2),FALSE))-(N207*(N$7/VLOOKUP($B207,'Paddock Names'!$B$11:$D$140,3)))</f>
        <v>#DIV/0!</v>
      </c>
      <c r="O208" s="123" t="e">
        <f>N208+(VLOOKUP($B207,'Growth Rates'!$B$11:$O$140,($B$1+2),FALSE))-(O207*(O$7/VLOOKUP($B207,'Paddock Names'!$B$11:$D$140,3)))</f>
        <v>#DIV/0!</v>
      </c>
      <c r="P208" s="123" t="e">
        <f>O208+(VLOOKUP($B207,'Growth Rates'!$B$11:$O$140,($B$1+2),FALSE))-(P207*(P$7/VLOOKUP($B207,'Paddock Names'!$B$11:$D$140,3)))</f>
        <v>#DIV/0!</v>
      </c>
      <c r="Q208" s="123" t="e">
        <f>P208+(VLOOKUP($B207,'Growth Rates'!$B$11:$O$140,($B$1+2),FALSE))-(Q207*(Q$7/VLOOKUP($B207,'Paddock Names'!$B$11:$D$140,3)))</f>
        <v>#DIV/0!</v>
      </c>
      <c r="R208" s="123" t="e">
        <f>Q208+(VLOOKUP($B207,'Growth Rates'!$B$11:$O$140,($B$1+2),FALSE))-(R207*(R$7/VLOOKUP($B207,'Paddock Names'!$B$11:$D$140,3)))</f>
        <v>#DIV/0!</v>
      </c>
      <c r="S208" s="123" t="e">
        <f>R208+(VLOOKUP($B207,'Growth Rates'!$B$11:$O$140,($B$1+2),FALSE))-(S207*(S$7/VLOOKUP($B207,'Paddock Names'!$B$11:$D$140,3)))</f>
        <v>#DIV/0!</v>
      </c>
      <c r="T208" s="123" t="e">
        <f>S208+(VLOOKUP($B207,'Growth Rates'!$B$11:$O$140,($B$1+2),FALSE))-(T207*(T$7/VLOOKUP($B207,'Paddock Names'!$B$11:$D$140,3)))</f>
        <v>#DIV/0!</v>
      </c>
      <c r="U208" s="123" t="e">
        <f>T208+(VLOOKUP($B207,'Growth Rates'!$B$11:$O$140,($B$1+2),FALSE))-(U207*(U$7/VLOOKUP($B207,'Paddock Names'!$B$11:$D$140,3)))</f>
        <v>#DIV/0!</v>
      </c>
      <c r="V208" s="123" t="e">
        <f>U208+(VLOOKUP($B207,'Growth Rates'!$B$11:$O$140,($B$1+2),FALSE))-(V207*(V$7/VLOOKUP($B207,'Paddock Names'!$B$11:$D$140,3)))</f>
        <v>#DIV/0!</v>
      </c>
      <c r="W208" s="123" t="e">
        <f>V208+(VLOOKUP($B207,'Growth Rates'!$B$11:$O$140,($B$1+2),FALSE))-(W207*(W$7/VLOOKUP($B207,'Paddock Names'!$B$11:$D$140,3)))</f>
        <v>#DIV/0!</v>
      </c>
      <c r="X208" s="123" t="e">
        <f>W208+(VLOOKUP($B207,'Growth Rates'!$B$11:$O$140,($B$1+2),FALSE))-(X207*(X$7/VLOOKUP($B207,'Paddock Names'!$B$11:$D$140,3)))</f>
        <v>#DIV/0!</v>
      </c>
      <c r="Y208" s="123" t="e">
        <f>X208+(VLOOKUP($B207,'Growth Rates'!$B$11:$O$140,($B$1+2),FALSE))-(Y207*(Y$7/VLOOKUP($B207,'Paddock Names'!$B$11:$D$140,3)))</f>
        <v>#DIV/0!</v>
      </c>
      <c r="Z208" s="123" t="e">
        <f>Y208+(VLOOKUP($B207,'Growth Rates'!$B$11:$O$140,($B$1+2),FALSE))-(Z207*(Z$7/VLOOKUP($B207,'Paddock Names'!$B$11:$D$140,3)))</f>
        <v>#DIV/0!</v>
      </c>
      <c r="AA208" s="123" t="e">
        <f>Z208+(VLOOKUP($B207,'Growth Rates'!$B$11:$O$140,($B$1+2),FALSE))-(AA207*(AA$7/VLOOKUP($B207,'Paddock Names'!$B$11:$D$140,3)))</f>
        <v>#DIV/0!</v>
      </c>
      <c r="AB208" s="123" t="e">
        <f>AA208+(VLOOKUP($B207,'Growth Rates'!$B$11:$O$140,($B$1+2),FALSE))-(AB207*(AB$7/VLOOKUP($B207,'Paddock Names'!$B$11:$D$140,3)))</f>
        <v>#DIV/0!</v>
      </c>
      <c r="AC208" s="123" t="e">
        <f>AB208+(VLOOKUP($B207,'Growth Rates'!$B$11:$O$140,($B$1+2),FALSE))-(AC207*(AC$7/VLOOKUP($B207,'Paddock Names'!$B$11:$D$140,3)))</f>
        <v>#DIV/0!</v>
      </c>
      <c r="AD208" s="123" t="e">
        <f>AC208+(VLOOKUP($B207,'Growth Rates'!$B$11:$O$140,($B$1+2),FALSE))-(AD207*(AD$7/VLOOKUP($B207,'Paddock Names'!$B$11:$D$140,3)))</f>
        <v>#DIV/0!</v>
      </c>
      <c r="AE208" s="123" t="e">
        <f>AD208+(VLOOKUP($B207,'Growth Rates'!$B$11:$O$140,($B$1+2),FALSE))-(AE207*(AE$7/VLOOKUP($B207,'Paddock Names'!$B$11:$D$140,3)))</f>
        <v>#DIV/0!</v>
      </c>
      <c r="AF208" s="123" t="e">
        <f>AE208+(VLOOKUP($B207,'Growth Rates'!$B$11:$O$140,($B$1+2),FALSE))-(AF207*(AF$7/VLOOKUP($B207,'Paddock Names'!$B$11:$D$140,3)))</f>
        <v>#DIV/0!</v>
      </c>
      <c r="AG208" s="123" t="e">
        <f>AF208+(VLOOKUP($B207,'Growth Rates'!$B$11:$O$140,($B$1+2),FALSE))-(AG207*(AG$7/VLOOKUP($B207,'Paddock Names'!$B$11:$D$140,3)))</f>
        <v>#DIV/0!</v>
      </c>
      <c r="AH208" s="123" t="e">
        <f>AG208+(VLOOKUP($B207,'Growth Rates'!$B$11:$O$140,($B$1+2),FALSE))-(AH207*(AH$7/VLOOKUP($B207,'Paddock Names'!$B$11:$D$140,3)))</f>
        <v>#DIV/0!</v>
      </c>
      <c r="AI208" s="123" t="e">
        <f>AH208+(VLOOKUP($B207,'Growth Rates'!$B$11:$O$140,($B$1+2),FALSE))-(AI207*(AI$7/VLOOKUP($B207,'Paddock Names'!$B$11:$D$140,3)))</f>
        <v>#DIV/0!</v>
      </c>
      <c r="AJ208" s="123" t="e">
        <f>AI208+(VLOOKUP($B207,'Growth Rates'!$B$11:$O$140,($B$1+2),FALSE))-(AJ207*(AJ$7/VLOOKUP($B207,'Paddock Names'!$B$11:$D$140,3)))</f>
        <v>#DIV/0!</v>
      </c>
      <c r="AK208" s="124" t="e">
        <f>AJ208+(VLOOKUP($B207,'Growth Rates'!$B$11:$O$140,($B$1+2),FALSE))-(AK207*(AK$7/VLOOKUP($B207,'Paddock Names'!$B$11:$D$140,3)))</f>
        <v>#DIV/0!</v>
      </c>
    </row>
    <row r="209" spans="2:37" x14ac:dyDescent="0.2">
      <c r="B209" s="58">
        <f t="shared" si="7"/>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IF(SUM(I209:AK209)&gt;0,SUM(I209:AK209)," ")</f>
        <v xml:space="preserve"> </v>
      </c>
      <c r="F209" s="119" t="e">
        <f>Jan!AM210</f>
        <v>#DIV/0!</v>
      </c>
      <c r="G209" s="17">
        <f>VLOOKUP(B209,'Herbage Mass Residual'!$B$11:$O$140,($B$1+2),FALSE)</f>
        <v>2500</v>
      </c>
      <c r="H209" s="103" t="e">
        <f>($F$7/VLOOKUP(B209,'Paddock Names'!$B$11:$D$140,3))*(SUM(I209:AK209)/31)</f>
        <v>#DIV/0!</v>
      </c>
      <c r="I209" s="121"/>
      <c r="J209" s="121"/>
      <c r="K209" s="121"/>
      <c r="L209" s="121"/>
      <c r="M209" s="121"/>
      <c r="N209" s="121"/>
      <c r="O209" s="121"/>
      <c r="P209" s="121"/>
      <c r="Q209" s="121"/>
      <c r="R209" s="121"/>
      <c r="S209" s="121"/>
      <c r="T209" s="121"/>
      <c r="U209" s="121"/>
      <c r="V209" s="121"/>
      <c r="W209" s="121"/>
      <c r="X209" s="121"/>
      <c r="Y209" s="121"/>
      <c r="Z209" s="121"/>
      <c r="AA209" s="121"/>
      <c r="AB209" s="121"/>
      <c r="AC209" s="121"/>
      <c r="AD209" s="121"/>
      <c r="AE209" s="121"/>
      <c r="AF209" s="121"/>
      <c r="AG209" s="121"/>
      <c r="AH209" s="121"/>
      <c r="AI209" s="121"/>
      <c r="AJ209" s="121"/>
      <c r="AK209" s="125"/>
    </row>
    <row r="210" spans="2:37" ht="16" thickBot="1" x14ac:dyDescent="0.25">
      <c r="B210" s="58">
        <f t="shared" si="7"/>
        <v>100.5</v>
      </c>
      <c r="C210" s="23"/>
      <c r="D210" s="29"/>
      <c r="E210" s="27"/>
      <c r="F210" s="21"/>
      <c r="G210" s="22"/>
      <c r="H210" s="104"/>
      <c r="I210" s="123" t="e">
        <f>F209+(VLOOKUP(B209,'Growth Rates'!$B$11:$O$140,($B$1+2),FALSE))-(I209*(I$7/VLOOKUP(B209,'Paddock Names'!$B$11:$D$140,3)))</f>
        <v>#DIV/0!</v>
      </c>
      <c r="J210" s="123" t="e">
        <f>I210+(VLOOKUP($B209,'Growth Rates'!$B$11:$O$140,($B$1+2),FALSE))-(J209*(J$7/VLOOKUP($B209,'Paddock Names'!$B$11:$D$140,3)))</f>
        <v>#DIV/0!</v>
      </c>
      <c r="K210" s="123" t="e">
        <f>J210+(VLOOKUP($B209,'Growth Rates'!$B$11:$O$140,($B$1+2),FALSE))-(K209*(K$7/VLOOKUP($B209,'Paddock Names'!$B$11:$D$140,3)))</f>
        <v>#DIV/0!</v>
      </c>
      <c r="L210" s="123" t="e">
        <f>K210+(VLOOKUP($B209,'Growth Rates'!$B$11:$O$140,($B$1+2),FALSE))-(L209*(L$7/VLOOKUP($B209,'Paddock Names'!$B$11:$D$140,3)))</f>
        <v>#DIV/0!</v>
      </c>
      <c r="M210" s="123" t="e">
        <f>L210+(VLOOKUP($B209,'Growth Rates'!$B$11:$O$140,($B$1+2),FALSE))-(M209*(M$7/VLOOKUP($B209,'Paddock Names'!$B$11:$D$140,3)))</f>
        <v>#DIV/0!</v>
      </c>
      <c r="N210" s="123" t="e">
        <f>M210+(VLOOKUP($B209,'Growth Rates'!$B$11:$O$140,($B$1+2),FALSE))-(N209*(N$7/VLOOKUP($B209,'Paddock Names'!$B$11:$D$140,3)))</f>
        <v>#DIV/0!</v>
      </c>
      <c r="O210" s="123" t="e">
        <f>N210+(VLOOKUP($B209,'Growth Rates'!$B$11:$O$140,($B$1+2),FALSE))-(O209*(O$7/VLOOKUP($B209,'Paddock Names'!$B$11:$D$140,3)))</f>
        <v>#DIV/0!</v>
      </c>
      <c r="P210" s="123" t="e">
        <f>O210+(VLOOKUP($B209,'Growth Rates'!$B$11:$O$140,($B$1+2),FALSE))-(P209*(P$7/VLOOKUP($B209,'Paddock Names'!$B$11:$D$140,3)))</f>
        <v>#DIV/0!</v>
      </c>
      <c r="Q210" s="123" t="e">
        <f>P210+(VLOOKUP($B209,'Growth Rates'!$B$11:$O$140,($B$1+2),FALSE))-(Q209*(Q$7/VLOOKUP($B209,'Paddock Names'!$B$11:$D$140,3)))</f>
        <v>#DIV/0!</v>
      </c>
      <c r="R210" s="123" t="e">
        <f>Q210+(VLOOKUP($B209,'Growth Rates'!$B$11:$O$140,($B$1+2),FALSE))-(R209*(R$7/VLOOKUP($B209,'Paddock Names'!$B$11:$D$140,3)))</f>
        <v>#DIV/0!</v>
      </c>
      <c r="S210" s="123" t="e">
        <f>R210+(VLOOKUP($B209,'Growth Rates'!$B$11:$O$140,($B$1+2),FALSE))-(S209*(S$7/VLOOKUP($B209,'Paddock Names'!$B$11:$D$140,3)))</f>
        <v>#DIV/0!</v>
      </c>
      <c r="T210" s="123" t="e">
        <f>S210+(VLOOKUP($B209,'Growth Rates'!$B$11:$O$140,($B$1+2),FALSE))-(T209*(T$7/VLOOKUP($B209,'Paddock Names'!$B$11:$D$140,3)))</f>
        <v>#DIV/0!</v>
      </c>
      <c r="U210" s="123" t="e">
        <f>T210+(VLOOKUP($B209,'Growth Rates'!$B$11:$O$140,($B$1+2),FALSE))-(U209*(U$7/VLOOKUP($B209,'Paddock Names'!$B$11:$D$140,3)))</f>
        <v>#DIV/0!</v>
      </c>
      <c r="V210" s="123" t="e">
        <f>U210+(VLOOKUP($B209,'Growth Rates'!$B$11:$O$140,($B$1+2),FALSE))-(V209*(V$7/VLOOKUP($B209,'Paddock Names'!$B$11:$D$140,3)))</f>
        <v>#DIV/0!</v>
      </c>
      <c r="W210" s="123" t="e">
        <f>V210+(VLOOKUP($B209,'Growth Rates'!$B$11:$O$140,($B$1+2),FALSE))-(W209*(W$7/VLOOKUP($B209,'Paddock Names'!$B$11:$D$140,3)))</f>
        <v>#DIV/0!</v>
      </c>
      <c r="X210" s="123" t="e">
        <f>W210+(VLOOKUP($B209,'Growth Rates'!$B$11:$O$140,($B$1+2),FALSE))-(X209*(X$7/VLOOKUP($B209,'Paddock Names'!$B$11:$D$140,3)))</f>
        <v>#DIV/0!</v>
      </c>
      <c r="Y210" s="123" t="e">
        <f>X210+(VLOOKUP($B209,'Growth Rates'!$B$11:$O$140,($B$1+2),FALSE))-(Y209*(Y$7/VLOOKUP($B209,'Paddock Names'!$B$11:$D$140,3)))</f>
        <v>#DIV/0!</v>
      </c>
      <c r="Z210" s="123" t="e">
        <f>Y210+(VLOOKUP($B209,'Growth Rates'!$B$11:$O$140,($B$1+2),FALSE))-(Z209*(Z$7/VLOOKUP($B209,'Paddock Names'!$B$11:$D$140,3)))</f>
        <v>#DIV/0!</v>
      </c>
      <c r="AA210" s="123" t="e">
        <f>Z210+(VLOOKUP($B209,'Growth Rates'!$B$11:$O$140,($B$1+2),FALSE))-(AA209*(AA$7/VLOOKUP($B209,'Paddock Names'!$B$11:$D$140,3)))</f>
        <v>#DIV/0!</v>
      </c>
      <c r="AB210" s="123" t="e">
        <f>AA210+(VLOOKUP($B209,'Growth Rates'!$B$11:$O$140,($B$1+2),FALSE))-(AB209*(AB$7/VLOOKUP($B209,'Paddock Names'!$B$11:$D$140,3)))</f>
        <v>#DIV/0!</v>
      </c>
      <c r="AC210" s="123" t="e">
        <f>AB210+(VLOOKUP($B209,'Growth Rates'!$B$11:$O$140,($B$1+2),FALSE))-(AC209*(AC$7/VLOOKUP($B209,'Paddock Names'!$B$11:$D$140,3)))</f>
        <v>#DIV/0!</v>
      </c>
      <c r="AD210" s="123" t="e">
        <f>AC210+(VLOOKUP($B209,'Growth Rates'!$B$11:$O$140,($B$1+2),FALSE))-(AD209*(AD$7/VLOOKUP($B209,'Paddock Names'!$B$11:$D$140,3)))</f>
        <v>#DIV/0!</v>
      </c>
      <c r="AE210" s="123" t="e">
        <f>AD210+(VLOOKUP($B209,'Growth Rates'!$B$11:$O$140,($B$1+2),FALSE))-(AE209*(AE$7/VLOOKUP($B209,'Paddock Names'!$B$11:$D$140,3)))</f>
        <v>#DIV/0!</v>
      </c>
      <c r="AF210" s="123" t="e">
        <f>AE210+(VLOOKUP($B209,'Growth Rates'!$B$11:$O$140,($B$1+2),FALSE))-(AF209*(AF$7/VLOOKUP($B209,'Paddock Names'!$B$11:$D$140,3)))</f>
        <v>#DIV/0!</v>
      </c>
      <c r="AG210" s="123" t="e">
        <f>AF210+(VLOOKUP($B209,'Growth Rates'!$B$11:$O$140,($B$1+2),FALSE))-(AG209*(AG$7/VLOOKUP($B209,'Paddock Names'!$B$11:$D$140,3)))</f>
        <v>#DIV/0!</v>
      </c>
      <c r="AH210" s="123" t="e">
        <f>AG210+(VLOOKUP($B209,'Growth Rates'!$B$11:$O$140,($B$1+2),FALSE))-(AH209*(AH$7/VLOOKUP($B209,'Paddock Names'!$B$11:$D$140,3)))</f>
        <v>#DIV/0!</v>
      </c>
      <c r="AI210" s="123" t="e">
        <f>AH210+(VLOOKUP($B209,'Growth Rates'!$B$11:$O$140,($B$1+2),FALSE))-(AI209*(AI$7/VLOOKUP($B209,'Paddock Names'!$B$11:$D$140,3)))</f>
        <v>#DIV/0!</v>
      </c>
      <c r="AJ210" s="123" t="e">
        <f>AI210+(VLOOKUP($B209,'Growth Rates'!$B$11:$O$140,($B$1+2),FALSE))-(AJ209*(AJ$7/VLOOKUP($B209,'Paddock Names'!$B$11:$D$140,3)))</f>
        <v>#DIV/0!</v>
      </c>
      <c r="AK210" s="124" t="e">
        <f>AJ210+(VLOOKUP($B209,'Growth Rates'!$B$11:$O$140,($B$1+2),FALSE))-(AK209*(AK$7/VLOOKUP($B209,'Paddock Names'!$B$11:$D$140,3)))</f>
        <v>#DIV/0!</v>
      </c>
    </row>
    <row r="211" spans="2:37" x14ac:dyDescent="0.2">
      <c r="B211" s="58">
        <f t="shared" si="7"/>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IF(SUM(I211:AK211)&gt;0,SUM(I211:AK211)," ")</f>
        <v xml:space="preserve"> </v>
      </c>
      <c r="F211" s="119" t="e">
        <f>Jan!AM212</f>
        <v>#DIV/0!</v>
      </c>
      <c r="G211" s="17">
        <f>VLOOKUP(B211,'Herbage Mass Residual'!$B$11:$O$140,($B$1+2),FALSE)</f>
        <v>2500</v>
      </c>
      <c r="H211" s="103" t="e">
        <f>($F$7/VLOOKUP(B211,'Paddock Names'!$B$11:$D$140,3))*(SUM(I211:AK211)/31)</f>
        <v>#DIV/0!</v>
      </c>
      <c r="I211" s="121"/>
      <c r="J211" s="121"/>
      <c r="K211" s="121"/>
      <c r="L211" s="121"/>
      <c r="M211" s="121"/>
      <c r="N211" s="121"/>
      <c r="O211" s="121"/>
      <c r="P211" s="121"/>
      <c r="Q211" s="121"/>
      <c r="R211" s="121"/>
      <c r="S211" s="121"/>
      <c r="T211" s="121"/>
      <c r="U211" s="121"/>
      <c r="V211" s="121"/>
      <c r="W211" s="121"/>
      <c r="X211" s="121"/>
      <c r="Y211" s="121"/>
      <c r="Z211" s="121"/>
      <c r="AA211" s="121"/>
      <c r="AB211" s="121"/>
      <c r="AC211" s="121"/>
      <c r="AD211" s="121"/>
      <c r="AE211" s="121"/>
      <c r="AF211" s="121"/>
      <c r="AG211" s="121"/>
      <c r="AH211" s="121"/>
      <c r="AI211" s="121"/>
      <c r="AJ211" s="121"/>
      <c r="AK211" s="125"/>
    </row>
    <row r="212" spans="2:37" ht="16" thickBot="1" x14ac:dyDescent="0.25">
      <c r="B212" s="58">
        <f t="shared" si="7"/>
        <v>101.5</v>
      </c>
      <c r="C212" s="23"/>
      <c r="D212" s="29"/>
      <c r="E212" s="27"/>
      <c r="F212" s="21"/>
      <c r="G212" s="22"/>
      <c r="H212" s="104"/>
      <c r="I212" s="123" t="e">
        <f>F211+(VLOOKUP(B211,'Growth Rates'!$B$11:$O$140,($B$1+2),FALSE))-(I211*(I$7/VLOOKUP(B211,'Paddock Names'!$B$11:$D$140,3)))</f>
        <v>#DIV/0!</v>
      </c>
      <c r="J212" s="123" t="e">
        <f>I212+(VLOOKUP($B211,'Growth Rates'!$B$11:$O$140,($B$1+2),FALSE))-(J211*(J$7/VLOOKUP($B211,'Paddock Names'!$B$11:$D$140,3)))</f>
        <v>#DIV/0!</v>
      </c>
      <c r="K212" s="123" t="e">
        <f>J212+(VLOOKUP($B211,'Growth Rates'!$B$11:$O$140,($B$1+2),FALSE))-(K211*(K$7/VLOOKUP($B211,'Paddock Names'!$B$11:$D$140,3)))</f>
        <v>#DIV/0!</v>
      </c>
      <c r="L212" s="123" t="e">
        <f>K212+(VLOOKUP($B211,'Growth Rates'!$B$11:$O$140,($B$1+2),FALSE))-(L211*(L$7/VLOOKUP($B211,'Paddock Names'!$B$11:$D$140,3)))</f>
        <v>#DIV/0!</v>
      </c>
      <c r="M212" s="123" t="e">
        <f>L212+(VLOOKUP($B211,'Growth Rates'!$B$11:$O$140,($B$1+2),FALSE))-(M211*(M$7/VLOOKUP($B211,'Paddock Names'!$B$11:$D$140,3)))</f>
        <v>#DIV/0!</v>
      </c>
      <c r="N212" s="123" t="e">
        <f>M212+(VLOOKUP($B211,'Growth Rates'!$B$11:$O$140,($B$1+2),FALSE))-(N211*(N$7/VLOOKUP($B211,'Paddock Names'!$B$11:$D$140,3)))</f>
        <v>#DIV/0!</v>
      </c>
      <c r="O212" s="123" t="e">
        <f>N212+(VLOOKUP($B211,'Growth Rates'!$B$11:$O$140,($B$1+2),FALSE))-(O211*(O$7/VLOOKUP($B211,'Paddock Names'!$B$11:$D$140,3)))</f>
        <v>#DIV/0!</v>
      </c>
      <c r="P212" s="123" t="e">
        <f>O212+(VLOOKUP($B211,'Growth Rates'!$B$11:$O$140,($B$1+2),FALSE))-(P211*(P$7/VLOOKUP($B211,'Paddock Names'!$B$11:$D$140,3)))</f>
        <v>#DIV/0!</v>
      </c>
      <c r="Q212" s="123" t="e">
        <f>P212+(VLOOKUP($B211,'Growth Rates'!$B$11:$O$140,($B$1+2),FALSE))-(Q211*(Q$7/VLOOKUP($B211,'Paddock Names'!$B$11:$D$140,3)))</f>
        <v>#DIV/0!</v>
      </c>
      <c r="R212" s="123" t="e">
        <f>Q212+(VLOOKUP($B211,'Growth Rates'!$B$11:$O$140,($B$1+2),FALSE))-(R211*(R$7/VLOOKUP($B211,'Paddock Names'!$B$11:$D$140,3)))</f>
        <v>#DIV/0!</v>
      </c>
      <c r="S212" s="123" t="e">
        <f>R212+(VLOOKUP($B211,'Growth Rates'!$B$11:$O$140,($B$1+2),FALSE))-(S211*(S$7/VLOOKUP($B211,'Paddock Names'!$B$11:$D$140,3)))</f>
        <v>#DIV/0!</v>
      </c>
      <c r="T212" s="123" t="e">
        <f>S212+(VLOOKUP($B211,'Growth Rates'!$B$11:$O$140,($B$1+2),FALSE))-(T211*(T$7/VLOOKUP($B211,'Paddock Names'!$B$11:$D$140,3)))</f>
        <v>#DIV/0!</v>
      </c>
      <c r="U212" s="123" t="e">
        <f>T212+(VLOOKUP($B211,'Growth Rates'!$B$11:$O$140,($B$1+2),FALSE))-(U211*(U$7/VLOOKUP($B211,'Paddock Names'!$B$11:$D$140,3)))</f>
        <v>#DIV/0!</v>
      </c>
      <c r="V212" s="123" t="e">
        <f>U212+(VLOOKUP($B211,'Growth Rates'!$B$11:$O$140,($B$1+2),FALSE))-(V211*(V$7/VLOOKUP($B211,'Paddock Names'!$B$11:$D$140,3)))</f>
        <v>#DIV/0!</v>
      </c>
      <c r="W212" s="123" t="e">
        <f>V212+(VLOOKUP($B211,'Growth Rates'!$B$11:$O$140,($B$1+2),FALSE))-(W211*(W$7/VLOOKUP($B211,'Paddock Names'!$B$11:$D$140,3)))</f>
        <v>#DIV/0!</v>
      </c>
      <c r="X212" s="123" t="e">
        <f>W212+(VLOOKUP($B211,'Growth Rates'!$B$11:$O$140,($B$1+2),FALSE))-(X211*(X$7/VLOOKUP($B211,'Paddock Names'!$B$11:$D$140,3)))</f>
        <v>#DIV/0!</v>
      </c>
      <c r="Y212" s="123" t="e">
        <f>X212+(VLOOKUP($B211,'Growth Rates'!$B$11:$O$140,($B$1+2),FALSE))-(Y211*(Y$7/VLOOKUP($B211,'Paddock Names'!$B$11:$D$140,3)))</f>
        <v>#DIV/0!</v>
      </c>
      <c r="Z212" s="123" t="e">
        <f>Y212+(VLOOKUP($B211,'Growth Rates'!$B$11:$O$140,($B$1+2),FALSE))-(Z211*(Z$7/VLOOKUP($B211,'Paddock Names'!$B$11:$D$140,3)))</f>
        <v>#DIV/0!</v>
      </c>
      <c r="AA212" s="123" t="e">
        <f>Z212+(VLOOKUP($B211,'Growth Rates'!$B$11:$O$140,($B$1+2),FALSE))-(AA211*(AA$7/VLOOKUP($B211,'Paddock Names'!$B$11:$D$140,3)))</f>
        <v>#DIV/0!</v>
      </c>
      <c r="AB212" s="123" t="e">
        <f>AA212+(VLOOKUP($B211,'Growth Rates'!$B$11:$O$140,($B$1+2),FALSE))-(AB211*(AB$7/VLOOKUP($B211,'Paddock Names'!$B$11:$D$140,3)))</f>
        <v>#DIV/0!</v>
      </c>
      <c r="AC212" s="123" t="e">
        <f>AB212+(VLOOKUP($B211,'Growth Rates'!$B$11:$O$140,($B$1+2),FALSE))-(AC211*(AC$7/VLOOKUP($B211,'Paddock Names'!$B$11:$D$140,3)))</f>
        <v>#DIV/0!</v>
      </c>
      <c r="AD212" s="123" t="e">
        <f>AC212+(VLOOKUP($B211,'Growth Rates'!$B$11:$O$140,($B$1+2),FALSE))-(AD211*(AD$7/VLOOKUP($B211,'Paddock Names'!$B$11:$D$140,3)))</f>
        <v>#DIV/0!</v>
      </c>
      <c r="AE212" s="123" t="e">
        <f>AD212+(VLOOKUP($B211,'Growth Rates'!$B$11:$O$140,($B$1+2),FALSE))-(AE211*(AE$7/VLOOKUP($B211,'Paddock Names'!$B$11:$D$140,3)))</f>
        <v>#DIV/0!</v>
      </c>
      <c r="AF212" s="123" t="e">
        <f>AE212+(VLOOKUP($B211,'Growth Rates'!$B$11:$O$140,($B$1+2),FALSE))-(AF211*(AF$7/VLOOKUP($B211,'Paddock Names'!$B$11:$D$140,3)))</f>
        <v>#DIV/0!</v>
      </c>
      <c r="AG212" s="123" t="e">
        <f>AF212+(VLOOKUP($B211,'Growth Rates'!$B$11:$O$140,($B$1+2),FALSE))-(AG211*(AG$7/VLOOKUP($B211,'Paddock Names'!$B$11:$D$140,3)))</f>
        <v>#DIV/0!</v>
      </c>
      <c r="AH212" s="123" t="e">
        <f>AG212+(VLOOKUP($B211,'Growth Rates'!$B$11:$O$140,($B$1+2),FALSE))-(AH211*(AH$7/VLOOKUP($B211,'Paddock Names'!$B$11:$D$140,3)))</f>
        <v>#DIV/0!</v>
      </c>
      <c r="AI212" s="123" t="e">
        <f>AH212+(VLOOKUP($B211,'Growth Rates'!$B$11:$O$140,($B$1+2),FALSE))-(AI211*(AI$7/VLOOKUP($B211,'Paddock Names'!$B$11:$D$140,3)))</f>
        <v>#DIV/0!</v>
      </c>
      <c r="AJ212" s="123" t="e">
        <f>AI212+(VLOOKUP($B211,'Growth Rates'!$B$11:$O$140,($B$1+2),FALSE))-(AJ211*(AJ$7/VLOOKUP($B211,'Paddock Names'!$B$11:$D$140,3)))</f>
        <v>#DIV/0!</v>
      </c>
      <c r="AK212" s="124" t="e">
        <f>AJ212+(VLOOKUP($B211,'Growth Rates'!$B$11:$O$140,($B$1+2),FALSE))-(AK211*(AK$7/VLOOKUP($B211,'Paddock Names'!$B$11:$D$140,3)))</f>
        <v>#DIV/0!</v>
      </c>
    </row>
    <row r="213" spans="2:37" x14ac:dyDescent="0.2">
      <c r="B213" s="58">
        <f t="shared" si="7"/>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IF(SUM(I213:AK213)&gt;0,SUM(I213:AK213)," ")</f>
        <v xml:space="preserve"> </v>
      </c>
      <c r="F213" s="119" t="e">
        <f>Jan!AM214</f>
        <v>#DIV/0!</v>
      </c>
      <c r="G213" s="17">
        <f>VLOOKUP(B213,'Herbage Mass Residual'!$B$11:$O$140,($B$1+2),FALSE)</f>
        <v>2500</v>
      </c>
      <c r="H213" s="103" t="e">
        <f>($F$7/VLOOKUP(B213,'Paddock Names'!$B$11:$D$140,3))*(SUM(I213:AK213)/31)</f>
        <v>#DIV/0!</v>
      </c>
      <c r="I213" s="121"/>
      <c r="J213" s="121"/>
      <c r="K213" s="121"/>
      <c r="L213" s="121"/>
      <c r="M213" s="121"/>
      <c r="N213" s="121"/>
      <c r="O213" s="121"/>
      <c r="P213" s="121"/>
      <c r="Q213" s="121"/>
      <c r="R213" s="121"/>
      <c r="S213" s="121"/>
      <c r="T213" s="121"/>
      <c r="U213" s="121"/>
      <c r="V213" s="121"/>
      <c r="W213" s="121"/>
      <c r="X213" s="121"/>
      <c r="Y213" s="121"/>
      <c r="Z213" s="121"/>
      <c r="AA213" s="121"/>
      <c r="AB213" s="121"/>
      <c r="AC213" s="121"/>
      <c r="AD213" s="121"/>
      <c r="AE213" s="121"/>
      <c r="AF213" s="121"/>
      <c r="AG213" s="121"/>
      <c r="AH213" s="121"/>
      <c r="AI213" s="121"/>
      <c r="AJ213" s="121"/>
      <c r="AK213" s="125"/>
    </row>
    <row r="214" spans="2:37" ht="16" thickBot="1" x14ac:dyDescent="0.25">
      <c r="B214" s="58">
        <f t="shared" si="7"/>
        <v>102.5</v>
      </c>
      <c r="C214" s="23"/>
      <c r="D214" s="29"/>
      <c r="E214" s="27"/>
      <c r="F214" s="21"/>
      <c r="G214" s="22"/>
      <c r="H214" s="104"/>
      <c r="I214" s="123" t="e">
        <f>F213+(VLOOKUP(B213,'Growth Rates'!$B$11:$O$140,($B$1+2),FALSE))-(I213*(I$7/VLOOKUP(B213,'Paddock Names'!$B$11:$D$140,3)))</f>
        <v>#DIV/0!</v>
      </c>
      <c r="J214" s="123" t="e">
        <f>I214+(VLOOKUP($B213,'Growth Rates'!$B$11:$O$140,($B$1+2),FALSE))-(J213*(J$7/VLOOKUP($B213,'Paddock Names'!$B$11:$D$140,3)))</f>
        <v>#DIV/0!</v>
      </c>
      <c r="K214" s="123" t="e">
        <f>J214+(VLOOKUP($B213,'Growth Rates'!$B$11:$O$140,($B$1+2),FALSE))-(K213*(K$7/VLOOKUP($B213,'Paddock Names'!$B$11:$D$140,3)))</f>
        <v>#DIV/0!</v>
      </c>
      <c r="L214" s="123" t="e">
        <f>K214+(VLOOKUP($B213,'Growth Rates'!$B$11:$O$140,($B$1+2),FALSE))-(L213*(L$7/VLOOKUP($B213,'Paddock Names'!$B$11:$D$140,3)))</f>
        <v>#DIV/0!</v>
      </c>
      <c r="M214" s="123" t="e">
        <f>L214+(VLOOKUP($B213,'Growth Rates'!$B$11:$O$140,($B$1+2),FALSE))-(M213*(M$7/VLOOKUP($B213,'Paddock Names'!$B$11:$D$140,3)))</f>
        <v>#DIV/0!</v>
      </c>
      <c r="N214" s="123" t="e">
        <f>M214+(VLOOKUP($B213,'Growth Rates'!$B$11:$O$140,($B$1+2),FALSE))-(N213*(N$7/VLOOKUP($B213,'Paddock Names'!$B$11:$D$140,3)))</f>
        <v>#DIV/0!</v>
      </c>
      <c r="O214" s="123" t="e">
        <f>N214+(VLOOKUP($B213,'Growth Rates'!$B$11:$O$140,($B$1+2),FALSE))-(O213*(O$7/VLOOKUP($B213,'Paddock Names'!$B$11:$D$140,3)))</f>
        <v>#DIV/0!</v>
      </c>
      <c r="P214" s="123" t="e">
        <f>O214+(VLOOKUP($B213,'Growth Rates'!$B$11:$O$140,($B$1+2),FALSE))-(P213*(P$7/VLOOKUP($B213,'Paddock Names'!$B$11:$D$140,3)))</f>
        <v>#DIV/0!</v>
      </c>
      <c r="Q214" s="123" t="e">
        <f>P214+(VLOOKUP($B213,'Growth Rates'!$B$11:$O$140,($B$1+2),FALSE))-(Q213*(Q$7/VLOOKUP($B213,'Paddock Names'!$B$11:$D$140,3)))</f>
        <v>#DIV/0!</v>
      </c>
      <c r="R214" s="123" t="e">
        <f>Q214+(VLOOKUP($B213,'Growth Rates'!$B$11:$O$140,($B$1+2),FALSE))-(R213*(R$7/VLOOKUP($B213,'Paddock Names'!$B$11:$D$140,3)))</f>
        <v>#DIV/0!</v>
      </c>
      <c r="S214" s="123" t="e">
        <f>R214+(VLOOKUP($B213,'Growth Rates'!$B$11:$O$140,($B$1+2),FALSE))-(S213*(S$7/VLOOKUP($B213,'Paddock Names'!$B$11:$D$140,3)))</f>
        <v>#DIV/0!</v>
      </c>
      <c r="T214" s="123" t="e">
        <f>S214+(VLOOKUP($B213,'Growth Rates'!$B$11:$O$140,($B$1+2),FALSE))-(T213*(T$7/VLOOKUP($B213,'Paddock Names'!$B$11:$D$140,3)))</f>
        <v>#DIV/0!</v>
      </c>
      <c r="U214" s="123" t="e">
        <f>T214+(VLOOKUP($B213,'Growth Rates'!$B$11:$O$140,($B$1+2),FALSE))-(U213*(U$7/VLOOKUP($B213,'Paddock Names'!$B$11:$D$140,3)))</f>
        <v>#DIV/0!</v>
      </c>
      <c r="V214" s="123" t="e">
        <f>U214+(VLOOKUP($B213,'Growth Rates'!$B$11:$O$140,($B$1+2),FALSE))-(V213*(V$7/VLOOKUP($B213,'Paddock Names'!$B$11:$D$140,3)))</f>
        <v>#DIV/0!</v>
      </c>
      <c r="W214" s="123" t="e">
        <f>V214+(VLOOKUP($B213,'Growth Rates'!$B$11:$O$140,($B$1+2),FALSE))-(W213*(W$7/VLOOKUP($B213,'Paddock Names'!$B$11:$D$140,3)))</f>
        <v>#DIV/0!</v>
      </c>
      <c r="X214" s="123" t="e">
        <f>W214+(VLOOKUP($B213,'Growth Rates'!$B$11:$O$140,($B$1+2),FALSE))-(X213*(X$7/VLOOKUP($B213,'Paddock Names'!$B$11:$D$140,3)))</f>
        <v>#DIV/0!</v>
      </c>
      <c r="Y214" s="123" t="e">
        <f>X214+(VLOOKUP($B213,'Growth Rates'!$B$11:$O$140,($B$1+2),FALSE))-(Y213*(Y$7/VLOOKUP($B213,'Paddock Names'!$B$11:$D$140,3)))</f>
        <v>#DIV/0!</v>
      </c>
      <c r="Z214" s="123" t="e">
        <f>Y214+(VLOOKUP($B213,'Growth Rates'!$B$11:$O$140,($B$1+2),FALSE))-(Z213*(Z$7/VLOOKUP($B213,'Paddock Names'!$B$11:$D$140,3)))</f>
        <v>#DIV/0!</v>
      </c>
      <c r="AA214" s="123" t="e">
        <f>Z214+(VLOOKUP($B213,'Growth Rates'!$B$11:$O$140,($B$1+2),FALSE))-(AA213*(AA$7/VLOOKUP($B213,'Paddock Names'!$B$11:$D$140,3)))</f>
        <v>#DIV/0!</v>
      </c>
      <c r="AB214" s="123" t="e">
        <f>AA214+(VLOOKUP($B213,'Growth Rates'!$B$11:$O$140,($B$1+2),FALSE))-(AB213*(AB$7/VLOOKUP($B213,'Paddock Names'!$B$11:$D$140,3)))</f>
        <v>#DIV/0!</v>
      </c>
      <c r="AC214" s="123" t="e">
        <f>AB214+(VLOOKUP($B213,'Growth Rates'!$B$11:$O$140,($B$1+2),FALSE))-(AC213*(AC$7/VLOOKUP($B213,'Paddock Names'!$B$11:$D$140,3)))</f>
        <v>#DIV/0!</v>
      </c>
      <c r="AD214" s="123" t="e">
        <f>AC214+(VLOOKUP($B213,'Growth Rates'!$B$11:$O$140,($B$1+2),FALSE))-(AD213*(AD$7/VLOOKUP($B213,'Paddock Names'!$B$11:$D$140,3)))</f>
        <v>#DIV/0!</v>
      </c>
      <c r="AE214" s="123" t="e">
        <f>AD214+(VLOOKUP($B213,'Growth Rates'!$B$11:$O$140,($B$1+2),FALSE))-(AE213*(AE$7/VLOOKUP($B213,'Paddock Names'!$B$11:$D$140,3)))</f>
        <v>#DIV/0!</v>
      </c>
      <c r="AF214" s="123" t="e">
        <f>AE214+(VLOOKUP($B213,'Growth Rates'!$B$11:$O$140,($B$1+2),FALSE))-(AF213*(AF$7/VLOOKUP($B213,'Paddock Names'!$B$11:$D$140,3)))</f>
        <v>#DIV/0!</v>
      </c>
      <c r="AG214" s="123" t="e">
        <f>AF214+(VLOOKUP($B213,'Growth Rates'!$B$11:$O$140,($B$1+2),FALSE))-(AG213*(AG$7/VLOOKUP($B213,'Paddock Names'!$B$11:$D$140,3)))</f>
        <v>#DIV/0!</v>
      </c>
      <c r="AH214" s="123" t="e">
        <f>AG214+(VLOOKUP($B213,'Growth Rates'!$B$11:$O$140,($B$1+2),FALSE))-(AH213*(AH$7/VLOOKUP($B213,'Paddock Names'!$B$11:$D$140,3)))</f>
        <v>#DIV/0!</v>
      </c>
      <c r="AI214" s="123" t="e">
        <f>AH214+(VLOOKUP($B213,'Growth Rates'!$B$11:$O$140,($B$1+2),FALSE))-(AI213*(AI$7/VLOOKUP($B213,'Paddock Names'!$B$11:$D$140,3)))</f>
        <v>#DIV/0!</v>
      </c>
      <c r="AJ214" s="123" t="e">
        <f>AI214+(VLOOKUP($B213,'Growth Rates'!$B$11:$O$140,($B$1+2),FALSE))-(AJ213*(AJ$7/VLOOKUP($B213,'Paddock Names'!$B$11:$D$140,3)))</f>
        <v>#DIV/0!</v>
      </c>
      <c r="AK214" s="124" t="e">
        <f>AJ214+(VLOOKUP($B213,'Growth Rates'!$B$11:$O$140,($B$1+2),FALSE))-(AK213*(AK$7/VLOOKUP($B213,'Paddock Names'!$B$11:$D$140,3)))</f>
        <v>#DIV/0!</v>
      </c>
    </row>
    <row r="215" spans="2:37" x14ac:dyDescent="0.2">
      <c r="B215" s="58">
        <f t="shared" si="7"/>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IF(SUM(I215:AK215)&gt;0,SUM(I215:AK215)," ")</f>
        <v xml:space="preserve"> </v>
      </c>
      <c r="F215" s="119" t="e">
        <f>Jan!AM216</f>
        <v>#DIV/0!</v>
      </c>
      <c r="G215" s="17">
        <f>VLOOKUP(B215,'Herbage Mass Residual'!$B$11:$O$140,($B$1+2),FALSE)</f>
        <v>2500</v>
      </c>
      <c r="H215" s="103" t="e">
        <f>($F$7/VLOOKUP(B215,'Paddock Names'!$B$11:$D$140,3))*(SUM(I215:AK215)/31)</f>
        <v>#DIV/0!</v>
      </c>
      <c r="I215" s="121"/>
      <c r="J215" s="121"/>
      <c r="K215" s="121"/>
      <c r="L215" s="121"/>
      <c r="M215" s="121"/>
      <c r="N215" s="121"/>
      <c r="O215" s="121"/>
      <c r="P215" s="121"/>
      <c r="Q215" s="121"/>
      <c r="R215" s="121"/>
      <c r="S215" s="121"/>
      <c r="T215" s="121"/>
      <c r="U215" s="121"/>
      <c r="V215" s="121"/>
      <c r="W215" s="121"/>
      <c r="X215" s="121"/>
      <c r="Y215" s="121"/>
      <c r="Z215" s="121"/>
      <c r="AA215" s="121"/>
      <c r="AB215" s="121"/>
      <c r="AC215" s="121"/>
      <c r="AD215" s="121"/>
      <c r="AE215" s="121"/>
      <c r="AF215" s="121"/>
      <c r="AG215" s="121"/>
      <c r="AH215" s="121"/>
      <c r="AI215" s="121"/>
      <c r="AJ215" s="121"/>
      <c r="AK215" s="125"/>
    </row>
    <row r="216" spans="2:37" ht="16" thickBot="1" x14ac:dyDescent="0.25">
      <c r="B216" s="58">
        <f t="shared" si="7"/>
        <v>103.5</v>
      </c>
      <c r="C216" s="23"/>
      <c r="D216" s="29"/>
      <c r="E216" s="27"/>
      <c r="F216" s="21"/>
      <c r="G216" s="22"/>
      <c r="H216" s="104"/>
      <c r="I216" s="123" t="e">
        <f>F215+(VLOOKUP(B215,'Growth Rates'!$B$11:$O$140,($B$1+2),FALSE))-(I215*(I$7/VLOOKUP(B215,'Paddock Names'!$B$11:$D$140,3)))</f>
        <v>#DIV/0!</v>
      </c>
      <c r="J216" s="123" t="e">
        <f>I216+(VLOOKUP($B215,'Growth Rates'!$B$11:$O$140,($B$1+2),FALSE))-(J215*(J$7/VLOOKUP($B215,'Paddock Names'!$B$11:$D$140,3)))</f>
        <v>#DIV/0!</v>
      </c>
      <c r="K216" s="123" t="e">
        <f>J216+(VLOOKUP($B215,'Growth Rates'!$B$11:$O$140,($B$1+2),FALSE))-(K215*(K$7/VLOOKUP($B215,'Paddock Names'!$B$11:$D$140,3)))</f>
        <v>#DIV/0!</v>
      </c>
      <c r="L216" s="123" t="e">
        <f>K216+(VLOOKUP($B215,'Growth Rates'!$B$11:$O$140,($B$1+2),FALSE))-(L215*(L$7/VLOOKUP($B215,'Paddock Names'!$B$11:$D$140,3)))</f>
        <v>#DIV/0!</v>
      </c>
      <c r="M216" s="123" t="e">
        <f>L216+(VLOOKUP($B215,'Growth Rates'!$B$11:$O$140,($B$1+2),FALSE))-(M215*(M$7/VLOOKUP($B215,'Paddock Names'!$B$11:$D$140,3)))</f>
        <v>#DIV/0!</v>
      </c>
      <c r="N216" s="123" t="e">
        <f>M216+(VLOOKUP($B215,'Growth Rates'!$B$11:$O$140,($B$1+2),FALSE))-(N215*(N$7/VLOOKUP($B215,'Paddock Names'!$B$11:$D$140,3)))</f>
        <v>#DIV/0!</v>
      </c>
      <c r="O216" s="123" t="e">
        <f>N216+(VLOOKUP($B215,'Growth Rates'!$B$11:$O$140,($B$1+2),FALSE))-(O215*(O$7/VLOOKUP($B215,'Paddock Names'!$B$11:$D$140,3)))</f>
        <v>#DIV/0!</v>
      </c>
      <c r="P216" s="123" t="e">
        <f>O216+(VLOOKUP($B215,'Growth Rates'!$B$11:$O$140,($B$1+2),FALSE))-(P215*(P$7/VLOOKUP($B215,'Paddock Names'!$B$11:$D$140,3)))</f>
        <v>#DIV/0!</v>
      </c>
      <c r="Q216" s="123" t="e">
        <f>P216+(VLOOKUP($B215,'Growth Rates'!$B$11:$O$140,($B$1+2),FALSE))-(Q215*(Q$7/VLOOKUP($B215,'Paddock Names'!$B$11:$D$140,3)))</f>
        <v>#DIV/0!</v>
      </c>
      <c r="R216" s="123" t="e">
        <f>Q216+(VLOOKUP($B215,'Growth Rates'!$B$11:$O$140,($B$1+2),FALSE))-(R215*(R$7/VLOOKUP($B215,'Paddock Names'!$B$11:$D$140,3)))</f>
        <v>#DIV/0!</v>
      </c>
      <c r="S216" s="123" t="e">
        <f>R216+(VLOOKUP($B215,'Growth Rates'!$B$11:$O$140,($B$1+2),FALSE))-(S215*(S$7/VLOOKUP($B215,'Paddock Names'!$B$11:$D$140,3)))</f>
        <v>#DIV/0!</v>
      </c>
      <c r="T216" s="123" t="e">
        <f>S216+(VLOOKUP($B215,'Growth Rates'!$B$11:$O$140,($B$1+2),FALSE))-(T215*(T$7/VLOOKUP($B215,'Paddock Names'!$B$11:$D$140,3)))</f>
        <v>#DIV/0!</v>
      </c>
      <c r="U216" s="123" t="e">
        <f>T216+(VLOOKUP($B215,'Growth Rates'!$B$11:$O$140,($B$1+2),FALSE))-(U215*(U$7/VLOOKUP($B215,'Paddock Names'!$B$11:$D$140,3)))</f>
        <v>#DIV/0!</v>
      </c>
      <c r="V216" s="123" t="e">
        <f>U216+(VLOOKUP($B215,'Growth Rates'!$B$11:$O$140,($B$1+2),FALSE))-(V215*(V$7/VLOOKUP($B215,'Paddock Names'!$B$11:$D$140,3)))</f>
        <v>#DIV/0!</v>
      </c>
      <c r="W216" s="123" t="e">
        <f>V216+(VLOOKUP($B215,'Growth Rates'!$B$11:$O$140,($B$1+2),FALSE))-(W215*(W$7/VLOOKUP($B215,'Paddock Names'!$B$11:$D$140,3)))</f>
        <v>#DIV/0!</v>
      </c>
      <c r="X216" s="123" t="e">
        <f>W216+(VLOOKUP($B215,'Growth Rates'!$B$11:$O$140,($B$1+2),FALSE))-(X215*(X$7/VLOOKUP($B215,'Paddock Names'!$B$11:$D$140,3)))</f>
        <v>#DIV/0!</v>
      </c>
      <c r="Y216" s="123" t="e">
        <f>X216+(VLOOKUP($B215,'Growth Rates'!$B$11:$O$140,($B$1+2),FALSE))-(Y215*(Y$7/VLOOKUP($B215,'Paddock Names'!$B$11:$D$140,3)))</f>
        <v>#DIV/0!</v>
      </c>
      <c r="Z216" s="123" t="e">
        <f>Y216+(VLOOKUP($B215,'Growth Rates'!$B$11:$O$140,($B$1+2),FALSE))-(Z215*(Z$7/VLOOKUP($B215,'Paddock Names'!$B$11:$D$140,3)))</f>
        <v>#DIV/0!</v>
      </c>
      <c r="AA216" s="123" t="e">
        <f>Z216+(VLOOKUP($B215,'Growth Rates'!$B$11:$O$140,($B$1+2),FALSE))-(AA215*(AA$7/VLOOKUP($B215,'Paddock Names'!$B$11:$D$140,3)))</f>
        <v>#DIV/0!</v>
      </c>
      <c r="AB216" s="123" t="e">
        <f>AA216+(VLOOKUP($B215,'Growth Rates'!$B$11:$O$140,($B$1+2),FALSE))-(AB215*(AB$7/VLOOKUP($B215,'Paddock Names'!$B$11:$D$140,3)))</f>
        <v>#DIV/0!</v>
      </c>
      <c r="AC216" s="123" t="e">
        <f>AB216+(VLOOKUP($B215,'Growth Rates'!$B$11:$O$140,($B$1+2),FALSE))-(AC215*(AC$7/VLOOKUP($B215,'Paddock Names'!$B$11:$D$140,3)))</f>
        <v>#DIV/0!</v>
      </c>
      <c r="AD216" s="123" t="e">
        <f>AC216+(VLOOKUP($B215,'Growth Rates'!$B$11:$O$140,($B$1+2),FALSE))-(AD215*(AD$7/VLOOKUP($B215,'Paddock Names'!$B$11:$D$140,3)))</f>
        <v>#DIV/0!</v>
      </c>
      <c r="AE216" s="123" t="e">
        <f>AD216+(VLOOKUP($B215,'Growth Rates'!$B$11:$O$140,($B$1+2),FALSE))-(AE215*(AE$7/VLOOKUP($B215,'Paddock Names'!$B$11:$D$140,3)))</f>
        <v>#DIV/0!</v>
      </c>
      <c r="AF216" s="123" t="e">
        <f>AE216+(VLOOKUP($B215,'Growth Rates'!$B$11:$O$140,($B$1+2),FALSE))-(AF215*(AF$7/VLOOKUP($B215,'Paddock Names'!$B$11:$D$140,3)))</f>
        <v>#DIV/0!</v>
      </c>
      <c r="AG216" s="123" t="e">
        <f>AF216+(VLOOKUP($B215,'Growth Rates'!$B$11:$O$140,($B$1+2),FALSE))-(AG215*(AG$7/VLOOKUP($B215,'Paddock Names'!$B$11:$D$140,3)))</f>
        <v>#DIV/0!</v>
      </c>
      <c r="AH216" s="123" t="e">
        <f>AG216+(VLOOKUP($B215,'Growth Rates'!$B$11:$O$140,($B$1+2),FALSE))-(AH215*(AH$7/VLOOKUP($B215,'Paddock Names'!$B$11:$D$140,3)))</f>
        <v>#DIV/0!</v>
      </c>
      <c r="AI216" s="123" t="e">
        <f>AH216+(VLOOKUP($B215,'Growth Rates'!$B$11:$O$140,($B$1+2),FALSE))-(AI215*(AI$7/VLOOKUP($B215,'Paddock Names'!$B$11:$D$140,3)))</f>
        <v>#DIV/0!</v>
      </c>
      <c r="AJ216" s="123" t="e">
        <f>AI216+(VLOOKUP($B215,'Growth Rates'!$B$11:$O$140,($B$1+2),FALSE))-(AJ215*(AJ$7/VLOOKUP($B215,'Paddock Names'!$B$11:$D$140,3)))</f>
        <v>#DIV/0!</v>
      </c>
      <c r="AK216" s="124" t="e">
        <f>AJ216+(VLOOKUP($B215,'Growth Rates'!$B$11:$O$140,($B$1+2),FALSE))-(AK215*(AK$7/VLOOKUP($B215,'Paddock Names'!$B$11:$D$140,3)))</f>
        <v>#DIV/0!</v>
      </c>
    </row>
    <row r="217" spans="2:37" x14ac:dyDescent="0.2">
      <c r="B217" s="58">
        <f t="shared" si="7"/>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IF(SUM(I217:AK217)&gt;0,SUM(I217:AK217)," ")</f>
        <v xml:space="preserve"> </v>
      </c>
      <c r="F217" s="119" t="e">
        <f>Jan!AM218</f>
        <v>#DIV/0!</v>
      </c>
      <c r="G217" s="17">
        <f>VLOOKUP(B217,'Herbage Mass Residual'!$B$11:$O$140,($B$1+2),FALSE)</f>
        <v>2500</v>
      </c>
      <c r="H217" s="103" t="e">
        <f>($F$7/VLOOKUP(B217,'Paddock Names'!$B$11:$D$140,3))*(SUM(I217:AK217)/31)</f>
        <v>#DIV/0!</v>
      </c>
      <c r="I217" s="121"/>
      <c r="J217" s="121"/>
      <c r="K217" s="121"/>
      <c r="L217" s="121"/>
      <c r="M217" s="121"/>
      <c r="N217" s="121"/>
      <c r="O217" s="121"/>
      <c r="P217" s="121"/>
      <c r="Q217" s="121"/>
      <c r="R217" s="121"/>
      <c r="S217" s="121"/>
      <c r="T217" s="121"/>
      <c r="U217" s="121"/>
      <c r="V217" s="121"/>
      <c r="W217" s="121"/>
      <c r="X217" s="121"/>
      <c r="Y217" s="121"/>
      <c r="Z217" s="121"/>
      <c r="AA217" s="121"/>
      <c r="AB217" s="121"/>
      <c r="AC217" s="121"/>
      <c r="AD217" s="121"/>
      <c r="AE217" s="121"/>
      <c r="AF217" s="121"/>
      <c r="AG217" s="121"/>
      <c r="AH217" s="121"/>
      <c r="AI217" s="121"/>
      <c r="AJ217" s="121"/>
      <c r="AK217" s="125"/>
    </row>
    <row r="218" spans="2:37" ht="16" thickBot="1" x14ac:dyDescent="0.25">
      <c r="B218" s="58">
        <f t="shared" si="7"/>
        <v>104.5</v>
      </c>
      <c r="C218" s="23"/>
      <c r="D218" s="29"/>
      <c r="E218" s="27"/>
      <c r="F218" s="21"/>
      <c r="G218" s="22"/>
      <c r="H218" s="104"/>
      <c r="I218" s="123" t="e">
        <f>F217+(VLOOKUP(B217,'Growth Rates'!$B$11:$O$140,($B$1+2),FALSE))-(I217*(I$7/VLOOKUP(B217,'Paddock Names'!$B$11:$D$140,3)))</f>
        <v>#DIV/0!</v>
      </c>
      <c r="J218" s="123" t="e">
        <f>I218+(VLOOKUP($B217,'Growth Rates'!$B$11:$O$140,($B$1+2),FALSE))-(J217*(J$7/VLOOKUP($B217,'Paddock Names'!$B$11:$D$140,3)))</f>
        <v>#DIV/0!</v>
      </c>
      <c r="K218" s="123" t="e">
        <f>J218+(VLOOKUP($B217,'Growth Rates'!$B$11:$O$140,($B$1+2),FALSE))-(K217*(K$7/VLOOKUP($B217,'Paddock Names'!$B$11:$D$140,3)))</f>
        <v>#DIV/0!</v>
      </c>
      <c r="L218" s="123" t="e">
        <f>K218+(VLOOKUP($B217,'Growth Rates'!$B$11:$O$140,($B$1+2),FALSE))-(L217*(L$7/VLOOKUP($B217,'Paddock Names'!$B$11:$D$140,3)))</f>
        <v>#DIV/0!</v>
      </c>
      <c r="M218" s="123" t="e">
        <f>L218+(VLOOKUP($B217,'Growth Rates'!$B$11:$O$140,($B$1+2),FALSE))-(M217*(M$7/VLOOKUP($B217,'Paddock Names'!$B$11:$D$140,3)))</f>
        <v>#DIV/0!</v>
      </c>
      <c r="N218" s="123" t="e">
        <f>M218+(VLOOKUP($B217,'Growth Rates'!$B$11:$O$140,($B$1+2),FALSE))-(N217*(N$7/VLOOKUP($B217,'Paddock Names'!$B$11:$D$140,3)))</f>
        <v>#DIV/0!</v>
      </c>
      <c r="O218" s="123" t="e">
        <f>N218+(VLOOKUP($B217,'Growth Rates'!$B$11:$O$140,($B$1+2),FALSE))-(O217*(O$7/VLOOKUP($B217,'Paddock Names'!$B$11:$D$140,3)))</f>
        <v>#DIV/0!</v>
      </c>
      <c r="P218" s="123" t="e">
        <f>O218+(VLOOKUP($B217,'Growth Rates'!$B$11:$O$140,($B$1+2),FALSE))-(P217*(P$7/VLOOKUP($B217,'Paddock Names'!$B$11:$D$140,3)))</f>
        <v>#DIV/0!</v>
      </c>
      <c r="Q218" s="123" t="e">
        <f>P218+(VLOOKUP($B217,'Growth Rates'!$B$11:$O$140,($B$1+2),FALSE))-(Q217*(Q$7/VLOOKUP($B217,'Paddock Names'!$B$11:$D$140,3)))</f>
        <v>#DIV/0!</v>
      </c>
      <c r="R218" s="123" t="e">
        <f>Q218+(VLOOKUP($B217,'Growth Rates'!$B$11:$O$140,($B$1+2),FALSE))-(R217*(R$7/VLOOKUP($B217,'Paddock Names'!$B$11:$D$140,3)))</f>
        <v>#DIV/0!</v>
      </c>
      <c r="S218" s="123" t="e">
        <f>R218+(VLOOKUP($B217,'Growth Rates'!$B$11:$O$140,($B$1+2),FALSE))-(S217*(S$7/VLOOKUP($B217,'Paddock Names'!$B$11:$D$140,3)))</f>
        <v>#DIV/0!</v>
      </c>
      <c r="T218" s="123" t="e">
        <f>S218+(VLOOKUP($B217,'Growth Rates'!$B$11:$O$140,($B$1+2),FALSE))-(T217*(T$7/VLOOKUP($B217,'Paddock Names'!$B$11:$D$140,3)))</f>
        <v>#DIV/0!</v>
      </c>
      <c r="U218" s="123" t="e">
        <f>T218+(VLOOKUP($B217,'Growth Rates'!$B$11:$O$140,($B$1+2),FALSE))-(U217*(U$7/VLOOKUP($B217,'Paddock Names'!$B$11:$D$140,3)))</f>
        <v>#DIV/0!</v>
      </c>
      <c r="V218" s="123" t="e">
        <f>U218+(VLOOKUP($B217,'Growth Rates'!$B$11:$O$140,($B$1+2),FALSE))-(V217*(V$7/VLOOKUP($B217,'Paddock Names'!$B$11:$D$140,3)))</f>
        <v>#DIV/0!</v>
      </c>
      <c r="W218" s="123" t="e">
        <f>V218+(VLOOKUP($B217,'Growth Rates'!$B$11:$O$140,($B$1+2),FALSE))-(W217*(W$7/VLOOKUP($B217,'Paddock Names'!$B$11:$D$140,3)))</f>
        <v>#DIV/0!</v>
      </c>
      <c r="X218" s="123" t="e">
        <f>W218+(VLOOKUP($B217,'Growth Rates'!$B$11:$O$140,($B$1+2),FALSE))-(X217*(X$7/VLOOKUP($B217,'Paddock Names'!$B$11:$D$140,3)))</f>
        <v>#DIV/0!</v>
      </c>
      <c r="Y218" s="123" t="e">
        <f>X218+(VLOOKUP($B217,'Growth Rates'!$B$11:$O$140,($B$1+2),FALSE))-(Y217*(Y$7/VLOOKUP($B217,'Paddock Names'!$B$11:$D$140,3)))</f>
        <v>#DIV/0!</v>
      </c>
      <c r="Z218" s="123" t="e">
        <f>Y218+(VLOOKUP($B217,'Growth Rates'!$B$11:$O$140,($B$1+2),FALSE))-(Z217*(Z$7/VLOOKUP($B217,'Paddock Names'!$B$11:$D$140,3)))</f>
        <v>#DIV/0!</v>
      </c>
      <c r="AA218" s="123" t="e">
        <f>Z218+(VLOOKUP($B217,'Growth Rates'!$B$11:$O$140,($B$1+2),FALSE))-(AA217*(AA$7/VLOOKUP($B217,'Paddock Names'!$B$11:$D$140,3)))</f>
        <v>#DIV/0!</v>
      </c>
      <c r="AB218" s="123" t="e">
        <f>AA218+(VLOOKUP($B217,'Growth Rates'!$B$11:$O$140,($B$1+2),FALSE))-(AB217*(AB$7/VLOOKUP($B217,'Paddock Names'!$B$11:$D$140,3)))</f>
        <v>#DIV/0!</v>
      </c>
      <c r="AC218" s="123" t="e">
        <f>AB218+(VLOOKUP($B217,'Growth Rates'!$B$11:$O$140,($B$1+2),FALSE))-(AC217*(AC$7/VLOOKUP($B217,'Paddock Names'!$B$11:$D$140,3)))</f>
        <v>#DIV/0!</v>
      </c>
      <c r="AD218" s="123" t="e">
        <f>AC218+(VLOOKUP($B217,'Growth Rates'!$B$11:$O$140,($B$1+2),FALSE))-(AD217*(AD$7/VLOOKUP($B217,'Paddock Names'!$B$11:$D$140,3)))</f>
        <v>#DIV/0!</v>
      </c>
      <c r="AE218" s="123" t="e">
        <f>AD218+(VLOOKUP($B217,'Growth Rates'!$B$11:$O$140,($B$1+2),FALSE))-(AE217*(AE$7/VLOOKUP($B217,'Paddock Names'!$B$11:$D$140,3)))</f>
        <v>#DIV/0!</v>
      </c>
      <c r="AF218" s="123" t="e">
        <f>AE218+(VLOOKUP($B217,'Growth Rates'!$B$11:$O$140,($B$1+2),FALSE))-(AF217*(AF$7/VLOOKUP($B217,'Paddock Names'!$B$11:$D$140,3)))</f>
        <v>#DIV/0!</v>
      </c>
      <c r="AG218" s="123" t="e">
        <f>AF218+(VLOOKUP($B217,'Growth Rates'!$B$11:$O$140,($B$1+2),FALSE))-(AG217*(AG$7/VLOOKUP($B217,'Paddock Names'!$B$11:$D$140,3)))</f>
        <v>#DIV/0!</v>
      </c>
      <c r="AH218" s="123" t="e">
        <f>AG218+(VLOOKUP($B217,'Growth Rates'!$B$11:$O$140,($B$1+2),FALSE))-(AH217*(AH$7/VLOOKUP($B217,'Paddock Names'!$B$11:$D$140,3)))</f>
        <v>#DIV/0!</v>
      </c>
      <c r="AI218" s="123" t="e">
        <f>AH218+(VLOOKUP($B217,'Growth Rates'!$B$11:$O$140,($B$1+2),FALSE))-(AI217*(AI$7/VLOOKUP($B217,'Paddock Names'!$B$11:$D$140,3)))</f>
        <v>#DIV/0!</v>
      </c>
      <c r="AJ218" s="123" t="e">
        <f>AI218+(VLOOKUP($B217,'Growth Rates'!$B$11:$O$140,($B$1+2),FALSE))-(AJ217*(AJ$7/VLOOKUP($B217,'Paddock Names'!$B$11:$D$140,3)))</f>
        <v>#DIV/0!</v>
      </c>
      <c r="AK218" s="124" t="e">
        <f>AJ218+(VLOOKUP($B217,'Growth Rates'!$B$11:$O$140,($B$1+2),FALSE))-(AK217*(AK$7/VLOOKUP($B217,'Paddock Names'!$B$11:$D$140,3)))</f>
        <v>#DIV/0!</v>
      </c>
    </row>
    <row r="219" spans="2:37" x14ac:dyDescent="0.2">
      <c r="B219" s="58">
        <f t="shared" si="7"/>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IF(SUM(I219:AK219)&gt;0,SUM(I219:AK219)," ")</f>
        <v xml:space="preserve"> </v>
      </c>
      <c r="F219" s="119" t="e">
        <f>Jan!AM220</f>
        <v>#DIV/0!</v>
      </c>
      <c r="G219" s="17">
        <f>VLOOKUP(B219,'Herbage Mass Residual'!$B$11:$O$140,($B$1+2),FALSE)</f>
        <v>2500</v>
      </c>
      <c r="H219" s="103" t="e">
        <f>($F$7/VLOOKUP(B219,'Paddock Names'!$B$11:$D$140,3))*(SUM(I219:AK219)/31)</f>
        <v>#DIV/0!</v>
      </c>
      <c r="I219" s="121"/>
      <c r="J219" s="121"/>
      <c r="K219" s="121"/>
      <c r="L219" s="121"/>
      <c r="M219" s="121"/>
      <c r="N219" s="121"/>
      <c r="O219" s="121"/>
      <c r="P219" s="121"/>
      <c r="Q219" s="121"/>
      <c r="R219" s="121"/>
      <c r="S219" s="121"/>
      <c r="T219" s="121"/>
      <c r="U219" s="121"/>
      <c r="V219" s="121"/>
      <c r="W219" s="121"/>
      <c r="X219" s="121"/>
      <c r="Y219" s="121"/>
      <c r="Z219" s="121"/>
      <c r="AA219" s="121"/>
      <c r="AB219" s="121"/>
      <c r="AC219" s="121"/>
      <c r="AD219" s="121"/>
      <c r="AE219" s="121"/>
      <c r="AF219" s="121"/>
      <c r="AG219" s="121"/>
      <c r="AH219" s="121"/>
      <c r="AI219" s="121"/>
      <c r="AJ219" s="121"/>
      <c r="AK219" s="125"/>
    </row>
    <row r="220" spans="2:37" ht="16" thickBot="1" x14ac:dyDescent="0.25">
      <c r="B220" s="58">
        <f t="shared" si="7"/>
        <v>105.5</v>
      </c>
      <c r="C220" s="23"/>
      <c r="D220" s="29"/>
      <c r="E220" s="27"/>
      <c r="F220" s="21"/>
      <c r="G220" s="22"/>
      <c r="H220" s="104"/>
      <c r="I220" s="123" t="e">
        <f>F219+(VLOOKUP(B219,'Growth Rates'!$B$11:$O$140,($B$1+2),FALSE))-(I219*(I$7/VLOOKUP(B219,'Paddock Names'!$B$11:$D$140,3)))</f>
        <v>#DIV/0!</v>
      </c>
      <c r="J220" s="123" t="e">
        <f>I220+(VLOOKUP($B219,'Growth Rates'!$B$11:$O$140,($B$1+2),FALSE))-(J219*(J$7/VLOOKUP($B219,'Paddock Names'!$B$11:$D$140,3)))</f>
        <v>#DIV/0!</v>
      </c>
      <c r="K220" s="123" t="e">
        <f>J220+(VLOOKUP($B219,'Growth Rates'!$B$11:$O$140,($B$1+2),FALSE))-(K219*(K$7/VLOOKUP($B219,'Paddock Names'!$B$11:$D$140,3)))</f>
        <v>#DIV/0!</v>
      </c>
      <c r="L220" s="123" t="e">
        <f>K220+(VLOOKUP($B219,'Growth Rates'!$B$11:$O$140,($B$1+2),FALSE))-(L219*(L$7/VLOOKUP($B219,'Paddock Names'!$B$11:$D$140,3)))</f>
        <v>#DIV/0!</v>
      </c>
      <c r="M220" s="123" t="e">
        <f>L220+(VLOOKUP($B219,'Growth Rates'!$B$11:$O$140,($B$1+2),FALSE))-(M219*(M$7/VLOOKUP($B219,'Paddock Names'!$B$11:$D$140,3)))</f>
        <v>#DIV/0!</v>
      </c>
      <c r="N220" s="123" t="e">
        <f>M220+(VLOOKUP($B219,'Growth Rates'!$B$11:$O$140,($B$1+2),FALSE))-(N219*(N$7/VLOOKUP($B219,'Paddock Names'!$B$11:$D$140,3)))</f>
        <v>#DIV/0!</v>
      </c>
      <c r="O220" s="123" t="e">
        <f>N220+(VLOOKUP($B219,'Growth Rates'!$B$11:$O$140,($B$1+2),FALSE))-(O219*(O$7/VLOOKUP($B219,'Paddock Names'!$B$11:$D$140,3)))</f>
        <v>#DIV/0!</v>
      </c>
      <c r="P220" s="123" t="e">
        <f>O220+(VLOOKUP($B219,'Growth Rates'!$B$11:$O$140,($B$1+2),FALSE))-(P219*(P$7/VLOOKUP($B219,'Paddock Names'!$B$11:$D$140,3)))</f>
        <v>#DIV/0!</v>
      </c>
      <c r="Q220" s="123" t="e">
        <f>P220+(VLOOKUP($B219,'Growth Rates'!$B$11:$O$140,($B$1+2),FALSE))-(Q219*(Q$7/VLOOKUP($B219,'Paddock Names'!$B$11:$D$140,3)))</f>
        <v>#DIV/0!</v>
      </c>
      <c r="R220" s="123" t="e">
        <f>Q220+(VLOOKUP($B219,'Growth Rates'!$B$11:$O$140,($B$1+2),FALSE))-(R219*(R$7/VLOOKUP($B219,'Paddock Names'!$B$11:$D$140,3)))</f>
        <v>#DIV/0!</v>
      </c>
      <c r="S220" s="123" t="e">
        <f>R220+(VLOOKUP($B219,'Growth Rates'!$B$11:$O$140,($B$1+2),FALSE))-(S219*(S$7/VLOOKUP($B219,'Paddock Names'!$B$11:$D$140,3)))</f>
        <v>#DIV/0!</v>
      </c>
      <c r="T220" s="123" t="e">
        <f>S220+(VLOOKUP($B219,'Growth Rates'!$B$11:$O$140,($B$1+2),FALSE))-(T219*(T$7/VLOOKUP($B219,'Paddock Names'!$B$11:$D$140,3)))</f>
        <v>#DIV/0!</v>
      </c>
      <c r="U220" s="123" t="e">
        <f>T220+(VLOOKUP($B219,'Growth Rates'!$B$11:$O$140,($B$1+2),FALSE))-(U219*(U$7/VLOOKUP($B219,'Paddock Names'!$B$11:$D$140,3)))</f>
        <v>#DIV/0!</v>
      </c>
      <c r="V220" s="123" t="e">
        <f>U220+(VLOOKUP($B219,'Growth Rates'!$B$11:$O$140,($B$1+2),FALSE))-(V219*(V$7/VLOOKUP($B219,'Paddock Names'!$B$11:$D$140,3)))</f>
        <v>#DIV/0!</v>
      </c>
      <c r="W220" s="123" t="e">
        <f>V220+(VLOOKUP($B219,'Growth Rates'!$B$11:$O$140,($B$1+2),FALSE))-(W219*(W$7/VLOOKUP($B219,'Paddock Names'!$B$11:$D$140,3)))</f>
        <v>#DIV/0!</v>
      </c>
      <c r="X220" s="123" t="e">
        <f>W220+(VLOOKUP($B219,'Growth Rates'!$B$11:$O$140,($B$1+2),FALSE))-(X219*(X$7/VLOOKUP($B219,'Paddock Names'!$B$11:$D$140,3)))</f>
        <v>#DIV/0!</v>
      </c>
      <c r="Y220" s="123" t="e">
        <f>X220+(VLOOKUP($B219,'Growth Rates'!$B$11:$O$140,($B$1+2),FALSE))-(Y219*(Y$7/VLOOKUP($B219,'Paddock Names'!$B$11:$D$140,3)))</f>
        <v>#DIV/0!</v>
      </c>
      <c r="Z220" s="123" t="e">
        <f>Y220+(VLOOKUP($B219,'Growth Rates'!$B$11:$O$140,($B$1+2),FALSE))-(Z219*(Z$7/VLOOKUP($B219,'Paddock Names'!$B$11:$D$140,3)))</f>
        <v>#DIV/0!</v>
      </c>
      <c r="AA220" s="123" t="e">
        <f>Z220+(VLOOKUP($B219,'Growth Rates'!$B$11:$O$140,($B$1+2),FALSE))-(AA219*(AA$7/VLOOKUP($B219,'Paddock Names'!$B$11:$D$140,3)))</f>
        <v>#DIV/0!</v>
      </c>
      <c r="AB220" s="123" t="e">
        <f>AA220+(VLOOKUP($B219,'Growth Rates'!$B$11:$O$140,($B$1+2),FALSE))-(AB219*(AB$7/VLOOKUP($B219,'Paddock Names'!$B$11:$D$140,3)))</f>
        <v>#DIV/0!</v>
      </c>
      <c r="AC220" s="123" t="e">
        <f>AB220+(VLOOKUP($B219,'Growth Rates'!$B$11:$O$140,($B$1+2),FALSE))-(AC219*(AC$7/VLOOKUP($B219,'Paddock Names'!$B$11:$D$140,3)))</f>
        <v>#DIV/0!</v>
      </c>
      <c r="AD220" s="123" t="e">
        <f>AC220+(VLOOKUP($B219,'Growth Rates'!$B$11:$O$140,($B$1+2),FALSE))-(AD219*(AD$7/VLOOKUP($B219,'Paddock Names'!$B$11:$D$140,3)))</f>
        <v>#DIV/0!</v>
      </c>
      <c r="AE220" s="123" t="e">
        <f>AD220+(VLOOKUP($B219,'Growth Rates'!$B$11:$O$140,($B$1+2),FALSE))-(AE219*(AE$7/VLOOKUP($B219,'Paddock Names'!$B$11:$D$140,3)))</f>
        <v>#DIV/0!</v>
      </c>
      <c r="AF220" s="123" t="e">
        <f>AE220+(VLOOKUP($B219,'Growth Rates'!$B$11:$O$140,($B$1+2),FALSE))-(AF219*(AF$7/VLOOKUP($B219,'Paddock Names'!$B$11:$D$140,3)))</f>
        <v>#DIV/0!</v>
      </c>
      <c r="AG220" s="123" t="e">
        <f>AF220+(VLOOKUP($B219,'Growth Rates'!$B$11:$O$140,($B$1+2),FALSE))-(AG219*(AG$7/VLOOKUP($B219,'Paddock Names'!$B$11:$D$140,3)))</f>
        <v>#DIV/0!</v>
      </c>
      <c r="AH220" s="123" t="e">
        <f>AG220+(VLOOKUP($B219,'Growth Rates'!$B$11:$O$140,($B$1+2),FALSE))-(AH219*(AH$7/VLOOKUP($B219,'Paddock Names'!$B$11:$D$140,3)))</f>
        <v>#DIV/0!</v>
      </c>
      <c r="AI220" s="123" t="e">
        <f>AH220+(VLOOKUP($B219,'Growth Rates'!$B$11:$O$140,($B$1+2),FALSE))-(AI219*(AI$7/VLOOKUP($B219,'Paddock Names'!$B$11:$D$140,3)))</f>
        <v>#DIV/0!</v>
      </c>
      <c r="AJ220" s="123" t="e">
        <f>AI220+(VLOOKUP($B219,'Growth Rates'!$B$11:$O$140,($B$1+2),FALSE))-(AJ219*(AJ$7/VLOOKUP($B219,'Paddock Names'!$B$11:$D$140,3)))</f>
        <v>#DIV/0!</v>
      </c>
      <c r="AK220" s="124" t="e">
        <f>AJ220+(VLOOKUP($B219,'Growth Rates'!$B$11:$O$140,($B$1+2),FALSE))-(AK219*(AK$7/VLOOKUP($B219,'Paddock Names'!$B$11:$D$140,3)))</f>
        <v>#DIV/0!</v>
      </c>
    </row>
    <row r="221" spans="2:37" x14ac:dyDescent="0.2">
      <c r="B221" s="58">
        <f t="shared" si="7"/>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IF(SUM(I221:AK221)&gt;0,SUM(I221:AK221)," ")</f>
        <v xml:space="preserve"> </v>
      </c>
      <c r="F221" s="119" t="e">
        <f>Jan!AM222</f>
        <v>#DIV/0!</v>
      </c>
      <c r="G221" s="17">
        <f>VLOOKUP(B221,'Herbage Mass Residual'!$B$11:$O$140,($B$1+2),FALSE)</f>
        <v>2500</v>
      </c>
      <c r="H221" s="103" t="e">
        <f>($F$7/VLOOKUP(B221,'Paddock Names'!$B$11:$D$140,3))*(SUM(I221:AK221)/31)</f>
        <v>#DIV/0!</v>
      </c>
      <c r="I221" s="121"/>
      <c r="J221" s="121"/>
      <c r="K221" s="121"/>
      <c r="L221" s="121"/>
      <c r="M221" s="121"/>
      <c r="N221" s="121"/>
      <c r="O221" s="121"/>
      <c r="P221" s="121"/>
      <c r="Q221" s="121"/>
      <c r="R221" s="121"/>
      <c r="S221" s="121"/>
      <c r="T221" s="121"/>
      <c r="U221" s="121"/>
      <c r="V221" s="121"/>
      <c r="W221" s="121"/>
      <c r="X221" s="121"/>
      <c r="Y221" s="121"/>
      <c r="Z221" s="121"/>
      <c r="AA221" s="121"/>
      <c r="AB221" s="121"/>
      <c r="AC221" s="121"/>
      <c r="AD221" s="121"/>
      <c r="AE221" s="121"/>
      <c r="AF221" s="121"/>
      <c r="AG221" s="121"/>
      <c r="AH221" s="121"/>
      <c r="AI221" s="121"/>
      <c r="AJ221" s="121"/>
      <c r="AK221" s="125"/>
    </row>
    <row r="222" spans="2:37" ht="16" thickBot="1" x14ac:dyDescent="0.25">
      <c r="B222" s="58">
        <f t="shared" si="7"/>
        <v>106.5</v>
      </c>
      <c r="C222" s="23"/>
      <c r="D222" s="29"/>
      <c r="E222" s="27"/>
      <c r="F222" s="21"/>
      <c r="G222" s="22"/>
      <c r="H222" s="104"/>
      <c r="I222" s="123" t="e">
        <f>F221+(VLOOKUP(B221,'Growth Rates'!$B$11:$O$140,($B$1+2),FALSE))-(I221*(I$7/VLOOKUP(B221,'Paddock Names'!$B$11:$D$140,3)))</f>
        <v>#DIV/0!</v>
      </c>
      <c r="J222" s="123" t="e">
        <f>I222+(VLOOKUP($B221,'Growth Rates'!$B$11:$O$140,($B$1+2),FALSE))-(J221*(J$7/VLOOKUP($B221,'Paddock Names'!$B$11:$D$140,3)))</f>
        <v>#DIV/0!</v>
      </c>
      <c r="K222" s="123" t="e">
        <f>J222+(VLOOKUP($B221,'Growth Rates'!$B$11:$O$140,($B$1+2),FALSE))-(K221*(K$7/VLOOKUP($B221,'Paddock Names'!$B$11:$D$140,3)))</f>
        <v>#DIV/0!</v>
      </c>
      <c r="L222" s="123" t="e">
        <f>K222+(VLOOKUP($B221,'Growth Rates'!$B$11:$O$140,($B$1+2),FALSE))-(L221*(L$7/VLOOKUP($B221,'Paddock Names'!$B$11:$D$140,3)))</f>
        <v>#DIV/0!</v>
      </c>
      <c r="M222" s="123" t="e">
        <f>L222+(VLOOKUP($B221,'Growth Rates'!$B$11:$O$140,($B$1+2),FALSE))-(M221*(M$7/VLOOKUP($B221,'Paddock Names'!$B$11:$D$140,3)))</f>
        <v>#DIV/0!</v>
      </c>
      <c r="N222" s="123" t="e">
        <f>M222+(VLOOKUP($B221,'Growth Rates'!$B$11:$O$140,($B$1+2),FALSE))-(N221*(N$7/VLOOKUP($B221,'Paddock Names'!$B$11:$D$140,3)))</f>
        <v>#DIV/0!</v>
      </c>
      <c r="O222" s="123" t="e">
        <f>N222+(VLOOKUP($B221,'Growth Rates'!$B$11:$O$140,($B$1+2),FALSE))-(O221*(O$7/VLOOKUP($B221,'Paddock Names'!$B$11:$D$140,3)))</f>
        <v>#DIV/0!</v>
      </c>
      <c r="P222" s="123" t="e">
        <f>O222+(VLOOKUP($B221,'Growth Rates'!$B$11:$O$140,($B$1+2),FALSE))-(P221*(P$7/VLOOKUP($B221,'Paddock Names'!$B$11:$D$140,3)))</f>
        <v>#DIV/0!</v>
      </c>
      <c r="Q222" s="123" t="e">
        <f>P222+(VLOOKUP($B221,'Growth Rates'!$B$11:$O$140,($B$1+2),FALSE))-(Q221*(Q$7/VLOOKUP($B221,'Paddock Names'!$B$11:$D$140,3)))</f>
        <v>#DIV/0!</v>
      </c>
      <c r="R222" s="123" t="e">
        <f>Q222+(VLOOKUP($B221,'Growth Rates'!$B$11:$O$140,($B$1+2),FALSE))-(R221*(R$7/VLOOKUP($B221,'Paddock Names'!$B$11:$D$140,3)))</f>
        <v>#DIV/0!</v>
      </c>
      <c r="S222" s="123" t="e">
        <f>R222+(VLOOKUP($B221,'Growth Rates'!$B$11:$O$140,($B$1+2),FALSE))-(S221*(S$7/VLOOKUP($B221,'Paddock Names'!$B$11:$D$140,3)))</f>
        <v>#DIV/0!</v>
      </c>
      <c r="T222" s="123" t="e">
        <f>S222+(VLOOKUP($B221,'Growth Rates'!$B$11:$O$140,($B$1+2),FALSE))-(T221*(T$7/VLOOKUP($B221,'Paddock Names'!$B$11:$D$140,3)))</f>
        <v>#DIV/0!</v>
      </c>
      <c r="U222" s="123" t="e">
        <f>T222+(VLOOKUP($B221,'Growth Rates'!$B$11:$O$140,($B$1+2),FALSE))-(U221*(U$7/VLOOKUP($B221,'Paddock Names'!$B$11:$D$140,3)))</f>
        <v>#DIV/0!</v>
      </c>
      <c r="V222" s="123" t="e">
        <f>U222+(VLOOKUP($B221,'Growth Rates'!$B$11:$O$140,($B$1+2),FALSE))-(V221*(V$7/VLOOKUP($B221,'Paddock Names'!$B$11:$D$140,3)))</f>
        <v>#DIV/0!</v>
      </c>
      <c r="W222" s="123" t="e">
        <f>V222+(VLOOKUP($B221,'Growth Rates'!$B$11:$O$140,($B$1+2),FALSE))-(W221*(W$7/VLOOKUP($B221,'Paddock Names'!$B$11:$D$140,3)))</f>
        <v>#DIV/0!</v>
      </c>
      <c r="X222" s="123" t="e">
        <f>W222+(VLOOKUP($B221,'Growth Rates'!$B$11:$O$140,($B$1+2),FALSE))-(X221*(X$7/VLOOKUP($B221,'Paddock Names'!$B$11:$D$140,3)))</f>
        <v>#DIV/0!</v>
      </c>
      <c r="Y222" s="123" t="e">
        <f>X222+(VLOOKUP($B221,'Growth Rates'!$B$11:$O$140,($B$1+2),FALSE))-(Y221*(Y$7/VLOOKUP($B221,'Paddock Names'!$B$11:$D$140,3)))</f>
        <v>#DIV/0!</v>
      </c>
      <c r="Z222" s="123" t="e">
        <f>Y222+(VLOOKUP($B221,'Growth Rates'!$B$11:$O$140,($B$1+2),FALSE))-(Z221*(Z$7/VLOOKUP($B221,'Paddock Names'!$B$11:$D$140,3)))</f>
        <v>#DIV/0!</v>
      </c>
      <c r="AA222" s="123" t="e">
        <f>Z222+(VLOOKUP($B221,'Growth Rates'!$B$11:$O$140,($B$1+2),FALSE))-(AA221*(AA$7/VLOOKUP($B221,'Paddock Names'!$B$11:$D$140,3)))</f>
        <v>#DIV/0!</v>
      </c>
      <c r="AB222" s="123" t="e">
        <f>AA222+(VLOOKUP($B221,'Growth Rates'!$B$11:$O$140,($B$1+2),FALSE))-(AB221*(AB$7/VLOOKUP($B221,'Paddock Names'!$B$11:$D$140,3)))</f>
        <v>#DIV/0!</v>
      </c>
      <c r="AC222" s="123" t="e">
        <f>AB222+(VLOOKUP($B221,'Growth Rates'!$B$11:$O$140,($B$1+2),FALSE))-(AC221*(AC$7/VLOOKUP($B221,'Paddock Names'!$B$11:$D$140,3)))</f>
        <v>#DIV/0!</v>
      </c>
      <c r="AD222" s="123" t="e">
        <f>AC222+(VLOOKUP($B221,'Growth Rates'!$B$11:$O$140,($B$1+2),FALSE))-(AD221*(AD$7/VLOOKUP($B221,'Paddock Names'!$B$11:$D$140,3)))</f>
        <v>#DIV/0!</v>
      </c>
      <c r="AE222" s="123" t="e">
        <f>AD222+(VLOOKUP($B221,'Growth Rates'!$B$11:$O$140,($B$1+2),FALSE))-(AE221*(AE$7/VLOOKUP($B221,'Paddock Names'!$B$11:$D$140,3)))</f>
        <v>#DIV/0!</v>
      </c>
      <c r="AF222" s="123" t="e">
        <f>AE222+(VLOOKUP($B221,'Growth Rates'!$B$11:$O$140,($B$1+2),FALSE))-(AF221*(AF$7/VLOOKUP($B221,'Paddock Names'!$B$11:$D$140,3)))</f>
        <v>#DIV/0!</v>
      </c>
      <c r="AG222" s="123" t="e">
        <f>AF222+(VLOOKUP($B221,'Growth Rates'!$B$11:$O$140,($B$1+2),FALSE))-(AG221*(AG$7/VLOOKUP($B221,'Paddock Names'!$B$11:$D$140,3)))</f>
        <v>#DIV/0!</v>
      </c>
      <c r="AH222" s="123" t="e">
        <f>AG222+(VLOOKUP($B221,'Growth Rates'!$B$11:$O$140,($B$1+2),FALSE))-(AH221*(AH$7/VLOOKUP($B221,'Paddock Names'!$B$11:$D$140,3)))</f>
        <v>#DIV/0!</v>
      </c>
      <c r="AI222" s="123" t="e">
        <f>AH222+(VLOOKUP($B221,'Growth Rates'!$B$11:$O$140,($B$1+2),FALSE))-(AI221*(AI$7/VLOOKUP($B221,'Paddock Names'!$B$11:$D$140,3)))</f>
        <v>#DIV/0!</v>
      </c>
      <c r="AJ222" s="123" t="e">
        <f>AI222+(VLOOKUP($B221,'Growth Rates'!$B$11:$O$140,($B$1+2),FALSE))-(AJ221*(AJ$7/VLOOKUP($B221,'Paddock Names'!$B$11:$D$140,3)))</f>
        <v>#DIV/0!</v>
      </c>
      <c r="AK222" s="124" t="e">
        <f>AJ222+(VLOOKUP($B221,'Growth Rates'!$B$11:$O$140,($B$1+2),FALSE))-(AK221*(AK$7/VLOOKUP($B221,'Paddock Names'!$B$11:$D$140,3)))</f>
        <v>#DIV/0!</v>
      </c>
    </row>
    <row r="223" spans="2:37" x14ac:dyDescent="0.2">
      <c r="B223" s="58">
        <f t="shared" si="7"/>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IF(SUM(I223:AK223)&gt;0,SUM(I223:AK223)," ")</f>
        <v xml:space="preserve"> </v>
      </c>
      <c r="F223" s="119" t="e">
        <f>Jan!AM224</f>
        <v>#DIV/0!</v>
      </c>
      <c r="G223" s="17">
        <f>VLOOKUP(B223,'Herbage Mass Residual'!$B$11:$O$140,($B$1+2),FALSE)</f>
        <v>2500</v>
      </c>
      <c r="H223" s="103" t="e">
        <f>($F$7/VLOOKUP(B223,'Paddock Names'!$B$11:$D$140,3))*(SUM(I223:AK223)/31)</f>
        <v>#DIV/0!</v>
      </c>
      <c r="I223" s="121"/>
      <c r="J223" s="121"/>
      <c r="K223" s="121"/>
      <c r="L223" s="121"/>
      <c r="M223" s="121"/>
      <c r="N223" s="121"/>
      <c r="O223" s="121"/>
      <c r="P223" s="121"/>
      <c r="Q223" s="121"/>
      <c r="R223" s="121"/>
      <c r="S223" s="121"/>
      <c r="T223" s="121"/>
      <c r="U223" s="121"/>
      <c r="V223" s="121"/>
      <c r="W223" s="121"/>
      <c r="X223" s="121"/>
      <c r="Y223" s="121"/>
      <c r="Z223" s="121"/>
      <c r="AA223" s="121"/>
      <c r="AB223" s="121"/>
      <c r="AC223" s="121"/>
      <c r="AD223" s="121"/>
      <c r="AE223" s="121"/>
      <c r="AF223" s="121"/>
      <c r="AG223" s="121"/>
      <c r="AH223" s="121"/>
      <c r="AI223" s="121"/>
      <c r="AJ223" s="121"/>
      <c r="AK223" s="125"/>
    </row>
    <row r="224" spans="2:37" ht="16" thickBot="1" x14ac:dyDescent="0.25">
      <c r="B224" s="58">
        <f t="shared" si="7"/>
        <v>107.5</v>
      </c>
      <c r="C224" s="23"/>
      <c r="D224" s="29"/>
      <c r="E224" s="27"/>
      <c r="F224" s="21"/>
      <c r="G224" s="22"/>
      <c r="H224" s="104"/>
      <c r="I224" s="123" t="e">
        <f>F223+(VLOOKUP(B223,'Growth Rates'!$B$11:$O$140,($B$1+2),FALSE))-(I223*(I$7/VLOOKUP(B223,'Paddock Names'!$B$11:$D$140,3)))</f>
        <v>#DIV/0!</v>
      </c>
      <c r="J224" s="123" t="e">
        <f>I224+(VLOOKUP($B223,'Growth Rates'!$B$11:$O$140,($B$1+2),FALSE))-(J223*(J$7/VLOOKUP($B223,'Paddock Names'!$B$11:$D$140,3)))</f>
        <v>#DIV/0!</v>
      </c>
      <c r="K224" s="123" t="e">
        <f>J224+(VLOOKUP($B223,'Growth Rates'!$B$11:$O$140,($B$1+2),FALSE))-(K223*(K$7/VLOOKUP($B223,'Paddock Names'!$B$11:$D$140,3)))</f>
        <v>#DIV/0!</v>
      </c>
      <c r="L224" s="123" t="e">
        <f>K224+(VLOOKUP($B223,'Growth Rates'!$B$11:$O$140,($B$1+2),FALSE))-(L223*(L$7/VLOOKUP($B223,'Paddock Names'!$B$11:$D$140,3)))</f>
        <v>#DIV/0!</v>
      </c>
      <c r="M224" s="123" t="e">
        <f>L224+(VLOOKUP($B223,'Growth Rates'!$B$11:$O$140,($B$1+2),FALSE))-(M223*(M$7/VLOOKUP($B223,'Paddock Names'!$B$11:$D$140,3)))</f>
        <v>#DIV/0!</v>
      </c>
      <c r="N224" s="123" t="e">
        <f>M224+(VLOOKUP($B223,'Growth Rates'!$B$11:$O$140,($B$1+2),FALSE))-(N223*(N$7/VLOOKUP($B223,'Paddock Names'!$B$11:$D$140,3)))</f>
        <v>#DIV/0!</v>
      </c>
      <c r="O224" s="123" t="e">
        <f>N224+(VLOOKUP($B223,'Growth Rates'!$B$11:$O$140,($B$1+2),FALSE))-(O223*(O$7/VLOOKUP($B223,'Paddock Names'!$B$11:$D$140,3)))</f>
        <v>#DIV/0!</v>
      </c>
      <c r="P224" s="123" t="e">
        <f>O224+(VLOOKUP($B223,'Growth Rates'!$B$11:$O$140,($B$1+2),FALSE))-(P223*(P$7/VLOOKUP($B223,'Paddock Names'!$B$11:$D$140,3)))</f>
        <v>#DIV/0!</v>
      </c>
      <c r="Q224" s="123" t="e">
        <f>P224+(VLOOKUP($B223,'Growth Rates'!$B$11:$O$140,($B$1+2),FALSE))-(Q223*(Q$7/VLOOKUP($B223,'Paddock Names'!$B$11:$D$140,3)))</f>
        <v>#DIV/0!</v>
      </c>
      <c r="R224" s="123" t="e">
        <f>Q224+(VLOOKUP($B223,'Growth Rates'!$B$11:$O$140,($B$1+2),FALSE))-(R223*(R$7/VLOOKUP($B223,'Paddock Names'!$B$11:$D$140,3)))</f>
        <v>#DIV/0!</v>
      </c>
      <c r="S224" s="123" t="e">
        <f>R224+(VLOOKUP($B223,'Growth Rates'!$B$11:$O$140,($B$1+2),FALSE))-(S223*(S$7/VLOOKUP($B223,'Paddock Names'!$B$11:$D$140,3)))</f>
        <v>#DIV/0!</v>
      </c>
      <c r="T224" s="123" t="e">
        <f>S224+(VLOOKUP($B223,'Growth Rates'!$B$11:$O$140,($B$1+2),FALSE))-(T223*(T$7/VLOOKUP($B223,'Paddock Names'!$B$11:$D$140,3)))</f>
        <v>#DIV/0!</v>
      </c>
      <c r="U224" s="123" t="e">
        <f>T224+(VLOOKUP($B223,'Growth Rates'!$B$11:$O$140,($B$1+2),FALSE))-(U223*(U$7/VLOOKUP($B223,'Paddock Names'!$B$11:$D$140,3)))</f>
        <v>#DIV/0!</v>
      </c>
      <c r="V224" s="123" t="e">
        <f>U224+(VLOOKUP($B223,'Growth Rates'!$B$11:$O$140,($B$1+2),FALSE))-(V223*(V$7/VLOOKUP($B223,'Paddock Names'!$B$11:$D$140,3)))</f>
        <v>#DIV/0!</v>
      </c>
      <c r="W224" s="123" t="e">
        <f>V224+(VLOOKUP($B223,'Growth Rates'!$B$11:$O$140,($B$1+2),FALSE))-(W223*(W$7/VLOOKUP($B223,'Paddock Names'!$B$11:$D$140,3)))</f>
        <v>#DIV/0!</v>
      </c>
      <c r="X224" s="123" t="e">
        <f>W224+(VLOOKUP($B223,'Growth Rates'!$B$11:$O$140,($B$1+2),FALSE))-(X223*(X$7/VLOOKUP($B223,'Paddock Names'!$B$11:$D$140,3)))</f>
        <v>#DIV/0!</v>
      </c>
      <c r="Y224" s="123" t="e">
        <f>X224+(VLOOKUP($B223,'Growth Rates'!$B$11:$O$140,($B$1+2),FALSE))-(Y223*(Y$7/VLOOKUP($B223,'Paddock Names'!$B$11:$D$140,3)))</f>
        <v>#DIV/0!</v>
      </c>
      <c r="Z224" s="123" t="e">
        <f>Y224+(VLOOKUP($B223,'Growth Rates'!$B$11:$O$140,($B$1+2),FALSE))-(Z223*(Z$7/VLOOKUP($B223,'Paddock Names'!$B$11:$D$140,3)))</f>
        <v>#DIV/0!</v>
      </c>
      <c r="AA224" s="123" t="e">
        <f>Z224+(VLOOKUP($B223,'Growth Rates'!$B$11:$O$140,($B$1+2),FALSE))-(AA223*(AA$7/VLOOKUP($B223,'Paddock Names'!$B$11:$D$140,3)))</f>
        <v>#DIV/0!</v>
      </c>
      <c r="AB224" s="123" t="e">
        <f>AA224+(VLOOKUP($B223,'Growth Rates'!$B$11:$O$140,($B$1+2),FALSE))-(AB223*(AB$7/VLOOKUP($B223,'Paddock Names'!$B$11:$D$140,3)))</f>
        <v>#DIV/0!</v>
      </c>
      <c r="AC224" s="123" t="e">
        <f>AB224+(VLOOKUP($B223,'Growth Rates'!$B$11:$O$140,($B$1+2),FALSE))-(AC223*(AC$7/VLOOKUP($B223,'Paddock Names'!$B$11:$D$140,3)))</f>
        <v>#DIV/0!</v>
      </c>
      <c r="AD224" s="123" t="e">
        <f>AC224+(VLOOKUP($B223,'Growth Rates'!$B$11:$O$140,($B$1+2),FALSE))-(AD223*(AD$7/VLOOKUP($B223,'Paddock Names'!$B$11:$D$140,3)))</f>
        <v>#DIV/0!</v>
      </c>
      <c r="AE224" s="123" t="e">
        <f>AD224+(VLOOKUP($B223,'Growth Rates'!$B$11:$O$140,($B$1+2),FALSE))-(AE223*(AE$7/VLOOKUP($B223,'Paddock Names'!$B$11:$D$140,3)))</f>
        <v>#DIV/0!</v>
      </c>
      <c r="AF224" s="123" t="e">
        <f>AE224+(VLOOKUP($B223,'Growth Rates'!$B$11:$O$140,($B$1+2),FALSE))-(AF223*(AF$7/VLOOKUP($B223,'Paddock Names'!$B$11:$D$140,3)))</f>
        <v>#DIV/0!</v>
      </c>
      <c r="AG224" s="123" t="e">
        <f>AF224+(VLOOKUP($B223,'Growth Rates'!$B$11:$O$140,($B$1+2),FALSE))-(AG223*(AG$7/VLOOKUP($B223,'Paddock Names'!$B$11:$D$140,3)))</f>
        <v>#DIV/0!</v>
      </c>
      <c r="AH224" s="123" t="e">
        <f>AG224+(VLOOKUP($B223,'Growth Rates'!$B$11:$O$140,($B$1+2),FALSE))-(AH223*(AH$7/VLOOKUP($B223,'Paddock Names'!$B$11:$D$140,3)))</f>
        <v>#DIV/0!</v>
      </c>
      <c r="AI224" s="123" t="e">
        <f>AH224+(VLOOKUP($B223,'Growth Rates'!$B$11:$O$140,($B$1+2),FALSE))-(AI223*(AI$7/VLOOKUP($B223,'Paddock Names'!$B$11:$D$140,3)))</f>
        <v>#DIV/0!</v>
      </c>
      <c r="AJ224" s="123" t="e">
        <f>AI224+(VLOOKUP($B223,'Growth Rates'!$B$11:$O$140,($B$1+2),FALSE))-(AJ223*(AJ$7/VLOOKUP($B223,'Paddock Names'!$B$11:$D$140,3)))</f>
        <v>#DIV/0!</v>
      </c>
      <c r="AK224" s="124" t="e">
        <f>AJ224+(VLOOKUP($B223,'Growth Rates'!$B$11:$O$140,($B$1+2),FALSE))-(AK223*(AK$7/VLOOKUP($B223,'Paddock Names'!$B$11:$D$140,3)))</f>
        <v>#DIV/0!</v>
      </c>
    </row>
    <row r="225" spans="2:37" x14ac:dyDescent="0.2">
      <c r="B225" s="58">
        <f t="shared" si="7"/>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IF(SUM(I225:AK225)&gt;0,SUM(I225:AK225)," ")</f>
        <v xml:space="preserve"> </v>
      </c>
      <c r="F225" s="119" t="e">
        <f>Jan!AM226</f>
        <v>#DIV/0!</v>
      </c>
      <c r="G225" s="17">
        <f>VLOOKUP(B225,'Herbage Mass Residual'!$B$11:$O$140,($B$1+2),FALSE)</f>
        <v>2500</v>
      </c>
      <c r="H225" s="103" t="e">
        <f>($F$7/VLOOKUP(B225,'Paddock Names'!$B$11:$D$140,3))*(SUM(I225:AK225)/31)</f>
        <v>#DIV/0!</v>
      </c>
      <c r="I225" s="121"/>
      <c r="J225" s="121"/>
      <c r="K225" s="121"/>
      <c r="L225" s="121"/>
      <c r="M225" s="121"/>
      <c r="N225" s="121"/>
      <c r="O225" s="121"/>
      <c r="P225" s="121"/>
      <c r="Q225" s="121"/>
      <c r="R225" s="121"/>
      <c r="S225" s="121"/>
      <c r="T225" s="121"/>
      <c r="U225" s="121"/>
      <c r="V225" s="121"/>
      <c r="W225" s="121"/>
      <c r="X225" s="121"/>
      <c r="Y225" s="121"/>
      <c r="Z225" s="121"/>
      <c r="AA225" s="121"/>
      <c r="AB225" s="121"/>
      <c r="AC225" s="121"/>
      <c r="AD225" s="121"/>
      <c r="AE225" s="121"/>
      <c r="AF225" s="121"/>
      <c r="AG225" s="121"/>
      <c r="AH225" s="121"/>
      <c r="AI225" s="121"/>
      <c r="AJ225" s="121"/>
      <c r="AK225" s="125"/>
    </row>
    <row r="226" spans="2:37" ht="16" thickBot="1" x14ac:dyDescent="0.25">
      <c r="B226" s="58">
        <f t="shared" si="7"/>
        <v>108.5</v>
      </c>
      <c r="C226" s="23"/>
      <c r="D226" s="29"/>
      <c r="E226" s="27"/>
      <c r="F226" s="21"/>
      <c r="G226" s="22"/>
      <c r="H226" s="104"/>
      <c r="I226" s="123" t="e">
        <f>F225+(VLOOKUP(B225,'Growth Rates'!$B$11:$O$140,($B$1+2),FALSE))-(I225*(I$7/VLOOKUP(B225,'Paddock Names'!$B$11:$D$140,3)))</f>
        <v>#DIV/0!</v>
      </c>
      <c r="J226" s="123" t="e">
        <f>I226+(VLOOKUP($B225,'Growth Rates'!$B$11:$O$140,($B$1+2),FALSE))-(J225*(J$7/VLOOKUP($B225,'Paddock Names'!$B$11:$D$140,3)))</f>
        <v>#DIV/0!</v>
      </c>
      <c r="K226" s="123" t="e">
        <f>J226+(VLOOKUP($B225,'Growth Rates'!$B$11:$O$140,($B$1+2),FALSE))-(K225*(K$7/VLOOKUP($B225,'Paddock Names'!$B$11:$D$140,3)))</f>
        <v>#DIV/0!</v>
      </c>
      <c r="L226" s="123" t="e">
        <f>K226+(VLOOKUP($B225,'Growth Rates'!$B$11:$O$140,($B$1+2),FALSE))-(L225*(L$7/VLOOKUP($B225,'Paddock Names'!$B$11:$D$140,3)))</f>
        <v>#DIV/0!</v>
      </c>
      <c r="M226" s="123" t="e">
        <f>L226+(VLOOKUP($B225,'Growth Rates'!$B$11:$O$140,($B$1+2),FALSE))-(M225*(M$7/VLOOKUP($B225,'Paddock Names'!$B$11:$D$140,3)))</f>
        <v>#DIV/0!</v>
      </c>
      <c r="N226" s="123" t="e">
        <f>M226+(VLOOKUP($B225,'Growth Rates'!$B$11:$O$140,($B$1+2),FALSE))-(N225*(N$7/VLOOKUP($B225,'Paddock Names'!$B$11:$D$140,3)))</f>
        <v>#DIV/0!</v>
      </c>
      <c r="O226" s="123" t="e">
        <f>N226+(VLOOKUP($B225,'Growth Rates'!$B$11:$O$140,($B$1+2),FALSE))-(O225*(O$7/VLOOKUP($B225,'Paddock Names'!$B$11:$D$140,3)))</f>
        <v>#DIV/0!</v>
      </c>
      <c r="P226" s="123" t="e">
        <f>O226+(VLOOKUP($B225,'Growth Rates'!$B$11:$O$140,($B$1+2),FALSE))-(P225*(P$7/VLOOKUP($B225,'Paddock Names'!$B$11:$D$140,3)))</f>
        <v>#DIV/0!</v>
      </c>
      <c r="Q226" s="123" t="e">
        <f>P226+(VLOOKUP($B225,'Growth Rates'!$B$11:$O$140,($B$1+2),FALSE))-(Q225*(Q$7/VLOOKUP($B225,'Paddock Names'!$B$11:$D$140,3)))</f>
        <v>#DIV/0!</v>
      </c>
      <c r="R226" s="123" t="e">
        <f>Q226+(VLOOKUP($B225,'Growth Rates'!$B$11:$O$140,($B$1+2),FALSE))-(R225*(R$7/VLOOKUP($B225,'Paddock Names'!$B$11:$D$140,3)))</f>
        <v>#DIV/0!</v>
      </c>
      <c r="S226" s="123" t="e">
        <f>R226+(VLOOKUP($B225,'Growth Rates'!$B$11:$O$140,($B$1+2),FALSE))-(S225*(S$7/VLOOKUP($B225,'Paddock Names'!$B$11:$D$140,3)))</f>
        <v>#DIV/0!</v>
      </c>
      <c r="T226" s="123" t="e">
        <f>S226+(VLOOKUP($B225,'Growth Rates'!$B$11:$O$140,($B$1+2),FALSE))-(T225*(T$7/VLOOKUP($B225,'Paddock Names'!$B$11:$D$140,3)))</f>
        <v>#DIV/0!</v>
      </c>
      <c r="U226" s="123" t="e">
        <f>T226+(VLOOKUP($B225,'Growth Rates'!$B$11:$O$140,($B$1+2),FALSE))-(U225*(U$7/VLOOKUP($B225,'Paddock Names'!$B$11:$D$140,3)))</f>
        <v>#DIV/0!</v>
      </c>
      <c r="V226" s="123" t="e">
        <f>U226+(VLOOKUP($B225,'Growth Rates'!$B$11:$O$140,($B$1+2),FALSE))-(V225*(V$7/VLOOKUP($B225,'Paddock Names'!$B$11:$D$140,3)))</f>
        <v>#DIV/0!</v>
      </c>
      <c r="W226" s="123" t="e">
        <f>V226+(VLOOKUP($B225,'Growth Rates'!$B$11:$O$140,($B$1+2),FALSE))-(W225*(W$7/VLOOKUP($B225,'Paddock Names'!$B$11:$D$140,3)))</f>
        <v>#DIV/0!</v>
      </c>
      <c r="X226" s="123" t="e">
        <f>W226+(VLOOKUP($B225,'Growth Rates'!$B$11:$O$140,($B$1+2),FALSE))-(X225*(X$7/VLOOKUP($B225,'Paddock Names'!$B$11:$D$140,3)))</f>
        <v>#DIV/0!</v>
      </c>
      <c r="Y226" s="123" t="e">
        <f>X226+(VLOOKUP($B225,'Growth Rates'!$B$11:$O$140,($B$1+2),FALSE))-(Y225*(Y$7/VLOOKUP($B225,'Paddock Names'!$B$11:$D$140,3)))</f>
        <v>#DIV/0!</v>
      </c>
      <c r="Z226" s="123" t="e">
        <f>Y226+(VLOOKUP($B225,'Growth Rates'!$B$11:$O$140,($B$1+2),FALSE))-(Z225*(Z$7/VLOOKUP($B225,'Paddock Names'!$B$11:$D$140,3)))</f>
        <v>#DIV/0!</v>
      </c>
      <c r="AA226" s="123" t="e">
        <f>Z226+(VLOOKUP($B225,'Growth Rates'!$B$11:$O$140,($B$1+2),FALSE))-(AA225*(AA$7/VLOOKUP($B225,'Paddock Names'!$B$11:$D$140,3)))</f>
        <v>#DIV/0!</v>
      </c>
      <c r="AB226" s="123" t="e">
        <f>AA226+(VLOOKUP($B225,'Growth Rates'!$B$11:$O$140,($B$1+2),FALSE))-(AB225*(AB$7/VLOOKUP($B225,'Paddock Names'!$B$11:$D$140,3)))</f>
        <v>#DIV/0!</v>
      </c>
      <c r="AC226" s="123" t="e">
        <f>AB226+(VLOOKUP($B225,'Growth Rates'!$B$11:$O$140,($B$1+2),FALSE))-(AC225*(AC$7/VLOOKUP($B225,'Paddock Names'!$B$11:$D$140,3)))</f>
        <v>#DIV/0!</v>
      </c>
      <c r="AD226" s="123" t="e">
        <f>AC226+(VLOOKUP($B225,'Growth Rates'!$B$11:$O$140,($B$1+2),FALSE))-(AD225*(AD$7/VLOOKUP($B225,'Paddock Names'!$B$11:$D$140,3)))</f>
        <v>#DIV/0!</v>
      </c>
      <c r="AE226" s="123" t="e">
        <f>AD226+(VLOOKUP($B225,'Growth Rates'!$B$11:$O$140,($B$1+2),FALSE))-(AE225*(AE$7/VLOOKUP($B225,'Paddock Names'!$B$11:$D$140,3)))</f>
        <v>#DIV/0!</v>
      </c>
      <c r="AF226" s="123" t="e">
        <f>AE226+(VLOOKUP($B225,'Growth Rates'!$B$11:$O$140,($B$1+2),FALSE))-(AF225*(AF$7/VLOOKUP($B225,'Paddock Names'!$B$11:$D$140,3)))</f>
        <v>#DIV/0!</v>
      </c>
      <c r="AG226" s="123" t="e">
        <f>AF226+(VLOOKUP($B225,'Growth Rates'!$B$11:$O$140,($B$1+2),FALSE))-(AG225*(AG$7/VLOOKUP($B225,'Paddock Names'!$B$11:$D$140,3)))</f>
        <v>#DIV/0!</v>
      </c>
      <c r="AH226" s="123" t="e">
        <f>AG226+(VLOOKUP($B225,'Growth Rates'!$B$11:$O$140,($B$1+2),FALSE))-(AH225*(AH$7/VLOOKUP($B225,'Paddock Names'!$B$11:$D$140,3)))</f>
        <v>#DIV/0!</v>
      </c>
      <c r="AI226" s="123" t="e">
        <f>AH226+(VLOOKUP($B225,'Growth Rates'!$B$11:$O$140,($B$1+2),FALSE))-(AI225*(AI$7/VLOOKUP($B225,'Paddock Names'!$B$11:$D$140,3)))</f>
        <v>#DIV/0!</v>
      </c>
      <c r="AJ226" s="123" t="e">
        <f>AI226+(VLOOKUP($B225,'Growth Rates'!$B$11:$O$140,($B$1+2),FALSE))-(AJ225*(AJ$7/VLOOKUP($B225,'Paddock Names'!$B$11:$D$140,3)))</f>
        <v>#DIV/0!</v>
      </c>
      <c r="AK226" s="124" t="e">
        <f>AJ226+(VLOOKUP($B225,'Growth Rates'!$B$11:$O$140,($B$1+2),FALSE))-(AK225*(AK$7/VLOOKUP($B225,'Paddock Names'!$B$11:$D$140,3)))</f>
        <v>#DIV/0!</v>
      </c>
    </row>
    <row r="227" spans="2:37" x14ac:dyDescent="0.2">
      <c r="B227" s="58">
        <f t="shared" si="7"/>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IF(SUM(I227:AK227)&gt;0,SUM(I227:AK227)," ")</f>
        <v xml:space="preserve"> </v>
      </c>
      <c r="F227" s="119" t="e">
        <f>Jan!AM228</f>
        <v>#DIV/0!</v>
      </c>
      <c r="G227" s="17">
        <f>VLOOKUP(B227,'Herbage Mass Residual'!$B$11:$O$140,($B$1+2),FALSE)</f>
        <v>2500</v>
      </c>
      <c r="H227" s="103" t="e">
        <f>($F$7/VLOOKUP(B227,'Paddock Names'!$B$11:$D$140,3))*(SUM(I227:AK227)/31)</f>
        <v>#DIV/0!</v>
      </c>
      <c r="I227" s="121"/>
      <c r="J227" s="121"/>
      <c r="K227" s="121"/>
      <c r="L227" s="121"/>
      <c r="M227" s="121"/>
      <c r="N227" s="121"/>
      <c r="O227" s="121"/>
      <c r="P227" s="121"/>
      <c r="Q227" s="121"/>
      <c r="R227" s="121"/>
      <c r="S227" s="121"/>
      <c r="T227" s="121"/>
      <c r="U227" s="121"/>
      <c r="V227" s="121"/>
      <c r="W227" s="121"/>
      <c r="X227" s="121"/>
      <c r="Y227" s="121"/>
      <c r="Z227" s="121"/>
      <c r="AA227" s="121"/>
      <c r="AB227" s="121"/>
      <c r="AC227" s="121"/>
      <c r="AD227" s="121"/>
      <c r="AE227" s="121"/>
      <c r="AF227" s="121"/>
      <c r="AG227" s="121"/>
      <c r="AH227" s="121"/>
      <c r="AI227" s="121"/>
      <c r="AJ227" s="121"/>
      <c r="AK227" s="125"/>
    </row>
    <row r="228" spans="2:37" ht="16" thickBot="1" x14ac:dyDescent="0.25">
      <c r="B228" s="58">
        <f t="shared" si="7"/>
        <v>109.5</v>
      </c>
      <c r="C228" s="23"/>
      <c r="D228" s="29"/>
      <c r="E228" s="27"/>
      <c r="F228" s="21"/>
      <c r="G228" s="22"/>
      <c r="H228" s="104"/>
      <c r="I228" s="123" t="e">
        <f>F227+(VLOOKUP(B227,'Growth Rates'!$B$11:$O$140,($B$1+2),FALSE))-(I227*(I$7/VLOOKUP(B227,'Paddock Names'!$B$11:$D$140,3)))</f>
        <v>#DIV/0!</v>
      </c>
      <c r="J228" s="123" t="e">
        <f>I228+(VLOOKUP($B227,'Growth Rates'!$B$11:$O$140,($B$1+2),FALSE))-(J227*(J$7/VLOOKUP($B227,'Paddock Names'!$B$11:$D$140,3)))</f>
        <v>#DIV/0!</v>
      </c>
      <c r="K228" s="123" t="e">
        <f>J228+(VLOOKUP($B227,'Growth Rates'!$B$11:$O$140,($B$1+2),FALSE))-(K227*(K$7/VLOOKUP($B227,'Paddock Names'!$B$11:$D$140,3)))</f>
        <v>#DIV/0!</v>
      </c>
      <c r="L228" s="123" t="e">
        <f>K228+(VLOOKUP($B227,'Growth Rates'!$B$11:$O$140,($B$1+2),FALSE))-(L227*(L$7/VLOOKUP($B227,'Paddock Names'!$B$11:$D$140,3)))</f>
        <v>#DIV/0!</v>
      </c>
      <c r="M228" s="123" t="e">
        <f>L228+(VLOOKUP($B227,'Growth Rates'!$B$11:$O$140,($B$1+2),FALSE))-(M227*(M$7/VLOOKUP($B227,'Paddock Names'!$B$11:$D$140,3)))</f>
        <v>#DIV/0!</v>
      </c>
      <c r="N228" s="123" t="e">
        <f>M228+(VLOOKUP($B227,'Growth Rates'!$B$11:$O$140,($B$1+2),FALSE))-(N227*(N$7/VLOOKUP($B227,'Paddock Names'!$B$11:$D$140,3)))</f>
        <v>#DIV/0!</v>
      </c>
      <c r="O228" s="123" t="e">
        <f>N228+(VLOOKUP($B227,'Growth Rates'!$B$11:$O$140,($B$1+2),FALSE))-(O227*(O$7/VLOOKUP($B227,'Paddock Names'!$B$11:$D$140,3)))</f>
        <v>#DIV/0!</v>
      </c>
      <c r="P228" s="123" t="e">
        <f>O228+(VLOOKUP($B227,'Growth Rates'!$B$11:$O$140,($B$1+2),FALSE))-(P227*(P$7/VLOOKUP($B227,'Paddock Names'!$B$11:$D$140,3)))</f>
        <v>#DIV/0!</v>
      </c>
      <c r="Q228" s="123" t="e">
        <f>P228+(VLOOKUP($B227,'Growth Rates'!$B$11:$O$140,($B$1+2),FALSE))-(Q227*(Q$7/VLOOKUP($B227,'Paddock Names'!$B$11:$D$140,3)))</f>
        <v>#DIV/0!</v>
      </c>
      <c r="R228" s="123" t="e">
        <f>Q228+(VLOOKUP($B227,'Growth Rates'!$B$11:$O$140,($B$1+2),FALSE))-(R227*(R$7/VLOOKUP($B227,'Paddock Names'!$B$11:$D$140,3)))</f>
        <v>#DIV/0!</v>
      </c>
      <c r="S228" s="123" t="e">
        <f>R228+(VLOOKUP($B227,'Growth Rates'!$B$11:$O$140,($B$1+2),FALSE))-(S227*(S$7/VLOOKUP($B227,'Paddock Names'!$B$11:$D$140,3)))</f>
        <v>#DIV/0!</v>
      </c>
      <c r="T228" s="123" t="e">
        <f>S228+(VLOOKUP($B227,'Growth Rates'!$B$11:$O$140,($B$1+2),FALSE))-(T227*(T$7/VLOOKUP($B227,'Paddock Names'!$B$11:$D$140,3)))</f>
        <v>#DIV/0!</v>
      </c>
      <c r="U228" s="123" t="e">
        <f>T228+(VLOOKUP($B227,'Growth Rates'!$B$11:$O$140,($B$1+2),FALSE))-(U227*(U$7/VLOOKUP($B227,'Paddock Names'!$B$11:$D$140,3)))</f>
        <v>#DIV/0!</v>
      </c>
      <c r="V228" s="123" t="e">
        <f>U228+(VLOOKUP($B227,'Growth Rates'!$B$11:$O$140,($B$1+2),FALSE))-(V227*(V$7/VLOOKUP($B227,'Paddock Names'!$B$11:$D$140,3)))</f>
        <v>#DIV/0!</v>
      </c>
      <c r="W228" s="123" t="e">
        <f>V228+(VLOOKUP($B227,'Growth Rates'!$B$11:$O$140,($B$1+2),FALSE))-(W227*(W$7/VLOOKUP($B227,'Paddock Names'!$B$11:$D$140,3)))</f>
        <v>#DIV/0!</v>
      </c>
      <c r="X228" s="123" t="e">
        <f>W228+(VLOOKUP($B227,'Growth Rates'!$B$11:$O$140,($B$1+2),FALSE))-(X227*(X$7/VLOOKUP($B227,'Paddock Names'!$B$11:$D$140,3)))</f>
        <v>#DIV/0!</v>
      </c>
      <c r="Y228" s="123" t="e">
        <f>X228+(VLOOKUP($B227,'Growth Rates'!$B$11:$O$140,($B$1+2),FALSE))-(Y227*(Y$7/VLOOKUP($B227,'Paddock Names'!$B$11:$D$140,3)))</f>
        <v>#DIV/0!</v>
      </c>
      <c r="Z228" s="123" t="e">
        <f>Y228+(VLOOKUP($B227,'Growth Rates'!$B$11:$O$140,($B$1+2),FALSE))-(Z227*(Z$7/VLOOKUP($B227,'Paddock Names'!$B$11:$D$140,3)))</f>
        <v>#DIV/0!</v>
      </c>
      <c r="AA228" s="123" t="e">
        <f>Z228+(VLOOKUP($B227,'Growth Rates'!$B$11:$O$140,($B$1+2),FALSE))-(AA227*(AA$7/VLOOKUP($B227,'Paddock Names'!$B$11:$D$140,3)))</f>
        <v>#DIV/0!</v>
      </c>
      <c r="AB228" s="123" t="e">
        <f>AA228+(VLOOKUP($B227,'Growth Rates'!$B$11:$O$140,($B$1+2),FALSE))-(AB227*(AB$7/VLOOKUP($B227,'Paddock Names'!$B$11:$D$140,3)))</f>
        <v>#DIV/0!</v>
      </c>
      <c r="AC228" s="123" t="e">
        <f>AB228+(VLOOKUP($B227,'Growth Rates'!$B$11:$O$140,($B$1+2),FALSE))-(AC227*(AC$7/VLOOKUP($B227,'Paddock Names'!$B$11:$D$140,3)))</f>
        <v>#DIV/0!</v>
      </c>
      <c r="AD228" s="123" t="e">
        <f>AC228+(VLOOKUP($B227,'Growth Rates'!$B$11:$O$140,($B$1+2),FALSE))-(AD227*(AD$7/VLOOKUP($B227,'Paddock Names'!$B$11:$D$140,3)))</f>
        <v>#DIV/0!</v>
      </c>
      <c r="AE228" s="123" t="e">
        <f>AD228+(VLOOKUP($B227,'Growth Rates'!$B$11:$O$140,($B$1+2),FALSE))-(AE227*(AE$7/VLOOKUP($B227,'Paddock Names'!$B$11:$D$140,3)))</f>
        <v>#DIV/0!</v>
      </c>
      <c r="AF228" s="123" t="e">
        <f>AE228+(VLOOKUP($B227,'Growth Rates'!$B$11:$O$140,($B$1+2),FALSE))-(AF227*(AF$7/VLOOKUP($B227,'Paddock Names'!$B$11:$D$140,3)))</f>
        <v>#DIV/0!</v>
      </c>
      <c r="AG228" s="123" t="e">
        <f>AF228+(VLOOKUP($B227,'Growth Rates'!$B$11:$O$140,($B$1+2),FALSE))-(AG227*(AG$7/VLOOKUP($B227,'Paddock Names'!$B$11:$D$140,3)))</f>
        <v>#DIV/0!</v>
      </c>
      <c r="AH228" s="123" t="e">
        <f>AG228+(VLOOKUP($B227,'Growth Rates'!$B$11:$O$140,($B$1+2),FALSE))-(AH227*(AH$7/VLOOKUP($B227,'Paddock Names'!$B$11:$D$140,3)))</f>
        <v>#DIV/0!</v>
      </c>
      <c r="AI228" s="123" t="e">
        <f>AH228+(VLOOKUP($B227,'Growth Rates'!$B$11:$O$140,($B$1+2),FALSE))-(AI227*(AI$7/VLOOKUP($B227,'Paddock Names'!$B$11:$D$140,3)))</f>
        <v>#DIV/0!</v>
      </c>
      <c r="AJ228" s="123" t="e">
        <f>AI228+(VLOOKUP($B227,'Growth Rates'!$B$11:$O$140,($B$1+2),FALSE))-(AJ227*(AJ$7/VLOOKUP($B227,'Paddock Names'!$B$11:$D$140,3)))</f>
        <v>#DIV/0!</v>
      </c>
      <c r="AK228" s="124" t="e">
        <f>AJ228+(VLOOKUP($B227,'Growth Rates'!$B$11:$O$140,($B$1+2),FALSE))-(AK227*(AK$7/VLOOKUP($B227,'Paddock Names'!$B$11:$D$140,3)))</f>
        <v>#DIV/0!</v>
      </c>
    </row>
    <row r="229" spans="2:37" x14ac:dyDescent="0.2">
      <c r="B229" s="58">
        <f t="shared" si="7"/>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IF(SUM(I229:AK229)&gt;0,SUM(I229:AK229)," ")</f>
        <v xml:space="preserve"> </v>
      </c>
      <c r="F229" s="119" t="e">
        <f>Jan!AM230</f>
        <v>#DIV/0!</v>
      </c>
      <c r="G229" s="17">
        <f>VLOOKUP(B229,'Herbage Mass Residual'!$B$11:$O$140,($B$1+2),FALSE)</f>
        <v>2500</v>
      </c>
      <c r="H229" s="103" t="e">
        <f>($F$7/VLOOKUP(B229,'Paddock Names'!$B$11:$D$140,3))*(SUM(I229:AK229)/31)</f>
        <v>#DIV/0!</v>
      </c>
      <c r="I229" s="121"/>
      <c r="J229" s="121"/>
      <c r="K229" s="121"/>
      <c r="L229" s="121"/>
      <c r="M229" s="121"/>
      <c r="N229" s="121"/>
      <c r="O229" s="121"/>
      <c r="P229" s="121"/>
      <c r="Q229" s="121"/>
      <c r="R229" s="121"/>
      <c r="S229" s="121"/>
      <c r="T229" s="121"/>
      <c r="U229" s="121"/>
      <c r="V229" s="121"/>
      <c r="W229" s="121"/>
      <c r="X229" s="121"/>
      <c r="Y229" s="121"/>
      <c r="Z229" s="121"/>
      <c r="AA229" s="121"/>
      <c r="AB229" s="121"/>
      <c r="AC229" s="121"/>
      <c r="AD229" s="121"/>
      <c r="AE229" s="121"/>
      <c r="AF229" s="121"/>
      <c r="AG229" s="121"/>
      <c r="AH229" s="121"/>
      <c r="AI229" s="121"/>
      <c r="AJ229" s="121"/>
      <c r="AK229" s="125"/>
    </row>
    <row r="230" spans="2:37" ht="16" thickBot="1" x14ac:dyDescent="0.25">
      <c r="B230" s="58">
        <f t="shared" si="7"/>
        <v>110.5</v>
      </c>
      <c r="C230" s="23"/>
      <c r="D230" s="29"/>
      <c r="E230" s="27"/>
      <c r="F230" s="21"/>
      <c r="G230" s="22"/>
      <c r="H230" s="104"/>
      <c r="I230" s="123" t="e">
        <f>F229+(VLOOKUP(B229,'Growth Rates'!$B$11:$O$140,($B$1+2),FALSE))-(I229*(I$7/VLOOKUP(B229,'Paddock Names'!$B$11:$D$140,3)))</f>
        <v>#DIV/0!</v>
      </c>
      <c r="J230" s="123" t="e">
        <f>I230+(VLOOKUP($B229,'Growth Rates'!$B$11:$O$140,($B$1+2),FALSE))-(J229*(J$7/VLOOKUP($B229,'Paddock Names'!$B$11:$D$140,3)))</f>
        <v>#DIV/0!</v>
      </c>
      <c r="K230" s="123" t="e">
        <f>J230+(VLOOKUP($B229,'Growth Rates'!$B$11:$O$140,($B$1+2),FALSE))-(K229*(K$7/VLOOKUP($B229,'Paddock Names'!$B$11:$D$140,3)))</f>
        <v>#DIV/0!</v>
      </c>
      <c r="L230" s="123" t="e">
        <f>K230+(VLOOKUP($B229,'Growth Rates'!$B$11:$O$140,($B$1+2),FALSE))-(L229*(L$7/VLOOKUP($B229,'Paddock Names'!$B$11:$D$140,3)))</f>
        <v>#DIV/0!</v>
      </c>
      <c r="M230" s="123" t="e">
        <f>L230+(VLOOKUP($B229,'Growth Rates'!$B$11:$O$140,($B$1+2),FALSE))-(M229*(M$7/VLOOKUP($B229,'Paddock Names'!$B$11:$D$140,3)))</f>
        <v>#DIV/0!</v>
      </c>
      <c r="N230" s="123" t="e">
        <f>M230+(VLOOKUP($B229,'Growth Rates'!$B$11:$O$140,($B$1+2),FALSE))-(N229*(N$7/VLOOKUP($B229,'Paddock Names'!$B$11:$D$140,3)))</f>
        <v>#DIV/0!</v>
      </c>
      <c r="O230" s="123" t="e">
        <f>N230+(VLOOKUP($B229,'Growth Rates'!$B$11:$O$140,($B$1+2),FALSE))-(O229*(O$7/VLOOKUP($B229,'Paddock Names'!$B$11:$D$140,3)))</f>
        <v>#DIV/0!</v>
      </c>
      <c r="P230" s="123" t="e">
        <f>O230+(VLOOKUP($B229,'Growth Rates'!$B$11:$O$140,($B$1+2),FALSE))-(P229*(P$7/VLOOKUP($B229,'Paddock Names'!$B$11:$D$140,3)))</f>
        <v>#DIV/0!</v>
      </c>
      <c r="Q230" s="123" t="e">
        <f>P230+(VLOOKUP($B229,'Growth Rates'!$B$11:$O$140,($B$1+2),FALSE))-(Q229*(Q$7/VLOOKUP($B229,'Paddock Names'!$B$11:$D$140,3)))</f>
        <v>#DIV/0!</v>
      </c>
      <c r="R230" s="123" t="e">
        <f>Q230+(VLOOKUP($B229,'Growth Rates'!$B$11:$O$140,($B$1+2),FALSE))-(R229*(R$7/VLOOKUP($B229,'Paddock Names'!$B$11:$D$140,3)))</f>
        <v>#DIV/0!</v>
      </c>
      <c r="S230" s="123" t="e">
        <f>R230+(VLOOKUP($B229,'Growth Rates'!$B$11:$O$140,($B$1+2),FALSE))-(S229*(S$7/VLOOKUP($B229,'Paddock Names'!$B$11:$D$140,3)))</f>
        <v>#DIV/0!</v>
      </c>
      <c r="T230" s="123" t="e">
        <f>S230+(VLOOKUP($B229,'Growth Rates'!$B$11:$O$140,($B$1+2),FALSE))-(T229*(T$7/VLOOKUP($B229,'Paddock Names'!$B$11:$D$140,3)))</f>
        <v>#DIV/0!</v>
      </c>
      <c r="U230" s="123" t="e">
        <f>T230+(VLOOKUP($B229,'Growth Rates'!$B$11:$O$140,($B$1+2),FALSE))-(U229*(U$7/VLOOKUP($B229,'Paddock Names'!$B$11:$D$140,3)))</f>
        <v>#DIV/0!</v>
      </c>
      <c r="V230" s="123" t="e">
        <f>U230+(VLOOKUP($B229,'Growth Rates'!$B$11:$O$140,($B$1+2),FALSE))-(V229*(V$7/VLOOKUP($B229,'Paddock Names'!$B$11:$D$140,3)))</f>
        <v>#DIV/0!</v>
      </c>
      <c r="W230" s="123" t="e">
        <f>V230+(VLOOKUP($B229,'Growth Rates'!$B$11:$O$140,($B$1+2),FALSE))-(W229*(W$7/VLOOKUP($B229,'Paddock Names'!$B$11:$D$140,3)))</f>
        <v>#DIV/0!</v>
      </c>
      <c r="X230" s="123" t="e">
        <f>W230+(VLOOKUP($B229,'Growth Rates'!$B$11:$O$140,($B$1+2),FALSE))-(X229*(X$7/VLOOKUP($B229,'Paddock Names'!$B$11:$D$140,3)))</f>
        <v>#DIV/0!</v>
      </c>
      <c r="Y230" s="123" t="e">
        <f>X230+(VLOOKUP($B229,'Growth Rates'!$B$11:$O$140,($B$1+2),FALSE))-(Y229*(Y$7/VLOOKUP($B229,'Paddock Names'!$B$11:$D$140,3)))</f>
        <v>#DIV/0!</v>
      </c>
      <c r="Z230" s="123" t="e">
        <f>Y230+(VLOOKUP($B229,'Growth Rates'!$B$11:$O$140,($B$1+2),FALSE))-(Z229*(Z$7/VLOOKUP($B229,'Paddock Names'!$B$11:$D$140,3)))</f>
        <v>#DIV/0!</v>
      </c>
      <c r="AA230" s="123" t="e">
        <f>Z230+(VLOOKUP($B229,'Growth Rates'!$B$11:$O$140,($B$1+2),FALSE))-(AA229*(AA$7/VLOOKUP($B229,'Paddock Names'!$B$11:$D$140,3)))</f>
        <v>#DIV/0!</v>
      </c>
      <c r="AB230" s="123" t="e">
        <f>AA230+(VLOOKUP($B229,'Growth Rates'!$B$11:$O$140,($B$1+2),FALSE))-(AB229*(AB$7/VLOOKUP($B229,'Paddock Names'!$B$11:$D$140,3)))</f>
        <v>#DIV/0!</v>
      </c>
      <c r="AC230" s="123" t="e">
        <f>AB230+(VLOOKUP($B229,'Growth Rates'!$B$11:$O$140,($B$1+2),FALSE))-(AC229*(AC$7/VLOOKUP($B229,'Paddock Names'!$B$11:$D$140,3)))</f>
        <v>#DIV/0!</v>
      </c>
      <c r="AD230" s="123" t="e">
        <f>AC230+(VLOOKUP($B229,'Growth Rates'!$B$11:$O$140,($B$1+2),FALSE))-(AD229*(AD$7/VLOOKUP($B229,'Paddock Names'!$B$11:$D$140,3)))</f>
        <v>#DIV/0!</v>
      </c>
      <c r="AE230" s="123" t="e">
        <f>AD230+(VLOOKUP($B229,'Growth Rates'!$B$11:$O$140,($B$1+2),FALSE))-(AE229*(AE$7/VLOOKUP($B229,'Paddock Names'!$B$11:$D$140,3)))</f>
        <v>#DIV/0!</v>
      </c>
      <c r="AF230" s="123" t="e">
        <f>AE230+(VLOOKUP($B229,'Growth Rates'!$B$11:$O$140,($B$1+2),FALSE))-(AF229*(AF$7/VLOOKUP($B229,'Paddock Names'!$B$11:$D$140,3)))</f>
        <v>#DIV/0!</v>
      </c>
      <c r="AG230" s="123" t="e">
        <f>AF230+(VLOOKUP($B229,'Growth Rates'!$B$11:$O$140,($B$1+2),FALSE))-(AG229*(AG$7/VLOOKUP($B229,'Paddock Names'!$B$11:$D$140,3)))</f>
        <v>#DIV/0!</v>
      </c>
      <c r="AH230" s="123" t="e">
        <f>AG230+(VLOOKUP($B229,'Growth Rates'!$B$11:$O$140,($B$1+2),FALSE))-(AH229*(AH$7/VLOOKUP($B229,'Paddock Names'!$B$11:$D$140,3)))</f>
        <v>#DIV/0!</v>
      </c>
      <c r="AI230" s="123" t="e">
        <f>AH230+(VLOOKUP($B229,'Growth Rates'!$B$11:$O$140,($B$1+2),FALSE))-(AI229*(AI$7/VLOOKUP($B229,'Paddock Names'!$B$11:$D$140,3)))</f>
        <v>#DIV/0!</v>
      </c>
      <c r="AJ230" s="123" t="e">
        <f>AI230+(VLOOKUP($B229,'Growth Rates'!$B$11:$O$140,($B$1+2),FALSE))-(AJ229*(AJ$7/VLOOKUP($B229,'Paddock Names'!$B$11:$D$140,3)))</f>
        <v>#DIV/0!</v>
      </c>
      <c r="AK230" s="124" t="e">
        <f>AJ230+(VLOOKUP($B229,'Growth Rates'!$B$11:$O$140,($B$1+2),FALSE))-(AK229*(AK$7/VLOOKUP($B229,'Paddock Names'!$B$11:$D$140,3)))</f>
        <v>#DIV/0!</v>
      </c>
    </row>
    <row r="231" spans="2:37" x14ac:dyDescent="0.2">
      <c r="B231" s="58">
        <f t="shared" si="7"/>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IF(SUM(I231:AK231)&gt;0,SUM(I231:AK231)," ")</f>
        <v xml:space="preserve"> </v>
      </c>
      <c r="F231" s="119" t="e">
        <f>Jan!AM232</f>
        <v>#DIV/0!</v>
      </c>
      <c r="G231" s="17">
        <f>VLOOKUP(B231,'Herbage Mass Residual'!$B$11:$O$140,($B$1+2),FALSE)</f>
        <v>2500</v>
      </c>
      <c r="H231" s="103" t="e">
        <f>($F$7/VLOOKUP(B231,'Paddock Names'!$B$11:$D$140,3))*(SUM(I231:AK231)/31)</f>
        <v>#DIV/0!</v>
      </c>
      <c r="I231" s="121"/>
      <c r="J231" s="121"/>
      <c r="K231" s="121"/>
      <c r="L231" s="121"/>
      <c r="M231" s="121"/>
      <c r="N231" s="121"/>
      <c r="O231" s="121"/>
      <c r="P231" s="121"/>
      <c r="Q231" s="121"/>
      <c r="R231" s="121"/>
      <c r="S231" s="121"/>
      <c r="T231" s="121"/>
      <c r="U231" s="121"/>
      <c r="V231" s="121"/>
      <c r="W231" s="121"/>
      <c r="X231" s="121"/>
      <c r="Y231" s="121"/>
      <c r="Z231" s="121"/>
      <c r="AA231" s="121"/>
      <c r="AB231" s="121"/>
      <c r="AC231" s="121"/>
      <c r="AD231" s="121"/>
      <c r="AE231" s="121"/>
      <c r="AF231" s="121"/>
      <c r="AG231" s="121"/>
      <c r="AH231" s="121"/>
      <c r="AI231" s="121"/>
      <c r="AJ231" s="121"/>
      <c r="AK231" s="125"/>
    </row>
    <row r="232" spans="2:37" ht="16" thickBot="1" x14ac:dyDescent="0.25">
      <c r="B232" s="58">
        <f t="shared" si="7"/>
        <v>111.5</v>
      </c>
      <c r="C232" s="23"/>
      <c r="D232" s="29"/>
      <c r="E232" s="27"/>
      <c r="F232" s="21"/>
      <c r="G232" s="22"/>
      <c r="H232" s="104"/>
      <c r="I232" s="123" t="e">
        <f>F231+(VLOOKUP(B231,'Growth Rates'!$B$11:$O$140,($B$1+2),FALSE))-(I231*(I$7/VLOOKUP(B231,'Paddock Names'!$B$11:$D$140,3)))</f>
        <v>#DIV/0!</v>
      </c>
      <c r="J232" s="123" t="e">
        <f>I232+(VLOOKUP($B231,'Growth Rates'!$B$11:$O$140,($B$1+2),FALSE))-(J231*(J$7/VLOOKUP($B231,'Paddock Names'!$B$11:$D$140,3)))</f>
        <v>#DIV/0!</v>
      </c>
      <c r="K232" s="123" t="e">
        <f>J232+(VLOOKUP($B231,'Growth Rates'!$B$11:$O$140,($B$1+2),FALSE))-(K231*(K$7/VLOOKUP($B231,'Paddock Names'!$B$11:$D$140,3)))</f>
        <v>#DIV/0!</v>
      </c>
      <c r="L232" s="123" t="e">
        <f>K232+(VLOOKUP($B231,'Growth Rates'!$B$11:$O$140,($B$1+2),FALSE))-(L231*(L$7/VLOOKUP($B231,'Paddock Names'!$B$11:$D$140,3)))</f>
        <v>#DIV/0!</v>
      </c>
      <c r="M232" s="123" t="e">
        <f>L232+(VLOOKUP($B231,'Growth Rates'!$B$11:$O$140,($B$1+2),FALSE))-(M231*(M$7/VLOOKUP($B231,'Paddock Names'!$B$11:$D$140,3)))</f>
        <v>#DIV/0!</v>
      </c>
      <c r="N232" s="123" t="e">
        <f>M232+(VLOOKUP($B231,'Growth Rates'!$B$11:$O$140,($B$1+2),FALSE))-(N231*(N$7/VLOOKUP($B231,'Paddock Names'!$B$11:$D$140,3)))</f>
        <v>#DIV/0!</v>
      </c>
      <c r="O232" s="123" t="e">
        <f>N232+(VLOOKUP($B231,'Growth Rates'!$B$11:$O$140,($B$1+2),FALSE))-(O231*(O$7/VLOOKUP($B231,'Paddock Names'!$B$11:$D$140,3)))</f>
        <v>#DIV/0!</v>
      </c>
      <c r="P232" s="123" t="e">
        <f>O232+(VLOOKUP($B231,'Growth Rates'!$B$11:$O$140,($B$1+2),FALSE))-(P231*(P$7/VLOOKUP($B231,'Paddock Names'!$B$11:$D$140,3)))</f>
        <v>#DIV/0!</v>
      </c>
      <c r="Q232" s="123" t="e">
        <f>P232+(VLOOKUP($B231,'Growth Rates'!$B$11:$O$140,($B$1+2),FALSE))-(Q231*(Q$7/VLOOKUP($B231,'Paddock Names'!$B$11:$D$140,3)))</f>
        <v>#DIV/0!</v>
      </c>
      <c r="R232" s="123" t="e">
        <f>Q232+(VLOOKUP($B231,'Growth Rates'!$B$11:$O$140,($B$1+2),FALSE))-(R231*(R$7/VLOOKUP($B231,'Paddock Names'!$B$11:$D$140,3)))</f>
        <v>#DIV/0!</v>
      </c>
      <c r="S232" s="123" t="e">
        <f>R232+(VLOOKUP($B231,'Growth Rates'!$B$11:$O$140,($B$1+2),FALSE))-(S231*(S$7/VLOOKUP($B231,'Paddock Names'!$B$11:$D$140,3)))</f>
        <v>#DIV/0!</v>
      </c>
      <c r="T232" s="123" t="e">
        <f>S232+(VLOOKUP($B231,'Growth Rates'!$B$11:$O$140,($B$1+2),FALSE))-(T231*(T$7/VLOOKUP($B231,'Paddock Names'!$B$11:$D$140,3)))</f>
        <v>#DIV/0!</v>
      </c>
      <c r="U232" s="123" t="e">
        <f>T232+(VLOOKUP($B231,'Growth Rates'!$B$11:$O$140,($B$1+2),FALSE))-(U231*(U$7/VLOOKUP($B231,'Paddock Names'!$B$11:$D$140,3)))</f>
        <v>#DIV/0!</v>
      </c>
      <c r="V232" s="123" t="e">
        <f>U232+(VLOOKUP($B231,'Growth Rates'!$B$11:$O$140,($B$1+2),FALSE))-(V231*(V$7/VLOOKUP($B231,'Paddock Names'!$B$11:$D$140,3)))</f>
        <v>#DIV/0!</v>
      </c>
      <c r="W232" s="123" t="e">
        <f>V232+(VLOOKUP($B231,'Growth Rates'!$B$11:$O$140,($B$1+2),FALSE))-(W231*(W$7/VLOOKUP($B231,'Paddock Names'!$B$11:$D$140,3)))</f>
        <v>#DIV/0!</v>
      </c>
      <c r="X232" s="123" t="e">
        <f>W232+(VLOOKUP($B231,'Growth Rates'!$B$11:$O$140,($B$1+2),FALSE))-(X231*(X$7/VLOOKUP($B231,'Paddock Names'!$B$11:$D$140,3)))</f>
        <v>#DIV/0!</v>
      </c>
      <c r="Y232" s="123" t="e">
        <f>X232+(VLOOKUP($B231,'Growth Rates'!$B$11:$O$140,($B$1+2),FALSE))-(Y231*(Y$7/VLOOKUP($B231,'Paddock Names'!$B$11:$D$140,3)))</f>
        <v>#DIV/0!</v>
      </c>
      <c r="Z232" s="123" t="e">
        <f>Y232+(VLOOKUP($B231,'Growth Rates'!$B$11:$O$140,($B$1+2),FALSE))-(Z231*(Z$7/VLOOKUP($B231,'Paddock Names'!$B$11:$D$140,3)))</f>
        <v>#DIV/0!</v>
      </c>
      <c r="AA232" s="123" t="e">
        <f>Z232+(VLOOKUP($B231,'Growth Rates'!$B$11:$O$140,($B$1+2),FALSE))-(AA231*(AA$7/VLOOKUP($B231,'Paddock Names'!$B$11:$D$140,3)))</f>
        <v>#DIV/0!</v>
      </c>
      <c r="AB232" s="123" t="e">
        <f>AA232+(VLOOKUP($B231,'Growth Rates'!$B$11:$O$140,($B$1+2),FALSE))-(AB231*(AB$7/VLOOKUP($B231,'Paddock Names'!$B$11:$D$140,3)))</f>
        <v>#DIV/0!</v>
      </c>
      <c r="AC232" s="123" t="e">
        <f>AB232+(VLOOKUP($B231,'Growth Rates'!$B$11:$O$140,($B$1+2),FALSE))-(AC231*(AC$7/VLOOKUP($B231,'Paddock Names'!$B$11:$D$140,3)))</f>
        <v>#DIV/0!</v>
      </c>
      <c r="AD232" s="123" t="e">
        <f>AC232+(VLOOKUP($B231,'Growth Rates'!$B$11:$O$140,($B$1+2),FALSE))-(AD231*(AD$7/VLOOKUP($B231,'Paddock Names'!$B$11:$D$140,3)))</f>
        <v>#DIV/0!</v>
      </c>
      <c r="AE232" s="123" t="e">
        <f>AD232+(VLOOKUP($B231,'Growth Rates'!$B$11:$O$140,($B$1+2),FALSE))-(AE231*(AE$7/VLOOKUP($B231,'Paddock Names'!$B$11:$D$140,3)))</f>
        <v>#DIV/0!</v>
      </c>
      <c r="AF232" s="123" t="e">
        <f>AE232+(VLOOKUP($B231,'Growth Rates'!$B$11:$O$140,($B$1+2),FALSE))-(AF231*(AF$7/VLOOKUP($B231,'Paddock Names'!$B$11:$D$140,3)))</f>
        <v>#DIV/0!</v>
      </c>
      <c r="AG232" s="123" t="e">
        <f>AF232+(VLOOKUP($B231,'Growth Rates'!$B$11:$O$140,($B$1+2),FALSE))-(AG231*(AG$7/VLOOKUP($B231,'Paddock Names'!$B$11:$D$140,3)))</f>
        <v>#DIV/0!</v>
      </c>
      <c r="AH232" s="123" t="e">
        <f>AG232+(VLOOKUP($B231,'Growth Rates'!$B$11:$O$140,($B$1+2),FALSE))-(AH231*(AH$7/VLOOKUP($B231,'Paddock Names'!$B$11:$D$140,3)))</f>
        <v>#DIV/0!</v>
      </c>
      <c r="AI232" s="123" t="e">
        <f>AH232+(VLOOKUP($B231,'Growth Rates'!$B$11:$O$140,($B$1+2),FALSE))-(AI231*(AI$7/VLOOKUP($B231,'Paddock Names'!$B$11:$D$140,3)))</f>
        <v>#DIV/0!</v>
      </c>
      <c r="AJ232" s="123" t="e">
        <f>AI232+(VLOOKUP($B231,'Growth Rates'!$B$11:$O$140,($B$1+2),FALSE))-(AJ231*(AJ$7/VLOOKUP($B231,'Paddock Names'!$B$11:$D$140,3)))</f>
        <v>#DIV/0!</v>
      </c>
      <c r="AK232" s="124" t="e">
        <f>AJ232+(VLOOKUP($B231,'Growth Rates'!$B$11:$O$140,($B$1+2),FALSE))-(AK231*(AK$7/VLOOKUP($B231,'Paddock Names'!$B$11:$D$140,3)))</f>
        <v>#DIV/0!</v>
      </c>
    </row>
    <row r="233" spans="2:37" x14ac:dyDescent="0.2">
      <c r="B233" s="58">
        <f t="shared" si="7"/>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IF(SUM(I233:AK233)&gt;0,SUM(I233:AK233)," ")</f>
        <v xml:space="preserve"> </v>
      </c>
      <c r="F233" s="119" t="e">
        <f>Jan!AM234</f>
        <v>#DIV/0!</v>
      </c>
      <c r="G233" s="17">
        <f>VLOOKUP(B233,'Herbage Mass Residual'!$B$11:$O$140,($B$1+2),FALSE)</f>
        <v>2500</v>
      </c>
      <c r="H233" s="103" t="e">
        <f>($F$7/VLOOKUP(B233,'Paddock Names'!$B$11:$D$140,3))*(SUM(I233:AK233)/31)</f>
        <v>#DIV/0!</v>
      </c>
      <c r="I233" s="121"/>
      <c r="J233" s="121"/>
      <c r="K233" s="121"/>
      <c r="L233" s="121"/>
      <c r="M233" s="121"/>
      <c r="N233" s="121"/>
      <c r="O233" s="121"/>
      <c r="P233" s="121"/>
      <c r="Q233" s="121"/>
      <c r="R233" s="121"/>
      <c r="S233" s="121"/>
      <c r="T233" s="121"/>
      <c r="U233" s="121"/>
      <c r="V233" s="121"/>
      <c r="W233" s="121"/>
      <c r="X233" s="121"/>
      <c r="Y233" s="121"/>
      <c r="Z233" s="121"/>
      <c r="AA233" s="121"/>
      <c r="AB233" s="121"/>
      <c r="AC233" s="121"/>
      <c r="AD233" s="121"/>
      <c r="AE233" s="121"/>
      <c r="AF233" s="121"/>
      <c r="AG233" s="121"/>
      <c r="AH233" s="121"/>
      <c r="AI233" s="121"/>
      <c r="AJ233" s="121"/>
      <c r="AK233" s="125"/>
    </row>
    <row r="234" spans="2:37" ht="16" thickBot="1" x14ac:dyDescent="0.25">
      <c r="B234" s="58">
        <f t="shared" si="7"/>
        <v>112.5</v>
      </c>
      <c r="C234" s="23"/>
      <c r="D234" s="29"/>
      <c r="E234" s="27"/>
      <c r="F234" s="21"/>
      <c r="G234" s="22"/>
      <c r="H234" s="104"/>
      <c r="I234" s="123" t="e">
        <f>F233+(VLOOKUP(B233,'Growth Rates'!$B$11:$O$140,($B$1+2),FALSE))-(I233*(I$7/VLOOKUP(B233,'Paddock Names'!$B$11:$D$140,3)))</f>
        <v>#DIV/0!</v>
      </c>
      <c r="J234" s="123" t="e">
        <f>I234+(VLOOKUP($B233,'Growth Rates'!$B$11:$O$140,($B$1+2),FALSE))-(J233*(J$7/VLOOKUP($B233,'Paddock Names'!$B$11:$D$140,3)))</f>
        <v>#DIV/0!</v>
      </c>
      <c r="K234" s="123" t="e">
        <f>J234+(VLOOKUP($B233,'Growth Rates'!$B$11:$O$140,($B$1+2),FALSE))-(K233*(K$7/VLOOKUP($B233,'Paddock Names'!$B$11:$D$140,3)))</f>
        <v>#DIV/0!</v>
      </c>
      <c r="L234" s="123" t="e">
        <f>K234+(VLOOKUP($B233,'Growth Rates'!$B$11:$O$140,($B$1+2),FALSE))-(L233*(L$7/VLOOKUP($B233,'Paddock Names'!$B$11:$D$140,3)))</f>
        <v>#DIV/0!</v>
      </c>
      <c r="M234" s="123" t="e">
        <f>L234+(VLOOKUP($B233,'Growth Rates'!$B$11:$O$140,($B$1+2),FALSE))-(M233*(M$7/VLOOKUP($B233,'Paddock Names'!$B$11:$D$140,3)))</f>
        <v>#DIV/0!</v>
      </c>
      <c r="N234" s="123" t="e">
        <f>M234+(VLOOKUP($B233,'Growth Rates'!$B$11:$O$140,($B$1+2),FALSE))-(N233*(N$7/VLOOKUP($B233,'Paddock Names'!$B$11:$D$140,3)))</f>
        <v>#DIV/0!</v>
      </c>
      <c r="O234" s="123" t="e">
        <f>N234+(VLOOKUP($B233,'Growth Rates'!$B$11:$O$140,($B$1+2),FALSE))-(O233*(O$7/VLOOKUP($B233,'Paddock Names'!$B$11:$D$140,3)))</f>
        <v>#DIV/0!</v>
      </c>
      <c r="P234" s="123" t="e">
        <f>O234+(VLOOKUP($B233,'Growth Rates'!$B$11:$O$140,($B$1+2),FALSE))-(P233*(P$7/VLOOKUP($B233,'Paddock Names'!$B$11:$D$140,3)))</f>
        <v>#DIV/0!</v>
      </c>
      <c r="Q234" s="123" t="e">
        <f>P234+(VLOOKUP($B233,'Growth Rates'!$B$11:$O$140,($B$1+2),FALSE))-(Q233*(Q$7/VLOOKUP($B233,'Paddock Names'!$B$11:$D$140,3)))</f>
        <v>#DIV/0!</v>
      </c>
      <c r="R234" s="123" t="e">
        <f>Q234+(VLOOKUP($B233,'Growth Rates'!$B$11:$O$140,($B$1+2),FALSE))-(R233*(R$7/VLOOKUP($B233,'Paddock Names'!$B$11:$D$140,3)))</f>
        <v>#DIV/0!</v>
      </c>
      <c r="S234" s="123" t="e">
        <f>R234+(VLOOKUP($B233,'Growth Rates'!$B$11:$O$140,($B$1+2),FALSE))-(S233*(S$7/VLOOKUP($B233,'Paddock Names'!$B$11:$D$140,3)))</f>
        <v>#DIV/0!</v>
      </c>
      <c r="T234" s="123" t="e">
        <f>S234+(VLOOKUP($B233,'Growth Rates'!$B$11:$O$140,($B$1+2),FALSE))-(T233*(T$7/VLOOKUP($B233,'Paddock Names'!$B$11:$D$140,3)))</f>
        <v>#DIV/0!</v>
      </c>
      <c r="U234" s="123" t="e">
        <f>T234+(VLOOKUP($B233,'Growth Rates'!$B$11:$O$140,($B$1+2),FALSE))-(U233*(U$7/VLOOKUP($B233,'Paddock Names'!$B$11:$D$140,3)))</f>
        <v>#DIV/0!</v>
      </c>
      <c r="V234" s="123" t="e">
        <f>U234+(VLOOKUP($B233,'Growth Rates'!$B$11:$O$140,($B$1+2),FALSE))-(V233*(V$7/VLOOKUP($B233,'Paddock Names'!$B$11:$D$140,3)))</f>
        <v>#DIV/0!</v>
      </c>
      <c r="W234" s="123" t="e">
        <f>V234+(VLOOKUP($B233,'Growth Rates'!$B$11:$O$140,($B$1+2),FALSE))-(W233*(W$7/VLOOKUP($B233,'Paddock Names'!$B$11:$D$140,3)))</f>
        <v>#DIV/0!</v>
      </c>
      <c r="X234" s="123" t="e">
        <f>W234+(VLOOKUP($B233,'Growth Rates'!$B$11:$O$140,($B$1+2),FALSE))-(X233*(X$7/VLOOKUP($B233,'Paddock Names'!$B$11:$D$140,3)))</f>
        <v>#DIV/0!</v>
      </c>
      <c r="Y234" s="123" t="e">
        <f>X234+(VLOOKUP($B233,'Growth Rates'!$B$11:$O$140,($B$1+2),FALSE))-(Y233*(Y$7/VLOOKUP($B233,'Paddock Names'!$B$11:$D$140,3)))</f>
        <v>#DIV/0!</v>
      </c>
      <c r="Z234" s="123" t="e">
        <f>Y234+(VLOOKUP($B233,'Growth Rates'!$B$11:$O$140,($B$1+2),FALSE))-(Z233*(Z$7/VLOOKUP($B233,'Paddock Names'!$B$11:$D$140,3)))</f>
        <v>#DIV/0!</v>
      </c>
      <c r="AA234" s="123" t="e">
        <f>Z234+(VLOOKUP($B233,'Growth Rates'!$B$11:$O$140,($B$1+2),FALSE))-(AA233*(AA$7/VLOOKUP($B233,'Paddock Names'!$B$11:$D$140,3)))</f>
        <v>#DIV/0!</v>
      </c>
      <c r="AB234" s="123" t="e">
        <f>AA234+(VLOOKUP($B233,'Growth Rates'!$B$11:$O$140,($B$1+2),FALSE))-(AB233*(AB$7/VLOOKUP($B233,'Paddock Names'!$B$11:$D$140,3)))</f>
        <v>#DIV/0!</v>
      </c>
      <c r="AC234" s="123" t="e">
        <f>AB234+(VLOOKUP($B233,'Growth Rates'!$B$11:$O$140,($B$1+2),FALSE))-(AC233*(AC$7/VLOOKUP($B233,'Paddock Names'!$B$11:$D$140,3)))</f>
        <v>#DIV/0!</v>
      </c>
      <c r="AD234" s="123" t="e">
        <f>AC234+(VLOOKUP($B233,'Growth Rates'!$B$11:$O$140,($B$1+2),FALSE))-(AD233*(AD$7/VLOOKUP($B233,'Paddock Names'!$B$11:$D$140,3)))</f>
        <v>#DIV/0!</v>
      </c>
      <c r="AE234" s="123" t="e">
        <f>AD234+(VLOOKUP($B233,'Growth Rates'!$B$11:$O$140,($B$1+2),FALSE))-(AE233*(AE$7/VLOOKUP($B233,'Paddock Names'!$B$11:$D$140,3)))</f>
        <v>#DIV/0!</v>
      </c>
      <c r="AF234" s="123" t="e">
        <f>AE234+(VLOOKUP($B233,'Growth Rates'!$B$11:$O$140,($B$1+2),FALSE))-(AF233*(AF$7/VLOOKUP($B233,'Paddock Names'!$B$11:$D$140,3)))</f>
        <v>#DIV/0!</v>
      </c>
      <c r="AG234" s="123" t="e">
        <f>AF234+(VLOOKUP($B233,'Growth Rates'!$B$11:$O$140,($B$1+2),FALSE))-(AG233*(AG$7/VLOOKUP($B233,'Paddock Names'!$B$11:$D$140,3)))</f>
        <v>#DIV/0!</v>
      </c>
      <c r="AH234" s="123" t="e">
        <f>AG234+(VLOOKUP($B233,'Growth Rates'!$B$11:$O$140,($B$1+2),FALSE))-(AH233*(AH$7/VLOOKUP($B233,'Paddock Names'!$B$11:$D$140,3)))</f>
        <v>#DIV/0!</v>
      </c>
      <c r="AI234" s="123" t="e">
        <f>AH234+(VLOOKUP($B233,'Growth Rates'!$B$11:$O$140,($B$1+2),FALSE))-(AI233*(AI$7/VLOOKUP($B233,'Paddock Names'!$B$11:$D$140,3)))</f>
        <v>#DIV/0!</v>
      </c>
      <c r="AJ234" s="123" t="e">
        <f>AI234+(VLOOKUP($B233,'Growth Rates'!$B$11:$O$140,($B$1+2),FALSE))-(AJ233*(AJ$7/VLOOKUP($B233,'Paddock Names'!$B$11:$D$140,3)))</f>
        <v>#DIV/0!</v>
      </c>
      <c r="AK234" s="124" t="e">
        <f>AJ234+(VLOOKUP($B233,'Growth Rates'!$B$11:$O$140,($B$1+2),FALSE))-(AK233*(AK$7/VLOOKUP($B233,'Paddock Names'!$B$11:$D$140,3)))</f>
        <v>#DIV/0!</v>
      </c>
    </row>
    <row r="235" spans="2:37" x14ac:dyDescent="0.2">
      <c r="B235" s="58">
        <f t="shared" si="7"/>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IF(SUM(I235:AK235)&gt;0,SUM(I235:AK235)," ")</f>
        <v xml:space="preserve"> </v>
      </c>
      <c r="F235" s="119" t="e">
        <f>Jan!AM236</f>
        <v>#DIV/0!</v>
      </c>
      <c r="G235" s="17">
        <f>VLOOKUP(B235,'Herbage Mass Residual'!$B$11:$O$140,($B$1+2),FALSE)</f>
        <v>2500</v>
      </c>
      <c r="H235" s="103" t="e">
        <f>($F$7/VLOOKUP(B235,'Paddock Names'!$B$11:$D$140,3))*(SUM(I235:AK235)/31)</f>
        <v>#DIV/0!</v>
      </c>
      <c r="I235" s="121"/>
      <c r="J235" s="121"/>
      <c r="K235" s="121"/>
      <c r="L235" s="121"/>
      <c r="M235" s="121"/>
      <c r="N235" s="121"/>
      <c r="O235" s="121"/>
      <c r="P235" s="121"/>
      <c r="Q235" s="121"/>
      <c r="R235" s="121"/>
      <c r="S235" s="121"/>
      <c r="T235" s="121"/>
      <c r="U235" s="121"/>
      <c r="V235" s="121"/>
      <c r="W235" s="121"/>
      <c r="X235" s="121"/>
      <c r="Y235" s="121"/>
      <c r="Z235" s="121"/>
      <c r="AA235" s="121"/>
      <c r="AB235" s="121"/>
      <c r="AC235" s="121"/>
      <c r="AD235" s="121"/>
      <c r="AE235" s="121"/>
      <c r="AF235" s="121"/>
      <c r="AG235" s="121"/>
      <c r="AH235" s="121"/>
      <c r="AI235" s="121"/>
      <c r="AJ235" s="121"/>
      <c r="AK235" s="125"/>
    </row>
    <row r="236" spans="2:37" ht="16" thickBot="1" x14ac:dyDescent="0.25">
      <c r="B236" s="58">
        <f t="shared" si="7"/>
        <v>113.5</v>
      </c>
      <c r="C236" s="23"/>
      <c r="D236" s="29"/>
      <c r="E236" s="27"/>
      <c r="F236" s="21"/>
      <c r="G236" s="22"/>
      <c r="H236" s="104"/>
      <c r="I236" s="123" t="e">
        <f>F235+(VLOOKUP(B235,'Growth Rates'!$B$11:$O$140,($B$1+2),FALSE))-(I235*(I$7/VLOOKUP(B235,'Paddock Names'!$B$11:$D$140,3)))</f>
        <v>#DIV/0!</v>
      </c>
      <c r="J236" s="123" t="e">
        <f>I236+(VLOOKUP($B235,'Growth Rates'!$B$11:$O$140,($B$1+2),FALSE))-(J235*(J$7/VLOOKUP($B235,'Paddock Names'!$B$11:$D$140,3)))</f>
        <v>#DIV/0!</v>
      </c>
      <c r="K236" s="123" t="e">
        <f>J236+(VLOOKUP($B235,'Growth Rates'!$B$11:$O$140,($B$1+2),FALSE))-(K235*(K$7/VLOOKUP($B235,'Paddock Names'!$B$11:$D$140,3)))</f>
        <v>#DIV/0!</v>
      </c>
      <c r="L236" s="123" t="e">
        <f>K236+(VLOOKUP($B235,'Growth Rates'!$B$11:$O$140,($B$1+2),FALSE))-(L235*(L$7/VLOOKUP($B235,'Paddock Names'!$B$11:$D$140,3)))</f>
        <v>#DIV/0!</v>
      </c>
      <c r="M236" s="123" t="e">
        <f>L236+(VLOOKUP($B235,'Growth Rates'!$B$11:$O$140,($B$1+2),FALSE))-(M235*(M$7/VLOOKUP($B235,'Paddock Names'!$B$11:$D$140,3)))</f>
        <v>#DIV/0!</v>
      </c>
      <c r="N236" s="123" t="e">
        <f>M236+(VLOOKUP($B235,'Growth Rates'!$B$11:$O$140,($B$1+2),FALSE))-(N235*(N$7/VLOOKUP($B235,'Paddock Names'!$B$11:$D$140,3)))</f>
        <v>#DIV/0!</v>
      </c>
      <c r="O236" s="123" t="e">
        <f>N236+(VLOOKUP($B235,'Growth Rates'!$B$11:$O$140,($B$1+2),FALSE))-(O235*(O$7/VLOOKUP($B235,'Paddock Names'!$B$11:$D$140,3)))</f>
        <v>#DIV/0!</v>
      </c>
      <c r="P236" s="123" t="e">
        <f>O236+(VLOOKUP($B235,'Growth Rates'!$B$11:$O$140,($B$1+2),FALSE))-(P235*(P$7/VLOOKUP($B235,'Paddock Names'!$B$11:$D$140,3)))</f>
        <v>#DIV/0!</v>
      </c>
      <c r="Q236" s="123" t="e">
        <f>P236+(VLOOKUP($B235,'Growth Rates'!$B$11:$O$140,($B$1+2),FALSE))-(Q235*(Q$7/VLOOKUP($B235,'Paddock Names'!$B$11:$D$140,3)))</f>
        <v>#DIV/0!</v>
      </c>
      <c r="R236" s="123" t="e">
        <f>Q236+(VLOOKUP($B235,'Growth Rates'!$B$11:$O$140,($B$1+2),FALSE))-(R235*(R$7/VLOOKUP($B235,'Paddock Names'!$B$11:$D$140,3)))</f>
        <v>#DIV/0!</v>
      </c>
      <c r="S236" s="123" t="e">
        <f>R236+(VLOOKUP($B235,'Growth Rates'!$B$11:$O$140,($B$1+2),FALSE))-(S235*(S$7/VLOOKUP($B235,'Paddock Names'!$B$11:$D$140,3)))</f>
        <v>#DIV/0!</v>
      </c>
      <c r="T236" s="123" t="e">
        <f>S236+(VLOOKUP($B235,'Growth Rates'!$B$11:$O$140,($B$1+2),FALSE))-(T235*(T$7/VLOOKUP($B235,'Paddock Names'!$B$11:$D$140,3)))</f>
        <v>#DIV/0!</v>
      </c>
      <c r="U236" s="123" t="e">
        <f>T236+(VLOOKUP($B235,'Growth Rates'!$B$11:$O$140,($B$1+2),FALSE))-(U235*(U$7/VLOOKUP($B235,'Paddock Names'!$B$11:$D$140,3)))</f>
        <v>#DIV/0!</v>
      </c>
      <c r="V236" s="123" t="e">
        <f>U236+(VLOOKUP($B235,'Growth Rates'!$B$11:$O$140,($B$1+2),FALSE))-(V235*(V$7/VLOOKUP($B235,'Paddock Names'!$B$11:$D$140,3)))</f>
        <v>#DIV/0!</v>
      </c>
      <c r="W236" s="123" t="e">
        <f>V236+(VLOOKUP($B235,'Growth Rates'!$B$11:$O$140,($B$1+2),FALSE))-(W235*(W$7/VLOOKUP($B235,'Paddock Names'!$B$11:$D$140,3)))</f>
        <v>#DIV/0!</v>
      </c>
      <c r="X236" s="123" t="e">
        <f>W236+(VLOOKUP($B235,'Growth Rates'!$B$11:$O$140,($B$1+2),FALSE))-(X235*(X$7/VLOOKUP($B235,'Paddock Names'!$B$11:$D$140,3)))</f>
        <v>#DIV/0!</v>
      </c>
      <c r="Y236" s="123" t="e">
        <f>X236+(VLOOKUP($B235,'Growth Rates'!$B$11:$O$140,($B$1+2),FALSE))-(Y235*(Y$7/VLOOKUP($B235,'Paddock Names'!$B$11:$D$140,3)))</f>
        <v>#DIV/0!</v>
      </c>
      <c r="Z236" s="123" t="e">
        <f>Y236+(VLOOKUP($B235,'Growth Rates'!$B$11:$O$140,($B$1+2),FALSE))-(Z235*(Z$7/VLOOKUP($B235,'Paddock Names'!$B$11:$D$140,3)))</f>
        <v>#DIV/0!</v>
      </c>
      <c r="AA236" s="123" t="e">
        <f>Z236+(VLOOKUP($B235,'Growth Rates'!$B$11:$O$140,($B$1+2),FALSE))-(AA235*(AA$7/VLOOKUP($B235,'Paddock Names'!$B$11:$D$140,3)))</f>
        <v>#DIV/0!</v>
      </c>
      <c r="AB236" s="123" t="e">
        <f>AA236+(VLOOKUP($B235,'Growth Rates'!$B$11:$O$140,($B$1+2),FALSE))-(AB235*(AB$7/VLOOKUP($B235,'Paddock Names'!$B$11:$D$140,3)))</f>
        <v>#DIV/0!</v>
      </c>
      <c r="AC236" s="123" t="e">
        <f>AB236+(VLOOKUP($B235,'Growth Rates'!$B$11:$O$140,($B$1+2),FALSE))-(AC235*(AC$7/VLOOKUP($B235,'Paddock Names'!$B$11:$D$140,3)))</f>
        <v>#DIV/0!</v>
      </c>
      <c r="AD236" s="123" t="e">
        <f>AC236+(VLOOKUP($B235,'Growth Rates'!$B$11:$O$140,($B$1+2),FALSE))-(AD235*(AD$7/VLOOKUP($B235,'Paddock Names'!$B$11:$D$140,3)))</f>
        <v>#DIV/0!</v>
      </c>
      <c r="AE236" s="123" t="e">
        <f>AD236+(VLOOKUP($B235,'Growth Rates'!$B$11:$O$140,($B$1+2),FALSE))-(AE235*(AE$7/VLOOKUP($B235,'Paddock Names'!$B$11:$D$140,3)))</f>
        <v>#DIV/0!</v>
      </c>
      <c r="AF236" s="123" t="e">
        <f>AE236+(VLOOKUP($B235,'Growth Rates'!$B$11:$O$140,($B$1+2),FALSE))-(AF235*(AF$7/VLOOKUP($B235,'Paddock Names'!$B$11:$D$140,3)))</f>
        <v>#DIV/0!</v>
      </c>
      <c r="AG236" s="123" t="e">
        <f>AF236+(VLOOKUP($B235,'Growth Rates'!$B$11:$O$140,($B$1+2),FALSE))-(AG235*(AG$7/VLOOKUP($B235,'Paddock Names'!$B$11:$D$140,3)))</f>
        <v>#DIV/0!</v>
      </c>
      <c r="AH236" s="123" t="e">
        <f>AG236+(VLOOKUP($B235,'Growth Rates'!$B$11:$O$140,($B$1+2),FALSE))-(AH235*(AH$7/VLOOKUP($B235,'Paddock Names'!$B$11:$D$140,3)))</f>
        <v>#DIV/0!</v>
      </c>
      <c r="AI236" s="123" t="e">
        <f>AH236+(VLOOKUP($B235,'Growth Rates'!$B$11:$O$140,($B$1+2),FALSE))-(AI235*(AI$7/VLOOKUP($B235,'Paddock Names'!$B$11:$D$140,3)))</f>
        <v>#DIV/0!</v>
      </c>
      <c r="AJ236" s="123" t="e">
        <f>AI236+(VLOOKUP($B235,'Growth Rates'!$B$11:$O$140,($B$1+2),FALSE))-(AJ235*(AJ$7/VLOOKUP($B235,'Paddock Names'!$B$11:$D$140,3)))</f>
        <v>#DIV/0!</v>
      </c>
      <c r="AK236" s="124" t="e">
        <f>AJ236+(VLOOKUP($B235,'Growth Rates'!$B$11:$O$140,($B$1+2),FALSE))-(AK235*(AK$7/VLOOKUP($B235,'Paddock Names'!$B$11:$D$140,3)))</f>
        <v>#DIV/0!</v>
      </c>
    </row>
    <row r="237" spans="2:37" x14ac:dyDescent="0.2">
      <c r="B237" s="58">
        <f t="shared" si="7"/>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IF(SUM(I237:AK237)&gt;0,SUM(I237:AK237)," ")</f>
        <v xml:space="preserve"> </v>
      </c>
      <c r="F237" s="119" t="e">
        <f>Jan!AM238</f>
        <v>#DIV/0!</v>
      </c>
      <c r="G237" s="17">
        <f>VLOOKUP(B237,'Herbage Mass Residual'!$B$11:$O$140,($B$1+2),FALSE)</f>
        <v>2500</v>
      </c>
      <c r="H237" s="103" t="e">
        <f>($F$7/VLOOKUP(B237,'Paddock Names'!$B$11:$D$140,3))*(SUM(I237:AK237)/31)</f>
        <v>#DIV/0!</v>
      </c>
      <c r="I237" s="121"/>
      <c r="J237" s="121"/>
      <c r="K237" s="121"/>
      <c r="L237" s="121"/>
      <c r="M237" s="121"/>
      <c r="N237" s="121"/>
      <c r="O237" s="121"/>
      <c r="P237" s="121"/>
      <c r="Q237" s="121"/>
      <c r="R237" s="121"/>
      <c r="S237" s="121"/>
      <c r="T237" s="121"/>
      <c r="U237" s="121"/>
      <c r="V237" s="121"/>
      <c r="W237" s="121"/>
      <c r="X237" s="121"/>
      <c r="Y237" s="121"/>
      <c r="Z237" s="121"/>
      <c r="AA237" s="121"/>
      <c r="AB237" s="121"/>
      <c r="AC237" s="121"/>
      <c r="AD237" s="121"/>
      <c r="AE237" s="121"/>
      <c r="AF237" s="121"/>
      <c r="AG237" s="121"/>
      <c r="AH237" s="121"/>
      <c r="AI237" s="121"/>
      <c r="AJ237" s="121"/>
      <c r="AK237" s="125"/>
    </row>
    <row r="238" spans="2:37" ht="16" thickBot="1" x14ac:dyDescent="0.25">
      <c r="B238" s="58">
        <f t="shared" si="7"/>
        <v>114.5</v>
      </c>
      <c r="C238" s="23"/>
      <c r="D238" s="29"/>
      <c r="E238" s="27"/>
      <c r="F238" s="21"/>
      <c r="G238" s="22"/>
      <c r="H238" s="104"/>
      <c r="I238" s="123" t="e">
        <f>F237+(VLOOKUP(B237,'Growth Rates'!$B$11:$O$140,($B$1+2),FALSE))-(I237*(I$7/VLOOKUP(B237,'Paddock Names'!$B$11:$D$140,3)))</f>
        <v>#DIV/0!</v>
      </c>
      <c r="J238" s="123" t="e">
        <f>I238+(VLOOKUP($B237,'Growth Rates'!$B$11:$O$140,($B$1+2),FALSE))-(J237*(J$7/VLOOKUP($B237,'Paddock Names'!$B$11:$D$140,3)))</f>
        <v>#DIV/0!</v>
      </c>
      <c r="K238" s="123" t="e">
        <f>J238+(VLOOKUP($B237,'Growth Rates'!$B$11:$O$140,($B$1+2),FALSE))-(K237*(K$7/VLOOKUP($B237,'Paddock Names'!$B$11:$D$140,3)))</f>
        <v>#DIV/0!</v>
      </c>
      <c r="L238" s="123" t="e">
        <f>K238+(VLOOKUP($B237,'Growth Rates'!$B$11:$O$140,($B$1+2),FALSE))-(L237*(L$7/VLOOKUP($B237,'Paddock Names'!$B$11:$D$140,3)))</f>
        <v>#DIV/0!</v>
      </c>
      <c r="M238" s="123" t="e">
        <f>L238+(VLOOKUP($B237,'Growth Rates'!$B$11:$O$140,($B$1+2),FALSE))-(M237*(M$7/VLOOKUP($B237,'Paddock Names'!$B$11:$D$140,3)))</f>
        <v>#DIV/0!</v>
      </c>
      <c r="N238" s="123" t="e">
        <f>M238+(VLOOKUP($B237,'Growth Rates'!$B$11:$O$140,($B$1+2),FALSE))-(N237*(N$7/VLOOKUP($B237,'Paddock Names'!$B$11:$D$140,3)))</f>
        <v>#DIV/0!</v>
      </c>
      <c r="O238" s="123" t="e">
        <f>N238+(VLOOKUP($B237,'Growth Rates'!$B$11:$O$140,($B$1+2),FALSE))-(O237*(O$7/VLOOKUP($B237,'Paddock Names'!$B$11:$D$140,3)))</f>
        <v>#DIV/0!</v>
      </c>
      <c r="P238" s="123" t="e">
        <f>O238+(VLOOKUP($B237,'Growth Rates'!$B$11:$O$140,($B$1+2),FALSE))-(P237*(P$7/VLOOKUP($B237,'Paddock Names'!$B$11:$D$140,3)))</f>
        <v>#DIV/0!</v>
      </c>
      <c r="Q238" s="123" t="e">
        <f>P238+(VLOOKUP($B237,'Growth Rates'!$B$11:$O$140,($B$1+2),FALSE))-(Q237*(Q$7/VLOOKUP($B237,'Paddock Names'!$B$11:$D$140,3)))</f>
        <v>#DIV/0!</v>
      </c>
      <c r="R238" s="123" t="e">
        <f>Q238+(VLOOKUP($B237,'Growth Rates'!$B$11:$O$140,($B$1+2),FALSE))-(R237*(R$7/VLOOKUP($B237,'Paddock Names'!$B$11:$D$140,3)))</f>
        <v>#DIV/0!</v>
      </c>
      <c r="S238" s="123" t="e">
        <f>R238+(VLOOKUP($B237,'Growth Rates'!$B$11:$O$140,($B$1+2),FALSE))-(S237*(S$7/VLOOKUP($B237,'Paddock Names'!$B$11:$D$140,3)))</f>
        <v>#DIV/0!</v>
      </c>
      <c r="T238" s="123" t="e">
        <f>S238+(VLOOKUP($B237,'Growth Rates'!$B$11:$O$140,($B$1+2),FALSE))-(T237*(T$7/VLOOKUP($B237,'Paddock Names'!$B$11:$D$140,3)))</f>
        <v>#DIV/0!</v>
      </c>
      <c r="U238" s="123" t="e">
        <f>T238+(VLOOKUP($B237,'Growth Rates'!$B$11:$O$140,($B$1+2),FALSE))-(U237*(U$7/VLOOKUP($B237,'Paddock Names'!$B$11:$D$140,3)))</f>
        <v>#DIV/0!</v>
      </c>
      <c r="V238" s="123" t="e">
        <f>U238+(VLOOKUP($B237,'Growth Rates'!$B$11:$O$140,($B$1+2),FALSE))-(V237*(V$7/VLOOKUP($B237,'Paddock Names'!$B$11:$D$140,3)))</f>
        <v>#DIV/0!</v>
      </c>
      <c r="W238" s="123" t="e">
        <f>V238+(VLOOKUP($B237,'Growth Rates'!$B$11:$O$140,($B$1+2),FALSE))-(W237*(W$7/VLOOKUP($B237,'Paddock Names'!$B$11:$D$140,3)))</f>
        <v>#DIV/0!</v>
      </c>
      <c r="X238" s="123" t="e">
        <f>W238+(VLOOKUP($B237,'Growth Rates'!$B$11:$O$140,($B$1+2),FALSE))-(X237*(X$7/VLOOKUP($B237,'Paddock Names'!$B$11:$D$140,3)))</f>
        <v>#DIV/0!</v>
      </c>
      <c r="Y238" s="123" t="e">
        <f>X238+(VLOOKUP($B237,'Growth Rates'!$B$11:$O$140,($B$1+2),FALSE))-(Y237*(Y$7/VLOOKUP($B237,'Paddock Names'!$B$11:$D$140,3)))</f>
        <v>#DIV/0!</v>
      </c>
      <c r="Z238" s="123" t="e">
        <f>Y238+(VLOOKUP($B237,'Growth Rates'!$B$11:$O$140,($B$1+2),FALSE))-(Z237*(Z$7/VLOOKUP($B237,'Paddock Names'!$B$11:$D$140,3)))</f>
        <v>#DIV/0!</v>
      </c>
      <c r="AA238" s="123" t="e">
        <f>Z238+(VLOOKUP($B237,'Growth Rates'!$B$11:$O$140,($B$1+2),FALSE))-(AA237*(AA$7/VLOOKUP($B237,'Paddock Names'!$B$11:$D$140,3)))</f>
        <v>#DIV/0!</v>
      </c>
      <c r="AB238" s="123" t="e">
        <f>AA238+(VLOOKUP($B237,'Growth Rates'!$B$11:$O$140,($B$1+2),FALSE))-(AB237*(AB$7/VLOOKUP($B237,'Paddock Names'!$B$11:$D$140,3)))</f>
        <v>#DIV/0!</v>
      </c>
      <c r="AC238" s="123" t="e">
        <f>AB238+(VLOOKUP($B237,'Growth Rates'!$B$11:$O$140,($B$1+2),FALSE))-(AC237*(AC$7/VLOOKUP($B237,'Paddock Names'!$B$11:$D$140,3)))</f>
        <v>#DIV/0!</v>
      </c>
      <c r="AD238" s="123" t="e">
        <f>AC238+(VLOOKUP($B237,'Growth Rates'!$B$11:$O$140,($B$1+2),FALSE))-(AD237*(AD$7/VLOOKUP($B237,'Paddock Names'!$B$11:$D$140,3)))</f>
        <v>#DIV/0!</v>
      </c>
      <c r="AE238" s="123" t="e">
        <f>AD238+(VLOOKUP($B237,'Growth Rates'!$B$11:$O$140,($B$1+2),FALSE))-(AE237*(AE$7/VLOOKUP($B237,'Paddock Names'!$B$11:$D$140,3)))</f>
        <v>#DIV/0!</v>
      </c>
      <c r="AF238" s="123" t="e">
        <f>AE238+(VLOOKUP($B237,'Growth Rates'!$B$11:$O$140,($B$1+2),FALSE))-(AF237*(AF$7/VLOOKUP($B237,'Paddock Names'!$B$11:$D$140,3)))</f>
        <v>#DIV/0!</v>
      </c>
      <c r="AG238" s="123" t="e">
        <f>AF238+(VLOOKUP($B237,'Growth Rates'!$B$11:$O$140,($B$1+2),FALSE))-(AG237*(AG$7/VLOOKUP($B237,'Paddock Names'!$B$11:$D$140,3)))</f>
        <v>#DIV/0!</v>
      </c>
      <c r="AH238" s="123" t="e">
        <f>AG238+(VLOOKUP($B237,'Growth Rates'!$B$11:$O$140,($B$1+2),FALSE))-(AH237*(AH$7/VLOOKUP($B237,'Paddock Names'!$B$11:$D$140,3)))</f>
        <v>#DIV/0!</v>
      </c>
      <c r="AI238" s="123" t="e">
        <f>AH238+(VLOOKUP($B237,'Growth Rates'!$B$11:$O$140,($B$1+2),FALSE))-(AI237*(AI$7/VLOOKUP($B237,'Paddock Names'!$B$11:$D$140,3)))</f>
        <v>#DIV/0!</v>
      </c>
      <c r="AJ238" s="123" t="e">
        <f>AI238+(VLOOKUP($B237,'Growth Rates'!$B$11:$O$140,($B$1+2),FALSE))-(AJ237*(AJ$7/VLOOKUP($B237,'Paddock Names'!$B$11:$D$140,3)))</f>
        <v>#DIV/0!</v>
      </c>
      <c r="AK238" s="124" t="e">
        <f>AJ238+(VLOOKUP($B237,'Growth Rates'!$B$11:$O$140,($B$1+2),FALSE))-(AK237*(AK$7/VLOOKUP($B237,'Paddock Names'!$B$11:$D$140,3)))</f>
        <v>#DIV/0!</v>
      </c>
    </row>
    <row r="239" spans="2:37" x14ac:dyDescent="0.2">
      <c r="B239" s="58">
        <f t="shared" si="7"/>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IF(SUM(I239:AK239)&gt;0,SUM(I239:AK239)," ")</f>
        <v xml:space="preserve"> </v>
      </c>
      <c r="F239" s="119" t="e">
        <f>Jan!AM240</f>
        <v>#DIV/0!</v>
      </c>
      <c r="G239" s="17">
        <f>VLOOKUP(B239,'Herbage Mass Residual'!$B$11:$O$140,($B$1+2),FALSE)</f>
        <v>2500</v>
      </c>
      <c r="H239" s="103" t="e">
        <f>($F$7/VLOOKUP(B239,'Paddock Names'!$B$11:$D$140,3))*(SUM(I239:AK239)/31)</f>
        <v>#DIV/0!</v>
      </c>
      <c r="I239" s="121"/>
      <c r="J239" s="121"/>
      <c r="K239" s="121"/>
      <c r="L239" s="121"/>
      <c r="M239" s="121"/>
      <c r="N239" s="121"/>
      <c r="O239" s="121"/>
      <c r="P239" s="121"/>
      <c r="Q239" s="121"/>
      <c r="R239" s="121"/>
      <c r="S239" s="121"/>
      <c r="T239" s="121"/>
      <c r="U239" s="121"/>
      <c r="V239" s="121"/>
      <c r="W239" s="121"/>
      <c r="X239" s="121"/>
      <c r="Y239" s="121"/>
      <c r="Z239" s="121"/>
      <c r="AA239" s="121"/>
      <c r="AB239" s="121"/>
      <c r="AC239" s="121"/>
      <c r="AD239" s="121"/>
      <c r="AE239" s="121"/>
      <c r="AF239" s="121"/>
      <c r="AG239" s="121"/>
      <c r="AH239" s="121"/>
      <c r="AI239" s="121"/>
      <c r="AJ239" s="121"/>
      <c r="AK239" s="125"/>
    </row>
    <row r="240" spans="2:37" ht="16" thickBot="1" x14ac:dyDescent="0.25">
      <c r="B240" s="58">
        <f t="shared" si="7"/>
        <v>115.5</v>
      </c>
      <c r="C240" s="23"/>
      <c r="D240" s="29"/>
      <c r="E240" s="27"/>
      <c r="F240" s="21"/>
      <c r="G240" s="22"/>
      <c r="H240" s="104"/>
      <c r="I240" s="123" t="e">
        <f>F239+(VLOOKUP(B239,'Growth Rates'!$B$11:$O$140,($B$1+2),FALSE))-(I239*(I$7/VLOOKUP(B239,'Paddock Names'!$B$11:$D$140,3)))</f>
        <v>#DIV/0!</v>
      </c>
      <c r="J240" s="123" t="e">
        <f>I240+(VLOOKUP($B239,'Growth Rates'!$B$11:$O$140,($B$1+2),FALSE))-(J239*(J$7/VLOOKUP($B239,'Paddock Names'!$B$11:$D$140,3)))</f>
        <v>#DIV/0!</v>
      </c>
      <c r="K240" s="123" t="e">
        <f>J240+(VLOOKUP($B239,'Growth Rates'!$B$11:$O$140,($B$1+2),FALSE))-(K239*(K$7/VLOOKUP($B239,'Paddock Names'!$B$11:$D$140,3)))</f>
        <v>#DIV/0!</v>
      </c>
      <c r="L240" s="123" t="e">
        <f>K240+(VLOOKUP($B239,'Growth Rates'!$B$11:$O$140,($B$1+2),FALSE))-(L239*(L$7/VLOOKUP($B239,'Paddock Names'!$B$11:$D$140,3)))</f>
        <v>#DIV/0!</v>
      </c>
      <c r="M240" s="123" t="e">
        <f>L240+(VLOOKUP($B239,'Growth Rates'!$B$11:$O$140,($B$1+2),FALSE))-(M239*(M$7/VLOOKUP($B239,'Paddock Names'!$B$11:$D$140,3)))</f>
        <v>#DIV/0!</v>
      </c>
      <c r="N240" s="123" t="e">
        <f>M240+(VLOOKUP($B239,'Growth Rates'!$B$11:$O$140,($B$1+2),FALSE))-(N239*(N$7/VLOOKUP($B239,'Paddock Names'!$B$11:$D$140,3)))</f>
        <v>#DIV/0!</v>
      </c>
      <c r="O240" s="123" t="e">
        <f>N240+(VLOOKUP($B239,'Growth Rates'!$B$11:$O$140,($B$1+2),FALSE))-(O239*(O$7/VLOOKUP($B239,'Paddock Names'!$B$11:$D$140,3)))</f>
        <v>#DIV/0!</v>
      </c>
      <c r="P240" s="123" t="e">
        <f>O240+(VLOOKUP($B239,'Growth Rates'!$B$11:$O$140,($B$1+2),FALSE))-(P239*(P$7/VLOOKUP($B239,'Paddock Names'!$B$11:$D$140,3)))</f>
        <v>#DIV/0!</v>
      </c>
      <c r="Q240" s="123" t="e">
        <f>P240+(VLOOKUP($B239,'Growth Rates'!$B$11:$O$140,($B$1+2),FALSE))-(Q239*(Q$7/VLOOKUP($B239,'Paddock Names'!$B$11:$D$140,3)))</f>
        <v>#DIV/0!</v>
      </c>
      <c r="R240" s="123" t="e">
        <f>Q240+(VLOOKUP($B239,'Growth Rates'!$B$11:$O$140,($B$1+2),FALSE))-(R239*(R$7/VLOOKUP($B239,'Paddock Names'!$B$11:$D$140,3)))</f>
        <v>#DIV/0!</v>
      </c>
      <c r="S240" s="123" t="e">
        <f>R240+(VLOOKUP($B239,'Growth Rates'!$B$11:$O$140,($B$1+2),FALSE))-(S239*(S$7/VLOOKUP($B239,'Paddock Names'!$B$11:$D$140,3)))</f>
        <v>#DIV/0!</v>
      </c>
      <c r="T240" s="123" t="e">
        <f>S240+(VLOOKUP($B239,'Growth Rates'!$B$11:$O$140,($B$1+2),FALSE))-(T239*(T$7/VLOOKUP($B239,'Paddock Names'!$B$11:$D$140,3)))</f>
        <v>#DIV/0!</v>
      </c>
      <c r="U240" s="123" t="e">
        <f>T240+(VLOOKUP($B239,'Growth Rates'!$B$11:$O$140,($B$1+2),FALSE))-(U239*(U$7/VLOOKUP($B239,'Paddock Names'!$B$11:$D$140,3)))</f>
        <v>#DIV/0!</v>
      </c>
      <c r="V240" s="123" t="e">
        <f>U240+(VLOOKUP($B239,'Growth Rates'!$B$11:$O$140,($B$1+2),FALSE))-(V239*(V$7/VLOOKUP($B239,'Paddock Names'!$B$11:$D$140,3)))</f>
        <v>#DIV/0!</v>
      </c>
      <c r="W240" s="123" t="e">
        <f>V240+(VLOOKUP($B239,'Growth Rates'!$B$11:$O$140,($B$1+2),FALSE))-(W239*(W$7/VLOOKUP($B239,'Paddock Names'!$B$11:$D$140,3)))</f>
        <v>#DIV/0!</v>
      </c>
      <c r="X240" s="123" t="e">
        <f>W240+(VLOOKUP($B239,'Growth Rates'!$B$11:$O$140,($B$1+2),FALSE))-(X239*(X$7/VLOOKUP($B239,'Paddock Names'!$B$11:$D$140,3)))</f>
        <v>#DIV/0!</v>
      </c>
      <c r="Y240" s="123" t="e">
        <f>X240+(VLOOKUP($B239,'Growth Rates'!$B$11:$O$140,($B$1+2),FALSE))-(Y239*(Y$7/VLOOKUP($B239,'Paddock Names'!$B$11:$D$140,3)))</f>
        <v>#DIV/0!</v>
      </c>
      <c r="Z240" s="123" t="e">
        <f>Y240+(VLOOKUP($B239,'Growth Rates'!$B$11:$O$140,($B$1+2),FALSE))-(Z239*(Z$7/VLOOKUP($B239,'Paddock Names'!$B$11:$D$140,3)))</f>
        <v>#DIV/0!</v>
      </c>
      <c r="AA240" s="123" t="e">
        <f>Z240+(VLOOKUP($B239,'Growth Rates'!$B$11:$O$140,($B$1+2),FALSE))-(AA239*(AA$7/VLOOKUP($B239,'Paddock Names'!$B$11:$D$140,3)))</f>
        <v>#DIV/0!</v>
      </c>
      <c r="AB240" s="123" t="e">
        <f>AA240+(VLOOKUP($B239,'Growth Rates'!$B$11:$O$140,($B$1+2),FALSE))-(AB239*(AB$7/VLOOKUP($B239,'Paddock Names'!$B$11:$D$140,3)))</f>
        <v>#DIV/0!</v>
      </c>
      <c r="AC240" s="123" t="e">
        <f>AB240+(VLOOKUP($B239,'Growth Rates'!$B$11:$O$140,($B$1+2),FALSE))-(AC239*(AC$7/VLOOKUP($B239,'Paddock Names'!$B$11:$D$140,3)))</f>
        <v>#DIV/0!</v>
      </c>
      <c r="AD240" s="123" t="e">
        <f>AC240+(VLOOKUP($B239,'Growth Rates'!$B$11:$O$140,($B$1+2),FALSE))-(AD239*(AD$7/VLOOKUP($B239,'Paddock Names'!$B$11:$D$140,3)))</f>
        <v>#DIV/0!</v>
      </c>
      <c r="AE240" s="123" t="e">
        <f>AD240+(VLOOKUP($B239,'Growth Rates'!$B$11:$O$140,($B$1+2),FALSE))-(AE239*(AE$7/VLOOKUP($B239,'Paddock Names'!$B$11:$D$140,3)))</f>
        <v>#DIV/0!</v>
      </c>
      <c r="AF240" s="123" t="e">
        <f>AE240+(VLOOKUP($B239,'Growth Rates'!$B$11:$O$140,($B$1+2),FALSE))-(AF239*(AF$7/VLOOKUP($B239,'Paddock Names'!$B$11:$D$140,3)))</f>
        <v>#DIV/0!</v>
      </c>
      <c r="AG240" s="123" t="e">
        <f>AF240+(VLOOKUP($B239,'Growth Rates'!$B$11:$O$140,($B$1+2),FALSE))-(AG239*(AG$7/VLOOKUP($B239,'Paddock Names'!$B$11:$D$140,3)))</f>
        <v>#DIV/0!</v>
      </c>
      <c r="AH240" s="123" t="e">
        <f>AG240+(VLOOKUP($B239,'Growth Rates'!$B$11:$O$140,($B$1+2),FALSE))-(AH239*(AH$7/VLOOKUP($B239,'Paddock Names'!$B$11:$D$140,3)))</f>
        <v>#DIV/0!</v>
      </c>
      <c r="AI240" s="123" t="e">
        <f>AH240+(VLOOKUP($B239,'Growth Rates'!$B$11:$O$140,($B$1+2),FALSE))-(AI239*(AI$7/VLOOKUP($B239,'Paddock Names'!$B$11:$D$140,3)))</f>
        <v>#DIV/0!</v>
      </c>
      <c r="AJ240" s="123" t="e">
        <f>AI240+(VLOOKUP($B239,'Growth Rates'!$B$11:$O$140,($B$1+2),FALSE))-(AJ239*(AJ$7/VLOOKUP($B239,'Paddock Names'!$B$11:$D$140,3)))</f>
        <v>#DIV/0!</v>
      </c>
      <c r="AK240" s="124" t="e">
        <f>AJ240+(VLOOKUP($B239,'Growth Rates'!$B$11:$O$140,($B$1+2),FALSE))-(AK239*(AK$7/VLOOKUP($B239,'Paddock Names'!$B$11:$D$140,3)))</f>
        <v>#DIV/0!</v>
      </c>
    </row>
    <row r="241" spans="2:37" x14ac:dyDescent="0.2">
      <c r="B241" s="58">
        <f t="shared" si="7"/>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IF(SUM(I241:AK241)&gt;0,SUM(I241:AK241)," ")</f>
        <v xml:space="preserve"> </v>
      </c>
      <c r="F241" s="119" t="e">
        <f>Jan!AM242</f>
        <v>#DIV/0!</v>
      </c>
      <c r="G241" s="17">
        <f>VLOOKUP(B241,'Herbage Mass Residual'!$B$11:$O$140,($B$1+2),FALSE)</f>
        <v>2500</v>
      </c>
      <c r="H241" s="103" t="e">
        <f>($F$7/VLOOKUP(B241,'Paddock Names'!$B$11:$D$140,3))*(SUM(I241:AK241)/31)</f>
        <v>#DIV/0!</v>
      </c>
      <c r="I241" s="121"/>
      <c r="J241" s="121"/>
      <c r="K241" s="121"/>
      <c r="L241" s="121"/>
      <c r="M241" s="121"/>
      <c r="N241" s="121"/>
      <c r="O241" s="121"/>
      <c r="P241" s="121"/>
      <c r="Q241" s="121"/>
      <c r="R241" s="121"/>
      <c r="S241" s="121"/>
      <c r="T241" s="121"/>
      <c r="U241" s="121"/>
      <c r="V241" s="121"/>
      <c r="W241" s="121"/>
      <c r="X241" s="121"/>
      <c r="Y241" s="121"/>
      <c r="Z241" s="121"/>
      <c r="AA241" s="121"/>
      <c r="AB241" s="121"/>
      <c r="AC241" s="121"/>
      <c r="AD241" s="121"/>
      <c r="AE241" s="121"/>
      <c r="AF241" s="121"/>
      <c r="AG241" s="121"/>
      <c r="AH241" s="121"/>
      <c r="AI241" s="121"/>
      <c r="AJ241" s="121"/>
      <c r="AK241" s="125"/>
    </row>
    <row r="242" spans="2:37" ht="16" thickBot="1" x14ac:dyDescent="0.25">
      <c r="B242" s="58">
        <f t="shared" si="7"/>
        <v>116.5</v>
      </c>
      <c r="C242" s="23"/>
      <c r="D242" s="29"/>
      <c r="E242" s="27"/>
      <c r="F242" s="21"/>
      <c r="G242" s="22"/>
      <c r="H242" s="104"/>
      <c r="I242" s="123" t="e">
        <f>F241+(VLOOKUP(B241,'Growth Rates'!$B$11:$O$140,($B$1+2),FALSE))-(I241*(I$7/VLOOKUP(B241,'Paddock Names'!$B$11:$D$140,3)))</f>
        <v>#DIV/0!</v>
      </c>
      <c r="J242" s="123" t="e">
        <f>I242+(VLOOKUP($B241,'Growth Rates'!$B$11:$O$140,($B$1+2),FALSE))-(J241*(J$7/VLOOKUP($B241,'Paddock Names'!$B$11:$D$140,3)))</f>
        <v>#DIV/0!</v>
      </c>
      <c r="K242" s="123" t="e">
        <f>J242+(VLOOKUP($B241,'Growth Rates'!$B$11:$O$140,($B$1+2),FALSE))-(K241*(K$7/VLOOKUP($B241,'Paddock Names'!$B$11:$D$140,3)))</f>
        <v>#DIV/0!</v>
      </c>
      <c r="L242" s="123" t="e">
        <f>K242+(VLOOKUP($B241,'Growth Rates'!$B$11:$O$140,($B$1+2),FALSE))-(L241*(L$7/VLOOKUP($B241,'Paddock Names'!$B$11:$D$140,3)))</f>
        <v>#DIV/0!</v>
      </c>
      <c r="M242" s="123" t="e">
        <f>L242+(VLOOKUP($B241,'Growth Rates'!$B$11:$O$140,($B$1+2),FALSE))-(M241*(M$7/VLOOKUP($B241,'Paddock Names'!$B$11:$D$140,3)))</f>
        <v>#DIV/0!</v>
      </c>
      <c r="N242" s="123" t="e">
        <f>M242+(VLOOKUP($B241,'Growth Rates'!$B$11:$O$140,($B$1+2),FALSE))-(N241*(N$7/VLOOKUP($B241,'Paddock Names'!$B$11:$D$140,3)))</f>
        <v>#DIV/0!</v>
      </c>
      <c r="O242" s="123" t="e">
        <f>N242+(VLOOKUP($B241,'Growth Rates'!$B$11:$O$140,($B$1+2),FALSE))-(O241*(O$7/VLOOKUP($B241,'Paddock Names'!$B$11:$D$140,3)))</f>
        <v>#DIV/0!</v>
      </c>
      <c r="P242" s="123" t="e">
        <f>O242+(VLOOKUP($B241,'Growth Rates'!$B$11:$O$140,($B$1+2),FALSE))-(P241*(P$7/VLOOKUP($B241,'Paddock Names'!$B$11:$D$140,3)))</f>
        <v>#DIV/0!</v>
      </c>
      <c r="Q242" s="123" t="e">
        <f>P242+(VLOOKUP($B241,'Growth Rates'!$B$11:$O$140,($B$1+2),FALSE))-(Q241*(Q$7/VLOOKUP($B241,'Paddock Names'!$B$11:$D$140,3)))</f>
        <v>#DIV/0!</v>
      </c>
      <c r="R242" s="123" t="e">
        <f>Q242+(VLOOKUP($B241,'Growth Rates'!$B$11:$O$140,($B$1+2),FALSE))-(R241*(R$7/VLOOKUP($B241,'Paddock Names'!$B$11:$D$140,3)))</f>
        <v>#DIV/0!</v>
      </c>
      <c r="S242" s="123" t="e">
        <f>R242+(VLOOKUP($B241,'Growth Rates'!$B$11:$O$140,($B$1+2),FALSE))-(S241*(S$7/VLOOKUP($B241,'Paddock Names'!$B$11:$D$140,3)))</f>
        <v>#DIV/0!</v>
      </c>
      <c r="T242" s="123" t="e">
        <f>S242+(VLOOKUP($B241,'Growth Rates'!$B$11:$O$140,($B$1+2),FALSE))-(T241*(T$7/VLOOKUP($B241,'Paddock Names'!$B$11:$D$140,3)))</f>
        <v>#DIV/0!</v>
      </c>
      <c r="U242" s="123" t="e">
        <f>T242+(VLOOKUP($B241,'Growth Rates'!$B$11:$O$140,($B$1+2),FALSE))-(U241*(U$7/VLOOKUP($B241,'Paddock Names'!$B$11:$D$140,3)))</f>
        <v>#DIV/0!</v>
      </c>
      <c r="V242" s="123" t="e">
        <f>U242+(VLOOKUP($B241,'Growth Rates'!$B$11:$O$140,($B$1+2),FALSE))-(V241*(V$7/VLOOKUP($B241,'Paddock Names'!$B$11:$D$140,3)))</f>
        <v>#DIV/0!</v>
      </c>
      <c r="W242" s="123" t="e">
        <f>V242+(VLOOKUP($B241,'Growth Rates'!$B$11:$O$140,($B$1+2),FALSE))-(W241*(W$7/VLOOKUP($B241,'Paddock Names'!$B$11:$D$140,3)))</f>
        <v>#DIV/0!</v>
      </c>
      <c r="X242" s="123" t="e">
        <f>W242+(VLOOKUP($B241,'Growth Rates'!$B$11:$O$140,($B$1+2),FALSE))-(X241*(X$7/VLOOKUP($B241,'Paddock Names'!$B$11:$D$140,3)))</f>
        <v>#DIV/0!</v>
      </c>
      <c r="Y242" s="123" t="e">
        <f>X242+(VLOOKUP($B241,'Growth Rates'!$B$11:$O$140,($B$1+2),FALSE))-(Y241*(Y$7/VLOOKUP($B241,'Paddock Names'!$B$11:$D$140,3)))</f>
        <v>#DIV/0!</v>
      </c>
      <c r="Z242" s="123" t="e">
        <f>Y242+(VLOOKUP($B241,'Growth Rates'!$B$11:$O$140,($B$1+2),FALSE))-(Z241*(Z$7/VLOOKUP($B241,'Paddock Names'!$B$11:$D$140,3)))</f>
        <v>#DIV/0!</v>
      </c>
      <c r="AA242" s="123" t="e">
        <f>Z242+(VLOOKUP($B241,'Growth Rates'!$B$11:$O$140,($B$1+2),FALSE))-(AA241*(AA$7/VLOOKUP($B241,'Paddock Names'!$B$11:$D$140,3)))</f>
        <v>#DIV/0!</v>
      </c>
      <c r="AB242" s="123" t="e">
        <f>AA242+(VLOOKUP($B241,'Growth Rates'!$B$11:$O$140,($B$1+2),FALSE))-(AB241*(AB$7/VLOOKUP($B241,'Paddock Names'!$B$11:$D$140,3)))</f>
        <v>#DIV/0!</v>
      </c>
      <c r="AC242" s="123" t="e">
        <f>AB242+(VLOOKUP($B241,'Growth Rates'!$B$11:$O$140,($B$1+2),FALSE))-(AC241*(AC$7/VLOOKUP($B241,'Paddock Names'!$B$11:$D$140,3)))</f>
        <v>#DIV/0!</v>
      </c>
      <c r="AD242" s="123" t="e">
        <f>AC242+(VLOOKUP($B241,'Growth Rates'!$B$11:$O$140,($B$1+2),FALSE))-(AD241*(AD$7/VLOOKUP($B241,'Paddock Names'!$B$11:$D$140,3)))</f>
        <v>#DIV/0!</v>
      </c>
      <c r="AE242" s="123" t="e">
        <f>AD242+(VLOOKUP($B241,'Growth Rates'!$B$11:$O$140,($B$1+2),FALSE))-(AE241*(AE$7/VLOOKUP($B241,'Paddock Names'!$B$11:$D$140,3)))</f>
        <v>#DIV/0!</v>
      </c>
      <c r="AF242" s="123" t="e">
        <f>AE242+(VLOOKUP($B241,'Growth Rates'!$B$11:$O$140,($B$1+2),FALSE))-(AF241*(AF$7/VLOOKUP($B241,'Paddock Names'!$B$11:$D$140,3)))</f>
        <v>#DIV/0!</v>
      </c>
      <c r="AG242" s="123" t="e">
        <f>AF242+(VLOOKUP($B241,'Growth Rates'!$B$11:$O$140,($B$1+2),FALSE))-(AG241*(AG$7/VLOOKUP($B241,'Paddock Names'!$B$11:$D$140,3)))</f>
        <v>#DIV/0!</v>
      </c>
      <c r="AH242" s="123" t="e">
        <f>AG242+(VLOOKUP($B241,'Growth Rates'!$B$11:$O$140,($B$1+2),FALSE))-(AH241*(AH$7/VLOOKUP($B241,'Paddock Names'!$B$11:$D$140,3)))</f>
        <v>#DIV/0!</v>
      </c>
      <c r="AI242" s="123" t="e">
        <f>AH242+(VLOOKUP($B241,'Growth Rates'!$B$11:$O$140,($B$1+2),FALSE))-(AI241*(AI$7/VLOOKUP($B241,'Paddock Names'!$B$11:$D$140,3)))</f>
        <v>#DIV/0!</v>
      </c>
      <c r="AJ242" s="123" t="e">
        <f>AI242+(VLOOKUP($B241,'Growth Rates'!$B$11:$O$140,($B$1+2),FALSE))-(AJ241*(AJ$7/VLOOKUP($B241,'Paddock Names'!$B$11:$D$140,3)))</f>
        <v>#DIV/0!</v>
      </c>
      <c r="AK242" s="124" t="e">
        <f>AJ242+(VLOOKUP($B241,'Growth Rates'!$B$11:$O$140,($B$1+2),FALSE))-(AK241*(AK$7/VLOOKUP($B241,'Paddock Names'!$B$11:$D$140,3)))</f>
        <v>#DIV/0!</v>
      </c>
    </row>
    <row r="243" spans="2:37" x14ac:dyDescent="0.2">
      <c r="B243" s="58">
        <f t="shared" si="7"/>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IF(SUM(I243:AK243)&gt;0,SUM(I243:AK243)," ")</f>
        <v xml:space="preserve"> </v>
      </c>
      <c r="F243" s="119" t="e">
        <f>Jan!AM244</f>
        <v>#DIV/0!</v>
      </c>
      <c r="G243" s="17">
        <f>VLOOKUP(B243,'Herbage Mass Residual'!$B$11:$O$140,($B$1+2),FALSE)</f>
        <v>2500</v>
      </c>
      <c r="H243" s="103" t="e">
        <f>($F$7/VLOOKUP(B243,'Paddock Names'!$B$11:$D$140,3))*(SUM(I243:AK243)/31)</f>
        <v>#DIV/0!</v>
      </c>
      <c r="I243" s="121"/>
      <c r="J243" s="121"/>
      <c r="K243" s="121"/>
      <c r="L243" s="121"/>
      <c r="M243" s="121"/>
      <c r="N243" s="121"/>
      <c r="O243" s="121"/>
      <c r="P243" s="121"/>
      <c r="Q243" s="121"/>
      <c r="R243" s="121"/>
      <c r="S243" s="121"/>
      <c r="T243" s="121"/>
      <c r="U243" s="121"/>
      <c r="V243" s="121"/>
      <c r="W243" s="121"/>
      <c r="X243" s="121"/>
      <c r="Y243" s="121"/>
      <c r="Z243" s="121"/>
      <c r="AA243" s="121"/>
      <c r="AB243" s="121"/>
      <c r="AC243" s="121"/>
      <c r="AD243" s="121"/>
      <c r="AE243" s="121"/>
      <c r="AF243" s="121"/>
      <c r="AG243" s="121"/>
      <c r="AH243" s="121"/>
      <c r="AI243" s="121"/>
      <c r="AJ243" s="121"/>
      <c r="AK243" s="125"/>
    </row>
    <row r="244" spans="2:37" ht="16" thickBot="1" x14ac:dyDescent="0.25">
      <c r="B244" s="58">
        <f t="shared" si="7"/>
        <v>117.5</v>
      </c>
      <c r="C244" s="23"/>
      <c r="D244" s="29"/>
      <c r="E244" s="27"/>
      <c r="F244" s="21"/>
      <c r="G244" s="22"/>
      <c r="H244" s="104"/>
      <c r="I244" s="123" t="e">
        <f>F243+(VLOOKUP(B243,'Growth Rates'!$B$11:$O$140,($B$1+2),FALSE))-(I243*(I$7/VLOOKUP(B243,'Paddock Names'!$B$11:$D$140,3)))</f>
        <v>#DIV/0!</v>
      </c>
      <c r="J244" s="123" t="e">
        <f>I244+(VLOOKUP($B243,'Growth Rates'!$B$11:$O$140,($B$1+2),FALSE))-(J243*(J$7/VLOOKUP($B243,'Paddock Names'!$B$11:$D$140,3)))</f>
        <v>#DIV/0!</v>
      </c>
      <c r="K244" s="123" t="e">
        <f>J244+(VLOOKUP($B243,'Growth Rates'!$B$11:$O$140,($B$1+2),FALSE))-(K243*(K$7/VLOOKUP($B243,'Paddock Names'!$B$11:$D$140,3)))</f>
        <v>#DIV/0!</v>
      </c>
      <c r="L244" s="123" t="e">
        <f>K244+(VLOOKUP($B243,'Growth Rates'!$B$11:$O$140,($B$1+2),FALSE))-(L243*(L$7/VLOOKUP($B243,'Paddock Names'!$B$11:$D$140,3)))</f>
        <v>#DIV/0!</v>
      </c>
      <c r="M244" s="123" t="e">
        <f>L244+(VLOOKUP($B243,'Growth Rates'!$B$11:$O$140,($B$1+2),FALSE))-(M243*(M$7/VLOOKUP($B243,'Paddock Names'!$B$11:$D$140,3)))</f>
        <v>#DIV/0!</v>
      </c>
      <c r="N244" s="123" t="e">
        <f>M244+(VLOOKUP($B243,'Growth Rates'!$B$11:$O$140,($B$1+2),FALSE))-(N243*(N$7/VLOOKUP($B243,'Paddock Names'!$B$11:$D$140,3)))</f>
        <v>#DIV/0!</v>
      </c>
      <c r="O244" s="123" t="e">
        <f>N244+(VLOOKUP($B243,'Growth Rates'!$B$11:$O$140,($B$1+2),FALSE))-(O243*(O$7/VLOOKUP($B243,'Paddock Names'!$B$11:$D$140,3)))</f>
        <v>#DIV/0!</v>
      </c>
      <c r="P244" s="123" t="e">
        <f>O244+(VLOOKUP($B243,'Growth Rates'!$B$11:$O$140,($B$1+2),FALSE))-(P243*(P$7/VLOOKUP($B243,'Paddock Names'!$B$11:$D$140,3)))</f>
        <v>#DIV/0!</v>
      </c>
      <c r="Q244" s="123" t="e">
        <f>P244+(VLOOKUP($B243,'Growth Rates'!$B$11:$O$140,($B$1+2),FALSE))-(Q243*(Q$7/VLOOKUP($B243,'Paddock Names'!$B$11:$D$140,3)))</f>
        <v>#DIV/0!</v>
      </c>
      <c r="R244" s="123" t="e">
        <f>Q244+(VLOOKUP($B243,'Growth Rates'!$B$11:$O$140,($B$1+2),FALSE))-(R243*(R$7/VLOOKUP($B243,'Paddock Names'!$B$11:$D$140,3)))</f>
        <v>#DIV/0!</v>
      </c>
      <c r="S244" s="123" t="e">
        <f>R244+(VLOOKUP($B243,'Growth Rates'!$B$11:$O$140,($B$1+2),FALSE))-(S243*(S$7/VLOOKUP($B243,'Paddock Names'!$B$11:$D$140,3)))</f>
        <v>#DIV/0!</v>
      </c>
      <c r="T244" s="123" t="e">
        <f>S244+(VLOOKUP($B243,'Growth Rates'!$B$11:$O$140,($B$1+2),FALSE))-(T243*(T$7/VLOOKUP($B243,'Paddock Names'!$B$11:$D$140,3)))</f>
        <v>#DIV/0!</v>
      </c>
      <c r="U244" s="123" t="e">
        <f>T244+(VLOOKUP($B243,'Growth Rates'!$B$11:$O$140,($B$1+2),FALSE))-(U243*(U$7/VLOOKUP($B243,'Paddock Names'!$B$11:$D$140,3)))</f>
        <v>#DIV/0!</v>
      </c>
      <c r="V244" s="123" t="e">
        <f>U244+(VLOOKUP($B243,'Growth Rates'!$B$11:$O$140,($B$1+2),FALSE))-(V243*(V$7/VLOOKUP($B243,'Paddock Names'!$B$11:$D$140,3)))</f>
        <v>#DIV/0!</v>
      </c>
      <c r="W244" s="123" t="e">
        <f>V244+(VLOOKUP($B243,'Growth Rates'!$B$11:$O$140,($B$1+2),FALSE))-(W243*(W$7/VLOOKUP($B243,'Paddock Names'!$B$11:$D$140,3)))</f>
        <v>#DIV/0!</v>
      </c>
      <c r="X244" s="123" t="e">
        <f>W244+(VLOOKUP($B243,'Growth Rates'!$B$11:$O$140,($B$1+2),FALSE))-(X243*(X$7/VLOOKUP($B243,'Paddock Names'!$B$11:$D$140,3)))</f>
        <v>#DIV/0!</v>
      </c>
      <c r="Y244" s="123" t="e">
        <f>X244+(VLOOKUP($B243,'Growth Rates'!$B$11:$O$140,($B$1+2),FALSE))-(Y243*(Y$7/VLOOKUP($B243,'Paddock Names'!$B$11:$D$140,3)))</f>
        <v>#DIV/0!</v>
      </c>
      <c r="Z244" s="123" t="e">
        <f>Y244+(VLOOKUP($B243,'Growth Rates'!$B$11:$O$140,($B$1+2),FALSE))-(Z243*(Z$7/VLOOKUP($B243,'Paddock Names'!$B$11:$D$140,3)))</f>
        <v>#DIV/0!</v>
      </c>
      <c r="AA244" s="123" t="e">
        <f>Z244+(VLOOKUP($B243,'Growth Rates'!$B$11:$O$140,($B$1+2),FALSE))-(AA243*(AA$7/VLOOKUP($B243,'Paddock Names'!$B$11:$D$140,3)))</f>
        <v>#DIV/0!</v>
      </c>
      <c r="AB244" s="123" t="e">
        <f>AA244+(VLOOKUP($B243,'Growth Rates'!$B$11:$O$140,($B$1+2),FALSE))-(AB243*(AB$7/VLOOKUP($B243,'Paddock Names'!$B$11:$D$140,3)))</f>
        <v>#DIV/0!</v>
      </c>
      <c r="AC244" s="123" t="e">
        <f>AB244+(VLOOKUP($B243,'Growth Rates'!$B$11:$O$140,($B$1+2),FALSE))-(AC243*(AC$7/VLOOKUP($B243,'Paddock Names'!$B$11:$D$140,3)))</f>
        <v>#DIV/0!</v>
      </c>
      <c r="AD244" s="123" t="e">
        <f>AC244+(VLOOKUP($B243,'Growth Rates'!$B$11:$O$140,($B$1+2),FALSE))-(AD243*(AD$7/VLOOKUP($B243,'Paddock Names'!$B$11:$D$140,3)))</f>
        <v>#DIV/0!</v>
      </c>
      <c r="AE244" s="123" t="e">
        <f>AD244+(VLOOKUP($B243,'Growth Rates'!$B$11:$O$140,($B$1+2),FALSE))-(AE243*(AE$7/VLOOKUP($B243,'Paddock Names'!$B$11:$D$140,3)))</f>
        <v>#DIV/0!</v>
      </c>
      <c r="AF244" s="123" t="e">
        <f>AE244+(VLOOKUP($B243,'Growth Rates'!$B$11:$O$140,($B$1+2),FALSE))-(AF243*(AF$7/VLOOKUP($B243,'Paddock Names'!$B$11:$D$140,3)))</f>
        <v>#DIV/0!</v>
      </c>
      <c r="AG244" s="123" t="e">
        <f>AF244+(VLOOKUP($B243,'Growth Rates'!$B$11:$O$140,($B$1+2),FALSE))-(AG243*(AG$7/VLOOKUP($B243,'Paddock Names'!$B$11:$D$140,3)))</f>
        <v>#DIV/0!</v>
      </c>
      <c r="AH244" s="123" t="e">
        <f>AG244+(VLOOKUP($B243,'Growth Rates'!$B$11:$O$140,($B$1+2),FALSE))-(AH243*(AH$7/VLOOKUP($B243,'Paddock Names'!$B$11:$D$140,3)))</f>
        <v>#DIV/0!</v>
      </c>
      <c r="AI244" s="123" t="e">
        <f>AH244+(VLOOKUP($B243,'Growth Rates'!$B$11:$O$140,($B$1+2),FALSE))-(AI243*(AI$7/VLOOKUP($B243,'Paddock Names'!$B$11:$D$140,3)))</f>
        <v>#DIV/0!</v>
      </c>
      <c r="AJ244" s="123" t="e">
        <f>AI244+(VLOOKUP($B243,'Growth Rates'!$B$11:$O$140,($B$1+2),FALSE))-(AJ243*(AJ$7/VLOOKUP($B243,'Paddock Names'!$B$11:$D$140,3)))</f>
        <v>#DIV/0!</v>
      </c>
      <c r="AK244" s="124" t="e">
        <f>AJ244+(VLOOKUP($B243,'Growth Rates'!$B$11:$O$140,($B$1+2),FALSE))-(AK243*(AK$7/VLOOKUP($B243,'Paddock Names'!$B$11:$D$140,3)))</f>
        <v>#DIV/0!</v>
      </c>
    </row>
    <row r="245" spans="2:37" x14ac:dyDescent="0.2">
      <c r="B245" s="58">
        <f t="shared" si="7"/>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IF(SUM(I245:AK245)&gt;0,SUM(I245:AK245)," ")</f>
        <v xml:space="preserve"> </v>
      </c>
      <c r="F245" s="119" t="e">
        <f>Jan!AM246</f>
        <v>#DIV/0!</v>
      </c>
      <c r="G245" s="17">
        <f>VLOOKUP(B245,'Herbage Mass Residual'!$B$11:$O$140,($B$1+2),FALSE)</f>
        <v>2500</v>
      </c>
      <c r="H245" s="103" t="e">
        <f>($F$7/VLOOKUP(B245,'Paddock Names'!$B$11:$D$140,3))*(SUM(I245:AK245)/31)</f>
        <v>#DIV/0!</v>
      </c>
      <c r="I245" s="121"/>
      <c r="J245" s="121"/>
      <c r="K245" s="121"/>
      <c r="L245" s="121"/>
      <c r="M245" s="121"/>
      <c r="N245" s="121"/>
      <c r="O245" s="121"/>
      <c r="P245" s="121"/>
      <c r="Q245" s="121"/>
      <c r="R245" s="121"/>
      <c r="S245" s="121"/>
      <c r="T245" s="121"/>
      <c r="U245" s="121"/>
      <c r="V245" s="121"/>
      <c r="W245" s="121"/>
      <c r="X245" s="121"/>
      <c r="Y245" s="121"/>
      <c r="Z245" s="121"/>
      <c r="AA245" s="121"/>
      <c r="AB245" s="121"/>
      <c r="AC245" s="121"/>
      <c r="AD245" s="121"/>
      <c r="AE245" s="121"/>
      <c r="AF245" s="121"/>
      <c r="AG245" s="121"/>
      <c r="AH245" s="121"/>
      <c r="AI245" s="121"/>
      <c r="AJ245" s="121"/>
      <c r="AK245" s="125"/>
    </row>
    <row r="246" spans="2:37" ht="16" thickBot="1" x14ac:dyDescent="0.25">
      <c r="B246" s="58">
        <f t="shared" si="7"/>
        <v>118.5</v>
      </c>
      <c r="C246" s="23"/>
      <c r="D246" s="29"/>
      <c r="E246" s="27"/>
      <c r="F246" s="21"/>
      <c r="G246" s="22"/>
      <c r="H246" s="104"/>
      <c r="I246" s="123" t="e">
        <f>F245+(VLOOKUP(B245,'Growth Rates'!$B$11:$O$140,($B$1+2),FALSE))-(I245*(I$7/VLOOKUP(B245,'Paddock Names'!$B$11:$D$140,3)))</f>
        <v>#DIV/0!</v>
      </c>
      <c r="J246" s="123" t="e">
        <f>I246+(VLOOKUP($B245,'Growth Rates'!$B$11:$O$140,($B$1+2),FALSE))-(J245*(J$7/VLOOKUP($B245,'Paddock Names'!$B$11:$D$140,3)))</f>
        <v>#DIV/0!</v>
      </c>
      <c r="K246" s="123" t="e">
        <f>J246+(VLOOKUP($B245,'Growth Rates'!$B$11:$O$140,($B$1+2),FALSE))-(K245*(K$7/VLOOKUP($B245,'Paddock Names'!$B$11:$D$140,3)))</f>
        <v>#DIV/0!</v>
      </c>
      <c r="L246" s="123" t="e">
        <f>K246+(VLOOKUP($B245,'Growth Rates'!$B$11:$O$140,($B$1+2),FALSE))-(L245*(L$7/VLOOKUP($B245,'Paddock Names'!$B$11:$D$140,3)))</f>
        <v>#DIV/0!</v>
      </c>
      <c r="M246" s="123" t="e">
        <f>L246+(VLOOKUP($B245,'Growth Rates'!$B$11:$O$140,($B$1+2),FALSE))-(M245*(M$7/VLOOKUP($B245,'Paddock Names'!$B$11:$D$140,3)))</f>
        <v>#DIV/0!</v>
      </c>
      <c r="N246" s="123" t="e">
        <f>M246+(VLOOKUP($B245,'Growth Rates'!$B$11:$O$140,($B$1+2),FALSE))-(N245*(N$7/VLOOKUP($B245,'Paddock Names'!$B$11:$D$140,3)))</f>
        <v>#DIV/0!</v>
      </c>
      <c r="O246" s="123" t="e">
        <f>N246+(VLOOKUP($B245,'Growth Rates'!$B$11:$O$140,($B$1+2),FALSE))-(O245*(O$7/VLOOKUP($B245,'Paddock Names'!$B$11:$D$140,3)))</f>
        <v>#DIV/0!</v>
      </c>
      <c r="P246" s="123" t="e">
        <f>O246+(VLOOKUP($B245,'Growth Rates'!$B$11:$O$140,($B$1+2),FALSE))-(P245*(P$7/VLOOKUP($B245,'Paddock Names'!$B$11:$D$140,3)))</f>
        <v>#DIV/0!</v>
      </c>
      <c r="Q246" s="123" t="e">
        <f>P246+(VLOOKUP($B245,'Growth Rates'!$B$11:$O$140,($B$1+2),FALSE))-(Q245*(Q$7/VLOOKUP($B245,'Paddock Names'!$B$11:$D$140,3)))</f>
        <v>#DIV/0!</v>
      </c>
      <c r="R246" s="123" t="e">
        <f>Q246+(VLOOKUP($B245,'Growth Rates'!$B$11:$O$140,($B$1+2),FALSE))-(R245*(R$7/VLOOKUP($B245,'Paddock Names'!$B$11:$D$140,3)))</f>
        <v>#DIV/0!</v>
      </c>
      <c r="S246" s="123" t="e">
        <f>R246+(VLOOKUP($B245,'Growth Rates'!$B$11:$O$140,($B$1+2),FALSE))-(S245*(S$7/VLOOKUP($B245,'Paddock Names'!$B$11:$D$140,3)))</f>
        <v>#DIV/0!</v>
      </c>
      <c r="T246" s="123" t="e">
        <f>S246+(VLOOKUP($B245,'Growth Rates'!$B$11:$O$140,($B$1+2),FALSE))-(T245*(T$7/VLOOKUP($B245,'Paddock Names'!$B$11:$D$140,3)))</f>
        <v>#DIV/0!</v>
      </c>
      <c r="U246" s="123" t="e">
        <f>T246+(VLOOKUP($B245,'Growth Rates'!$B$11:$O$140,($B$1+2),FALSE))-(U245*(U$7/VLOOKUP($B245,'Paddock Names'!$B$11:$D$140,3)))</f>
        <v>#DIV/0!</v>
      </c>
      <c r="V246" s="123" t="e">
        <f>U246+(VLOOKUP($B245,'Growth Rates'!$B$11:$O$140,($B$1+2),FALSE))-(V245*(V$7/VLOOKUP($B245,'Paddock Names'!$B$11:$D$140,3)))</f>
        <v>#DIV/0!</v>
      </c>
      <c r="W246" s="123" t="e">
        <f>V246+(VLOOKUP($B245,'Growth Rates'!$B$11:$O$140,($B$1+2),FALSE))-(W245*(W$7/VLOOKUP($B245,'Paddock Names'!$B$11:$D$140,3)))</f>
        <v>#DIV/0!</v>
      </c>
      <c r="X246" s="123" t="e">
        <f>W246+(VLOOKUP($B245,'Growth Rates'!$B$11:$O$140,($B$1+2),FALSE))-(X245*(X$7/VLOOKUP($B245,'Paddock Names'!$B$11:$D$140,3)))</f>
        <v>#DIV/0!</v>
      </c>
      <c r="Y246" s="123" t="e">
        <f>X246+(VLOOKUP($B245,'Growth Rates'!$B$11:$O$140,($B$1+2),FALSE))-(Y245*(Y$7/VLOOKUP($B245,'Paddock Names'!$B$11:$D$140,3)))</f>
        <v>#DIV/0!</v>
      </c>
      <c r="Z246" s="123" t="e">
        <f>Y246+(VLOOKUP($B245,'Growth Rates'!$B$11:$O$140,($B$1+2),FALSE))-(Z245*(Z$7/VLOOKUP($B245,'Paddock Names'!$B$11:$D$140,3)))</f>
        <v>#DIV/0!</v>
      </c>
      <c r="AA246" s="123" t="e">
        <f>Z246+(VLOOKUP($B245,'Growth Rates'!$B$11:$O$140,($B$1+2),FALSE))-(AA245*(AA$7/VLOOKUP($B245,'Paddock Names'!$B$11:$D$140,3)))</f>
        <v>#DIV/0!</v>
      </c>
      <c r="AB246" s="123" t="e">
        <f>AA246+(VLOOKUP($B245,'Growth Rates'!$B$11:$O$140,($B$1+2),FALSE))-(AB245*(AB$7/VLOOKUP($B245,'Paddock Names'!$B$11:$D$140,3)))</f>
        <v>#DIV/0!</v>
      </c>
      <c r="AC246" s="123" t="e">
        <f>AB246+(VLOOKUP($B245,'Growth Rates'!$B$11:$O$140,($B$1+2),FALSE))-(AC245*(AC$7/VLOOKUP($B245,'Paddock Names'!$B$11:$D$140,3)))</f>
        <v>#DIV/0!</v>
      </c>
      <c r="AD246" s="123" t="e">
        <f>AC246+(VLOOKUP($B245,'Growth Rates'!$B$11:$O$140,($B$1+2),FALSE))-(AD245*(AD$7/VLOOKUP($B245,'Paddock Names'!$B$11:$D$140,3)))</f>
        <v>#DIV/0!</v>
      </c>
      <c r="AE246" s="123" t="e">
        <f>AD246+(VLOOKUP($B245,'Growth Rates'!$B$11:$O$140,($B$1+2),FALSE))-(AE245*(AE$7/VLOOKUP($B245,'Paddock Names'!$B$11:$D$140,3)))</f>
        <v>#DIV/0!</v>
      </c>
      <c r="AF246" s="123" t="e">
        <f>AE246+(VLOOKUP($B245,'Growth Rates'!$B$11:$O$140,($B$1+2),FALSE))-(AF245*(AF$7/VLOOKUP($B245,'Paddock Names'!$B$11:$D$140,3)))</f>
        <v>#DIV/0!</v>
      </c>
      <c r="AG246" s="123" t="e">
        <f>AF246+(VLOOKUP($B245,'Growth Rates'!$B$11:$O$140,($B$1+2),FALSE))-(AG245*(AG$7/VLOOKUP($B245,'Paddock Names'!$B$11:$D$140,3)))</f>
        <v>#DIV/0!</v>
      </c>
      <c r="AH246" s="123" t="e">
        <f>AG246+(VLOOKUP($B245,'Growth Rates'!$B$11:$O$140,($B$1+2),FALSE))-(AH245*(AH$7/VLOOKUP($B245,'Paddock Names'!$B$11:$D$140,3)))</f>
        <v>#DIV/0!</v>
      </c>
      <c r="AI246" s="123" t="e">
        <f>AH246+(VLOOKUP($B245,'Growth Rates'!$B$11:$O$140,($B$1+2),FALSE))-(AI245*(AI$7/VLOOKUP($B245,'Paddock Names'!$B$11:$D$140,3)))</f>
        <v>#DIV/0!</v>
      </c>
      <c r="AJ246" s="123" t="e">
        <f>AI246+(VLOOKUP($B245,'Growth Rates'!$B$11:$O$140,($B$1+2),FALSE))-(AJ245*(AJ$7/VLOOKUP($B245,'Paddock Names'!$B$11:$D$140,3)))</f>
        <v>#DIV/0!</v>
      </c>
      <c r="AK246" s="124" t="e">
        <f>AJ246+(VLOOKUP($B245,'Growth Rates'!$B$11:$O$140,($B$1+2),FALSE))-(AK245*(AK$7/VLOOKUP($B245,'Paddock Names'!$B$11:$D$140,3)))</f>
        <v>#DIV/0!</v>
      </c>
    </row>
    <row r="247" spans="2:37" x14ac:dyDescent="0.2">
      <c r="B247" s="58">
        <f t="shared" si="7"/>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IF(SUM(I247:AK247)&gt;0,SUM(I247:AK247)," ")</f>
        <v xml:space="preserve"> </v>
      </c>
      <c r="F247" s="119" t="e">
        <f>Jan!AM248</f>
        <v>#DIV/0!</v>
      </c>
      <c r="G247" s="17">
        <f>VLOOKUP(B247,'Herbage Mass Residual'!$B$11:$O$140,($B$1+2),FALSE)</f>
        <v>2500</v>
      </c>
      <c r="H247" s="103" t="e">
        <f>($F$7/VLOOKUP(B247,'Paddock Names'!$B$11:$D$140,3))*(SUM(I247:AK247)/31)</f>
        <v>#DIV/0!</v>
      </c>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5"/>
    </row>
    <row r="248" spans="2:37" ht="16" thickBot="1" x14ac:dyDescent="0.25">
      <c r="B248" s="58">
        <f t="shared" si="7"/>
        <v>119.5</v>
      </c>
      <c r="C248" s="23"/>
      <c r="D248" s="29"/>
      <c r="E248" s="27"/>
      <c r="F248" s="21"/>
      <c r="G248" s="22"/>
      <c r="H248" s="104"/>
      <c r="I248" s="123" t="e">
        <f>F247+(VLOOKUP(B247,'Growth Rates'!$B$11:$O$140,($B$1+2),FALSE))-(I247*(I$7/VLOOKUP(B247,'Paddock Names'!$B$11:$D$140,3)))</f>
        <v>#DIV/0!</v>
      </c>
      <c r="J248" s="123" t="e">
        <f>I248+(VLOOKUP($B247,'Growth Rates'!$B$11:$O$140,($B$1+2),FALSE))-(J247*(J$7/VLOOKUP($B247,'Paddock Names'!$B$11:$D$140,3)))</f>
        <v>#DIV/0!</v>
      </c>
      <c r="K248" s="123" t="e">
        <f>J248+(VLOOKUP($B247,'Growth Rates'!$B$11:$O$140,($B$1+2),FALSE))-(K247*(K$7/VLOOKUP($B247,'Paddock Names'!$B$11:$D$140,3)))</f>
        <v>#DIV/0!</v>
      </c>
      <c r="L248" s="123" t="e">
        <f>K248+(VLOOKUP($B247,'Growth Rates'!$B$11:$O$140,($B$1+2),FALSE))-(L247*(L$7/VLOOKUP($B247,'Paddock Names'!$B$11:$D$140,3)))</f>
        <v>#DIV/0!</v>
      </c>
      <c r="M248" s="123" t="e">
        <f>L248+(VLOOKUP($B247,'Growth Rates'!$B$11:$O$140,($B$1+2),FALSE))-(M247*(M$7/VLOOKUP($B247,'Paddock Names'!$B$11:$D$140,3)))</f>
        <v>#DIV/0!</v>
      </c>
      <c r="N248" s="123" t="e">
        <f>M248+(VLOOKUP($B247,'Growth Rates'!$B$11:$O$140,($B$1+2),FALSE))-(N247*(N$7/VLOOKUP($B247,'Paddock Names'!$B$11:$D$140,3)))</f>
        <v>#DIV/0!</v>
      </c>
      <c r="O248" s="123" t="e">
        <f>N248+(VLOOKUP($B247,'Growth Rates'!$B$11:$O$140,($B$1+2),FALSE))-(O247*(O$7/VLOOKUP($B247,'Paddock Names'!$B$11:$D$140,3)))</f>
        <v>#DIV/0!</v>
      </c>
      <c r="P248" s="123" t="e">
        <f>O248+(VLOOKUP($B247,'Growth Rates'!$B$11:$O$140,($B$1+2),FALSE))-(P247*(P$7/VLOOKUP($B247,'Paddock Names'!$B$11:$D$140,3)))</f>
        <v>#DIV/0!</v>
      </c>
      <c r="Q248" s="123" t="e">
        <f>P248+(VLOOKUP($B247,'Growth Rates'!$B$11:$O$140,($B$1+2),FALSE))-(Q247*(Q$7/VLOOKUP($B247,'Paddock Names'!$B$11:$D$140,3)))</f>
        <v>#DIV/0!</v>
      </c>
      <c r="R248" s="123" t="e">
        <f>Q248+(VLOOKUP($B247,'Growth Rates'!$B$11:$O$140,($B$1+2),FALSE))-(R247*(R$7/VLOOKUP($B247,'Paddock Names'!$B$11:$D$140,3)))</f>
        <v>#DIV/0!</v>
      </c>
      <c r="S248" s="123" t="e">
        <f>R248+(VLOOKUP($B247,'Growth Rates'!$B$11:$O$140,($B$1+2),FALSE))-(S247*(S$7/VLOOKUP($B247,'Paddock Names'!$B$11:$D$140,3)))</f>
        <v>#DIV/0!</v>
      </c>
      <c r="T248" s="123" t="e">
        <f>S248+(VLOOKUP($B247,'Growth Rates'!$B$11:$O$140,($B$1+2),FALSE))-(T247*(T$7/VLOOKUP($B247,'Paddock Names'!$B$11:$D$140,3)))</f>
        <v>#DIV/0!</v>
      </c>
      <c r="U248" s="123" t="e">
        <f>T248+(VLOOKUP($B247,'Growth Rates'!$B$11:$O$140,($B$1+2),FALSE))-(U247*(U$7/VLOOKUP($B247,'Paddock Names'!$B$11:$D$140,3)))</f>
        <v>#DIV/0!</v>
      </c>
      <c r="V248" s="123" t="e">
        <f>U248+(VLOOKUP($B247,'Growth Rates'!$B$11:$O$140,($B$1+2),FALSE))-(V247*(V$7/VLOOKUP($B247,'Paddock Names'!$B$11:$D$140,3)))</f>
        <v>#DIV/0!</v>
      </c>
      <c r="W248" s="123" t="e">
        <f>V248+(VLOOKUP($B247,'Growth Rates'!$B$11:$O$140,($B$1+2),FALSE))-(W247*(W$7/VLOOKUP($B247,'Paddock Names'!$B$11:$D$140,3)))</f>
        <v>#DIV/0!</v>
      </c>
      <c r="X248" s="123" t="e">
        <f>W248+(VLOOKUP($B247,'Growth Rates'!$B$11:$O$140,($B$1+2),FALSE))-(X247*(X$7/VLOOKUP($B247,'Paddock Names'!$B$11:$D$140,3)))</f>
        <v>#DIV/0!</v>
      </c>
      <c r="Y248" s="123" t="e">
        <f>X248+(VLOOKUP($B247,'Growth Rates'!$B$11:$O$140,($B$1+2),FALSE))-(Y247*(Y$7/VLOOKUP($B247,'Paddock Names'!$B$11:$D$140,3)))</f>
        <v>#DIV/0!</v>
      </c>
      <c r="Z248" s="123" t="e">
        <f>Y248+(VLOOKUP($B247,'Growth Rates'!$B$11:$O$140,($B$1+2),FALSE))-(Z247*(Z$7/VLOOKUP($B247,'Paddock Names'!$B$11:$D$140,3)))</f>
        <v>#DIV/0!</v>
      </c>
      <c r="AA248" s="123" t="e">
        <f>Z248+(VLOOKUP($B247,'Growth Rates'!$B$11:$O$140,($B$1+2),FALSE))-(AA247*(AA$7/VLOOKUP($B247,'Paddock Names'!$B$11:$D$140,3)))</f>
        <v>#DIV/0!</v>
      </c>
      <c r="AB248" s="123" t="e">
        <f>AA248+(VLOOKUP($B247,'Growth Rates'!$B$11:$O$140,($B$1+2),FALSE))-(AB247*(AB$7/VLOOKUP($B247,'Paddock Names'!$B$11:$D$140,3)))</f>
        <v>#DIV/0!</v>
      </c>
      <c r="AC248" s="123" t="e">
        <f>AB248+(VLOOKUP($B247,'Growth Rates'!$B$11:$O$140,($B$1+2),FALSE))-(AC247*(AC$7/VLOOKUP($B247,'Paddock Names'!$B$11:$D$140,3)))</f>
        <v>#DIV/0!</v>
      </c>
      <c r="AD248" s="123" t="e">
        <f>AC248+(VLOOKUP($B247,'Growth Rates'!$B$11:$O$140,($B$1+2),FALSE))-(AD247*(AD$7/VLOOKUP($B247,'Paddock Names'!$B$11:$D$140,3)))</f>
        <v>#DIV/0!</v>
      </c>
      <c r="AE248" s="123" t="e">
        <f>AD248+(VLOOKUP($B247,'Growth Rates'!$B$11:$O$140,($B$1+2),FALSE))-(AE247*(AE$7/VLOOKUP($B247,'Paddock Names'!$B$11:$D$140,3)))</f>
        <v>#DIV/0!</v>
      </c>
      <c r="AF248" s="123" t="e">
        <f>AE248+(VLOOKUP($B247,'Growth Rates'!$B$11:$O$140,($B$1+2),FALSE))-(AF247*(AF$7/VLOOKUP($B247,'Paddock Names'!$B$11:$D$140,3)))</f>
        <v>#DIV/0!</v>
      </c>
      <c r="AG248" s="123" t="e">
        <f>AF248+(VLOOKUP($B247,'Growth Rates'!$B$11:$O$140,($B$1+2),FALSE))-(AG247*(AG$7/VLOOKUP($B247,'Paddock Names'!$B$11:$D$140,3)))</f>
        <v>#DIV/0!</v>
      </c>
      <c r="AH248" s="123" t="e">
        <f>AG248+(VLOOKUP($B247,'Growth Rates'!$B$11:$O$140,($B$1+2),FALSE))-(AH247*(AH$7/VLOOKUP($B247,'Paddock Names'!$B$11:$D$140,3)))</f>
        <v>#DIV/0!</v>
      </c>
      <c r="AI248" s="123" t="e">
        <f>AH248+(VLOOKUP($B247,'Growth Rates'!$B$11:$O$140,($B$1+2),FALSE))-(AI247*(AI$7/VLOOKUP($B247,'Paddock Names'!$B$11:$D$140,3)))</f>
        <v>#DIV/0!</v>
      </c>
      <c r="AJ248" s="123" t="e">
        <f>AI248+(VLOOKUP($B247,'Growth Rates'!$B$11:$O$140,($B$1+2),FALSE))-(AJ247*(AJ$7/VLOOKUP($B247,'Paddock Names'!$B$11:$D$140,3)))</f>
        <v>#DIV/0!</v>
      </c>
      <c r="AK248" s="124" t="e">
        <f>AJ248+(VLOOKUP($B247,'Growth Rates'!$B$11:$O$140,($B$1+2),FALSE))-(AK247*(AK$7/VLOOKUP($B247,'Paddock Names'!$B$11:$D$140,3)))</f>
        <v>#DIV/0!</v>
      </c>
    </row>
    <row r="249" spans="2:37" x14ac:dyDescent="0.2">
      <c r="B249" s="58">
        <f t="shared" si="7"/>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IF(SUM(I249:AK249)&gt;0,SUM(I249:AK249)," ")</f>
        <v xml:space="preserve"> </v>
      </c>
      <c r="F249" s="119" t="e">
        <f>Jan!AM250</f>
        <v>#DIV/0!</v>
      </c>
      <c r="G249" s="17">
        <f>VLOOKUP(B249,'Herbage Mass Residual'!$B$11:$O$140,($B$1+2),FALSE)</f>
        <v>2500</v>
      </c>
      <c r="H249" s="103" t="e">
        <f>($F$7/VLOOKUP(B249,'Paddock Names'!$B$11:$D$140,3))*(SUM(I249:AK249)/31)</f>
        <v>#DIV/0!</v>
      </c>
      <c r="I249" s="121"/>
      <c r="J249" s="121"/>
      <c r="K249" s="121"/>
      <c r="L249" s="121"/>
      <c r="M249" s="121"/>
      <c r="N249" s="121"/>
      <c r="O249" s="121"/>
      <c r="P249" s="121"/>
      <c r="Q249" s="121"/>
      <c r="R249" s="121"/>
      <c r="S249" s="121"/>
      <c r="T249" s="121"/>
      <c r="U249" s="121"/>
      <c r="V249" s="121"/>
      <c r="W249" s="121"/>
      <c r="X249" s="121"/>
      <c r="Y249" s="121"/>
      <c r="Z249" s="121"/>
      <c r="AA249" s="121"/>
      <c r="AB249" s="121"/>
      <c r="AC249" s="121"/>
      <c r="AD249" s="121"/>
      <c r="AE249" s="121"/>
      <c r="AF249" s="121"/>
      <c r="AG249" s="121"/>
      <c r="AH249" s="121"/>
      <c r="AI249" s="121"/>
      <c r="AJ249" s="121"/>
      <c r="AK249" s="125"/>
    </row>
    <row r="250" spans="2:37" ht="16" thickBot="1" x14ac:dyDescent="0.25">
      <c r="B250" s="58">
        <f t="shared" si="7"/>
        <v>120.5</v>
      </c>
      <c r="C250" s="23"/>
      <c r="D250" s="29"/>
      <c r="E250" s="27"/>
      <c r="F250" s="21"/>
      <c r="G250" s="22"/>
      <c r="H250" s="104"/>
      <c r="I250" s="123" t="e">
        <f>F249+(VLOOKUP(B249,'Growth Rates'!$B$11:$O$140,($B$1+2),FALSE))-(I249*(I$7/VLOOKUP(B249,'Paddock Names'!$B$11:$D$140,3)))</f>
        <v>#DIV/0!</v>
      </c>
      <c r="J250" s="123" t="e">
        <f>I250+(VLOOKUP($B249,'Growth Rates'!$B$11:$O$140,($B$1+2),FALSE))-(J249*(J$7/VLOOKUP($B249,'Paddock Names'!$B$11:$D$140,3)))</f>
        <v>#DIV/0!</v>
      </c>
      <c r="K250" s="123" t="e">
        <f>J250+(VLOOKUP($B249,'Growth Rates'!$B$11:$O$140,($B$1+2),FALSE))-(K249*(K$7/VLOOKUP($B249,'Paddock Names'!$B$11:$D$140,3)))</f>
        <v>#DIV/0!</v>
      </c>
      <c r="L250" s="123" t="e">
        <f>K250+(VLOOKUP($B249,'Growth Rates'!$B$11:$O$140,($B$1+2),FALSE))-(L249*(L$7/VLOOKUP($B249,'Paddock Names'!$B$11:$D$140,3)))</f>
        <v>#DIV/0!</v>
      </c>
      <c r="M250" s="123" t="e">
        <f>L250+(VLOOKUP($B249,'Growth Rates'!$B$11:$O$140,($B$1+2),FALSE))-(M249*(M$7/VLOOKUP($B249,'Paddock Names'!$B$11:$D$140,3)))</f>
        <v>#DIV/0!</v>
      </c>
      <c r="N250" s="123" t="e">
        <f>M250+(VLOOKUP($B249,'Growth Rates'!$B$11:$O$140,($B$1+2),FALSE))-(N249*(N$7/VLOOKUP($B249,'Paddock Names'!$B$11:$D$140,3)))</f>
        <v>#DIV/0!</v>
      </c>
      <c r="O250" s="123" t="e">
        <f>N250+(VLOOKUP($B249,'Growth Rates'!$B$11:$O$140,($B$1+2),FALSE))-(O249*(O$7/VLOOKUP($B249,'Paddock Names'!$B$11:$D$140,3)))</f>
        <v>#DIV/0!</v>
      </c>
      <c r="P250" s="123" t="e">
        <f>O250+(VLOOKUP($B249,'Growth Rates'!$B$11:$O$140,($B$1+2),FALSE))-(P249*(P$7/VLOOKUP($B249,'Paddock Names'!$B$11:$D$140,3)))</f>
        <v>#DIV/0!</v>
      </c>
      <c r="Q250" s="123" t="e">
        <f>P250+(VLOOKUP($B249,'Growth Rates'!$B$11:$O$140,($B$1+2),FALSE))-(Q249*(Q$7/VLOOKUP($B249,'Paddock Names'!$B$11:$D$140,3)))</f>
        <v>#DIV/0!</v>
      </c>
      <c r="R250" s="123" t="e">
        <f>Q250+(VLOOKUP($B249,'Growth Rates'!$B$11:$O$140,($B$1+2),FALSE))-(R249*(R$7/VLOOKUP($B249,'Paddock Names'!$B$11:$D$140,3)))</f>
        <v>#DIV/0!</v>
      </c>
      <c r="S250" s="123" t="e">
        <f>R250+(VLOOKUP($B249,'Growth Rates'!$B$11:$O$140,($B$1+2),FALSE))-(S249*(S$7/VLOOKUP($B249,'Paddock Names'!$B$11:$D$140,3)))</f>
        <v>#DIV/0!</v>
      </c>
      <c r="T250" s="123" t="e">
        <f>S250+(VLOOKUP($B249,'Growth Rates'!$B$11:$O$140,($B$1+2),FALSE))-(T249*(T$7/VLOOKUP($B249,'Paddock Names'!$B$11:$D$140,3)))</f>
        <v>#DIV/0!</v>
      </c>
      <c r="U250" s="123" t="e">
        <f>T250+(VLOOKUP($B249,'Growth Rates'!$B$11:$O$140,($B$1+2),FALSE))-(U249*(U$7/VLOOKUP($B249,'Paddock Names'!$B$11:$D$140,3)))</f>
        <v>#DIV/0!</v>
      </c>
      <c r="V250" s="123" t="e">
        <f>U250+(VLOOKUP($B249,'Growth Rates'!$B$11:$O$140,($B$1+2),FALSE))-(V249*(V$7/VLOOKUP($B249,'Paddock Names'!$B$11:$D$140,3)))</f>
        <v>#DIV/0!</v>
      </c>
      <c r="W250" s="123" t="e">
        <f>V250+(VLOOKUP($B249,'Growth Rates'!$B$11:$O$140,($B$1+2),FALSE))-(W249*(W$7/VLOOKUP($B249,'Paddock Names'!$B$11:$D$140,3)))</f>
        <v>#DIV/0!</v>
      </c>
      <c r="X250" s="123" t="e">
        <f>W250+(VLOOKUP($B249,'Growth Rates'!$B$11:$O$140,($B$1+2),FALSE))-(X249*(X$7/VLOOKUP($B249,'Paddock Names'!$B$11:$D$140,3)))</f>
        <v>#DIV/0!</v>
      </c>
      <c r="Y250" s="123" t="e">
        <f>X250+(VLOOKUP($B249,'Growth Rates'!$B$11:$O$140,($B$1+2),FALSE))-(Y249*(Y$7/VLOOKUP($B249,'Paddock Names'!$B$11:$D$140,3)))</f>
        <v>#DIV/0!</v>
      </c>
      <c r="Z250" s="123" t="e">
        <f>Y250+(VLOOKUP($B249,'Growth Rates'!$B$11:$O$140,($B$1+2),FALSE))-(Z249*(Z$7/VLOOKUP($B249,'Paddock Names'!$B$11:$D$140,3)))</f>
        <v>#DIV/0!</v>
      </c>
      <c r="AA250" s="123" t="e">
        <f>Z250+(VLOOKUP($B249,'Growth Rates'!$B$11:$O$140,($B$1+2),FALSE))-(AA249*(AA$7/VLOOKUP($B249,'Paddock Names'!$B$11:$D$140,3)))</f>
        <v>#DIV/0!</v>
      </c>
      <c r="AB250" s="123" t="e">
        <f>AA250+(VLOOKUP($B249,'Growth Rates'!$B$11:$O$140,($B$1+2),FALSE))-(AB249*(AB$7/VLOOKUP($B249,'Paddock Names'!$B$11:$D$140,3)))</f>
        <v>#DIV/0!</v>
      </c>
      <c r="AC250" s="123" t="e">
        <f>AB250+(VLOOKUP($B249,'Growth Rates'!$B$11:$O$140,($B$1+2),FALSE))-(AC249*(AC$7/VLOOKUP($B249,'Paddock Names'!$B$11:$D$140,3)))</f>
        <v>#DIV/0!</v>
      </c>
      <c r="AD250" s="123" t="e">
        <f>AC250+(VLOOKUP($B249,'Growth Rates'!$B$11:$O$140,($B$1+2),FALSE))-(AD249*(AD$7/VLOOKUP($B249,'Paddock Names'!$B$11:$D$140,3)))</f>
        <v>#DIV/0!</v>
      </c>
      <c r="AE250" s="123" t="e">
        <f>AD250+(VLOOKUP($B249,'Growth Rates'!$B$11:$O$140,($B$1+2),FALSE))-(AE249*(AE$7/VLOOKUP($B249,'Paddock Names'!$B$11:$D$140,3)))</f>
        <v>#DIV/0!</v>
      </c>
      <c r="AF250" s="123" t="e">
        <f>AE250+(VLOOKUP($B249,'Growth Rates'!$B$11:$O$140,($B$1+2),FALSE))-(AF249*(AF$7/VLOOKUP($B249,'Paddock Names'!$B$11:$D$140,3)))</f>
        <v>#DIV/0!</v>
      </c>
      <c r="AG250" s="123" t="e">
        <f>AF250+(VLOOKUP($B249,'Growth Rates'!$B$11:$O$140,($B$1+2),FALSE))-(AG249*(AG$7/VLOOKUP($B249,'Paddock Names'!$B$11:$D$140,3)))</f>
        <v>#DIV/0!</v>
      </c>
      <c r="AH250" s="123" t="e">
        <f>AG250+(VLOOKUP($B249,'Growth Rates'!$B$11:$O$140,($B$1+2),FALSE))-(AH249*(AH$7/VLOOKUP($B249,'Paddock Names'!$B$11:$D$140,3)))</f>
        <v>#DIV/0!</v>
      </c>
      <c r="AI250" s="123" t="e">
        <f>AH250+(VLOOKUP($B249,'Growth Rates'!$B$11:$O$140,($B$1+2),FALSE))-(AI249*(AI$7/VLOOKUP($B249,'Paddock Names'!$B$11:$D$140,3)))</f>
        <v>#DIV/0!</v>
      </c>
      <c r="AJ250" s="123" t="e">
        <f>AI250+(VLOOKUP($B249,'Growth Rates'!$B$11:$O$140,($B$1+2),FALSE))-(AJ249*(AJ$7/VLOOKUP($B249,'Paddock Names'!$B$11:$D$140,3)))</f>
        <v>#DIV/0!</v>
      </c>
      <c r="AK250" s="124" t="e">
        <f>AJ250+(VLOOKUP($B249,'Growth Rates'!$B$11:$O$140,($B$1+2),FALSE))-(AK249*(AK$7/VLOOKUP($B249,'Paddock Names'!$B$11:$D$140,3)))</f>
        <v>#DIV/0!</v>
      </c>
    </row>
    <row r="251" spans="2:37" x14ac:dyDescent="0.2">
      <c r="B251" s="58">
        <f t="shared" si="7"/>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IF(SUM(I251:AK251)&gt;0,SUM(I251:AK251)," ")</f>
        <v xml:space="preserve"> </v>
      </c>
      <c r="F251" s="119" t="e">
        <f>Jan!AM252</f>
        <v>#DIV/0!</v>
      </c>
      <c r="G251" s="17">
        <f>VLOOKUP(B251,'Herbage Mass Residual'!$B$11:$O$140,($B$1+2),FALSE)</f>
        <v>2500</v>
      </c>
      <c r="H251" s="103" t="e">
        <f>($F$7/VLOOKUP(B251,'Paddock Names'!$B$11:$D$140,3))*(SUM(I251:AK251)/31)</f>
        <v>#DIV/0!</v>
      </c>
      <c r="I251" s="121"/>
      <c r="J251" s="121"/>
      <c r="K251" s="121"/>
      <c r="L251" s="121"/>
      <c r="M251" s="121"/>
      <c r="N251" s="121"/>
      <c r="O251" s="121"/>
      <c r="P251" s="121"/>
      <c r="Q251" s="121"/>
      <c r="R251" s="121"/>
      <c r="S251" s="121"/>
      <c r="T251" s="121"/>
      <c r="U251" s="121"/>
      <c r="V251" s="121"/>
      <c r="W251" s="121"/>
      <c r="X251" s="121"/>
      <c r="Y251" s="121"/>
      <c r="Z251" s="121"/>
      <c r="AA251" s="121"/>
      <c r="AB251" s="121"/>
      <c r="AC251" s="121"/>
      <c r="AD251" s="121"/>
      <c r="AE251" s="121"/>
      <c r="AF251" s="121"/>
      <c r="AG251" s="121"/>
      <c r="AH251" s="121"/>
      <c r="AI251" s="121"/>
      <c r="AJ251" s="121"/>
      <c r="AK251" s="125"/>
    </row>
    <row r="252" spans="2:37" ht="16" thickBot="1" x14ac:dyDescent="0.25">
      <c r="B252" s="58">
        <f t="shared" si="7"/>
        <v>121.5</v>
      </c>
      <c r="C252" s="23"/>
      <c r="D252" s="29"/>
      <c r="E252" s="27"/>
      <c r="F252" s="21"/>
      <c r="G252" s="22"/>
      <c r="H252" s="104"/>
      <c r="I252" s="123" t="e">
        <f>F251+(VLOOKUP(B251,'Growth Rates'!$B$11:$O$140,($B$1+2),FALSE))-(I251*(I$7/VLOOKUP(B251,'Paddock Names'!$B$11:$D$140,3)))</f>
        <v>#DIV/0!</v>
      </c>
      <c r="J252" s="123" t="e">
        <f>I252+(VLOOKUP($B251,'Growth Rates'!$B$11:$O$140,($B$1+2),FALSE))-(J251*(J$7/VLOOKUP($B251,'Paddock Names'!$B$11:$D$140,3)))</f>
        <v>#DIV/0!</v>
      </c>
      <c r="K252" s="123" t="e">
        <f>J252+(VLOOKUP($B251,'Growth Rates'!$B$11:$O$140,($B$1+2),FALSE))-(K251*(K$7/VLOOKUP($B251,'Paddock Names'!$B$11:$D$140,3)))</f>
        <v>#DIV/0!</v>
      </c>
      <c r="L252" s="123" t="e">
        <f>K252+(VLOOKUP($B251,'Growth Rates'!$B$11:$O$140,($B$1+2),FALSE))-(L251*(L$7/VLOOKUP($B251,'Paddock Names'!$B$11:$D$140,3)))</f>
        <v>#DIV/0!</v>
      </c>
      <c r="M252" s="123" t="e">
        <f>L252+(VLOOKUP($B251,'Growth Rates'!$B$11:$O$140,($B$1+2),FALSE))-(M251*(M$7/VLOOKUP($B251,'Paddock Names'!$B$11:$D$140,3)))</f>
        <v>#DIV/0!</v>
      </c>
      <c r="N252" s="123" t="e">
        <f>M252+(VLOOKUP($B251,'Growth Rates'!$B$11:$O$140,($B$1+2),FALSE))-(N251*(N$7/VLOOKUP($B251,'Paddock Names'!$B$11:$D$140,3)))</f>
        <v>#DIV/0!</v>
      </c>
      <c r="O252" s="123" t="e">
        <f>N252+(VLOOKUP($B251,'Growth Rates'!$B$11:$O$140,($B$1+2),FALSE))-(O251*(O$7/VLOOKUP($B251,'Paddock Names'!$B$11:$D$140,3)))</f>
        <v>#DIV/0!</v>
      </c>
      <c r="P252" s="123" t="e">
        <f>O252+(VLOOKUP($B251,'Growth Rates'!$B$11:$O$140,($B$1+2),FALSE))-(P251*(P$7/VLOOKUP($B251,'Paddock Names'!$B$11:$D$140,3)))</f>
        <v>#DIV/0!</v>
      </c>
      <c r="Q252" s="123" t="e">
        <f>P252+(VLOOKUP($B251,'Growth Rates'!$B$11:$O$140,($B$1+2),FALSE))-(Q251*(Q$7/VLOOKUP($B251,'Paddock Names'!$B$11:$D$140,3)))</f>
        <v>#DIV/0!</v>
      </c>
      <c r="R252" s="123" t="e">
        <f>Q252+(VLOOKUP($B251,'Growth Rates'!$B$11:$O$140,($B$1+2),FALSE))-(R251*(R$7/VLOOKUP($B251,'Paddock Names'!$B$11:$D$140,3)))</f>
        <v>#DIV/0!</v>
      </c>
      <c r="S252" s="123" t="e">
        <f>R252+(VLOOKUP($B251,'Growth Rates'!$B$11:$O$140,($B$1+2),FALSE))-(S251*(S$7/VLOOKUP($B251,'Paddock Names'!$B$11:$D$140,3)))</f>
        <v>#DIV/0!</v>
      </c>
      <c r="T252" s="123" t="e">
        <f>S252+(VLOOKUP($B251,'Growth Rates'!$B$11:$O$140,($B$1+2),FALSE))-(T251*(T$7/VLOOKUP($B251,'Paddock Names'!$B$11:$D$140,3)))</f>
        <v>#DIV/0!</v>
      </c>
      <c r="U252" s="123" t="e">
        <f>T252+(VLOOKUP($B251,'Growth Rates'!$B$11:$O$140,($B$1+2),FALSE))-(U251*(U$7/VLOOKUP($B251,'Paddock Names'!$B$11:$D$140,3)))</f>
        <v>#DIV/0!</v>
      </c>
      <c r="V252" s="123" t="e">
        <f>U252+(VLOOKUP($B251,'Growth Rates'!$B$11:$O$140,($B$1+2),FALSE))-(V251*(V$7/VLOOKUP($B251,'Paddock Names'!$B$11:$D$140,3)))</f>
        <v>#DIV/0!</v>
      </c>
      <c r="W252" s="123" t="e">
        <f>V252+(VLOOKUP($B251,'Growth Rates'!$B$11:$O$140,($B$1+2),FALSE))-(W251*(W$7/VLOOKUP($B251,'Paddock Names'!$B$11:$D$140,3)))</f>
        <v>#DIV/0!</v>
      </c>
      <c r="X252" s="123" t="e">
        <f>W252+(VLOOKUP($B251,'Growth Rates'!$B$11:$O$140,($B$1+2),FALSE))-(X251*(X$7/VLOOKUP($B251,'Paddock Names'!$B$11:$D$140,3)))</f>
        <v>#DIV/0!</v>
      </c>
      <c r="Y252" s="123" t="e">
        <f>X252+(VLOOKUP($B251,'Growth Rates'!$B$11:$O$140,($B$1+2),FALSE))-(Y251*(Y$7/VLOOKUP($B251,'Paddock Names'!$B$11:$D$140,3)))</f>
        <v>#DIV/0!</v>
      </c>
      <c r="Z252" s="123" t="e">
        <f>Y252+(VLOOKUP($B251,'Growth Rates'!$B$11:$O$140,($B$1+2),FALSE))-(Z251*(Z$7/VLOOKUP($B251,'Paddock Names'!$B$11:$D$140,3)))</f>
        <v>#DIV/0!</v>
      </c>
      <c r="AA252" s="123" t="e">
        <f>Z252+(VLOOKUP($B251,'Growth Rates'!$B$11:$O$140,($B$1+2),FALSE))-(AA251*(AA$7/VLOOKUP($B251,'Paddock Names'!$B$11:$D$140,3)))</f>
        <v>#DIV/0!</v>
      </c>
      <c r="AB252" s="123" t="e">
        <f>AA252+(VLOOKUP($B251,'Growth Rates'!$B$11:$O$140,($B$1+2),FALSE))-(AB251*(AB$7/VLOOKUP($B251,'Paddock Names'!$B$11:$D$140,3)))</f>
        <v>#DIV/0!</v>
      </c>
      <c r="AC252" s="123" t="e">
        <f>AB252+(VLOOKUP($B251,'Growth Rates'!$B$11:$O$140,($B$1+2),FALSE))-(AC251*(AC$7/VLOOKUP($B251,'Paddock Names'!$B$11:$D$140,3)))</f>
        <v>#DIV/0!</v>
      </c>
      <c r="AD252" s="123" t="e">
        <f>AC252+(VLOOKUP($B251,'Growth Rates'!$B$11:$O$140,($B$1+2),FALSE))-(AD251*(AD$7/VLOOKUP($B251,'Paddock Names'!$B$11:$D$140,3)))</f>
        <v>#DIV/0!</v>
      </c>
      <c r="AE252" s="123" t="e">
        <f>AD252+(VLOOKUP($B251,'Growth Rates'!$B$11:$O$140,($B$1+2),FALSE))-(AE251*(AE$7/VLOOKUP($B251,'Paddock Names'!$B$11:$D$140,3)))</f>
        <v>#DIV/0!</v>
      </c>
      <c r="AF252" s="123" t="e">
        <f>AE252+(VLOOKUP($B251,'Growth Rates'!$B$11:$O$140,($B$1+2),FALSE))-(AF251*(AF$7/VLOOKUP($B251,'Paddock Names'!$B$11:$D$140,3)))</f>
        <v>#DIV/0!</v>
      </c>
      <c r="AG252" s="123" t="e">
        <f>AF252+(VLOOKUP($B251,'Growth Rates'!$B$11:$O$140,($B$1+2),FALSE))-(AG251*(AG$7/VLOOKUP($B251,'Paddock Names'!$B$11:$D$140,3)))</f>
        <v>#DIV/0!</v>
      </c>
      <c r="AH252" s="123" t="e">
        <f>AG252+(VLOOKUP($B251,'Growth Rates'!$B$11:$O$140,($B$1+2),FALSE))-(AH251*(AH$7/VLOOKUP($B251,'Paddock Names'!$B$11:$D$140,3)))</f>
        <v>#DIV/0!</v>
      </c>
      <c r="AI252" s="123" t="e">
        <f>AH252+(VLOOKUP($B251,'Growth Rates'!$B$11:$O$140,($B$1+2),FALSE))-(AI251*(AI$7/VLOOKUP($B251,'Paddock Names'!$B$11:$D$140,3)))</f>
        <v>#DIV/0!</v>
      </c>
      <c r="AJ252" s="123" t="e">
        <f>AI252+(VLOOKUP($B251,'Growth Rates'!$B$11:$O$140,($B$1+2),FALSE))-(AJ251*(AJ$7/VLOOKUP($B251,'Paddock Names'!$B$11:$D$140,3)))</f>
        <v>#DIV/0!</v>
      </c>
      <c r="AK252" s="124" t="e">
        <f>AJ252+(VLOOKUP($B251,'Growth Rates'!$B$11:$O$140,($B$1+2),FALSE))-(AK251*(AK$7/VLOOKUP($B251,'Paddock Names'!$B$11:$D$140,3)))</f>
        <v>#DIV/0!</v>
      </c>
    </row>
    <row r="253" spans="2:37" x14ac:dyDescent="0.2">
      <c r="B253" s="58">
        <f t="shared" si="7"/>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IF(SUM(I253:AK253)&gt;0,SUM(I253:AK253)," ")</f>
        <v xml:space="preserve"> </v>
      </c>
      <c r="F253" s="119" t="e">
        <f>Jan!AM254</f>
        <v>#DIV/0!</v>
      </c>
      <c r="G253" s="17">
        <f>VLOOKUP(B253,'Herbage Mass Residual'!$B$11:$O$140,($B$1+2),FALSE)</f>
        <v>2500</v>
      </c>
      <c r="H253" s="103" t="e">
        <f>($F$7/VLOOKUP(B253,'Paddock Names'!$B$11:$D$140,3))*(SUM(I253:AK253)/31)</f>
        <v>#DIV/0!</v>
      </c>
      <c r="I253" s="121"/>
      <c r="J253" s="121"/>
      <c r="K253" s="121"/>
      <c r="L253" s="121"/>
      <c r="M253" s="121"/>
      <c r="N253" s="121"/>
      <c r="O253" s="121"/>
      <c r="P253" s="121"/>
      <c r="Q253" s="121"/>
      <c r="R253" s="121"/>
      <c r="S253" s="121"/>
      <c r="T253" s="121"/>
      <c r="U253" s="121"/>
      <c r="V253" s="121"/>
      <c r="W253" s="121"/>
      <c r="X253" s="121"/>
      <c r="Y253" s="121"/>
      <c r="Z253" s="121"/>
      <c r="AA253" s="121"/>
      <c r="AB253" s="121"/>
      <c r="AC253" s="121"/>
      <c r="AD253" s="121"/>
      <c r="AE253" s="121"/>
      <c r="AF253" s="121"/>
      <c r="AG253" s="121"/>
      <c r="AH253" s="121"/>
      <c r="AI253" s="121"/>
      <c r="AJ253" s="121"/>
      <c r="AK253" s="125"/>
    </row>
    <row r="254" spans="2:37" ht="16" thickBot="1" x14ac:dyDescent="0.25">
      <c r="B254" s="58">
        <f t="shared" si="7"/>
        <v>122.5</v>
      </c>
      <c r="C254" s="23"/>
      <c r="D254" s="29"/>
      <c r="E254" s="27"/>
      <c r="F254" s="21"/>
      <c r="G254" s="22"/>
      <c r="H254" s="104"/>
      <c r="I254" s="123" t="e">
        <f>F253+(VLOOKUP(B253,'Growth Rates'!$B$11:$O$140,($B$1+2),FALSE))-(I253*(I$7/VLOOKUP(B253,'Paddock Names'!$B$11:$D$140,3)))</f>
        <v>#DIV/0!</v>
      </c>
      <c r="J254" s="123" t="e">
        <f>I254+(VLOOKUP($B253,'Growth Rates'!$B$11:$O$140,($B$1+2),FALSE))-(J253*(J$7/VLOOKUP($B253,'Paddock Names'!$B$11:$D$140,3)))</f>
        <v>#DIV/0!</v>
      </c>
      <c r="K254" s="123" t="e">
        <f>J254+(VLOOKUP($B253,'Growth Rates'!$B$11:$O$140,($B$1+2),FALSE))-(K253*(K$7/VLOOKUP($B253,'Paddock Names'!$B$11:$D$140,3)))</f>
        <v>#DIV/0!</v>
      </c>
      <c r="L254" s="123" t="e">
        <f>K254+(VLOOKUP($B253,'Growth Rates'!$B$11:$O$140,($B$1+2),FALSE))-(L253*(L$7/VLOOKUP($B253,'Paddock Names'!$B$11:$D$140,3)))</f>
        <v>#DIV/0!</v>
      </c>
      <c r="M254" s="123" t="e">
        <f>L254+(VLOOKUP($B253,'Growth Rates'!$B$11:$O$140,($B$1+2),FALSE))-(M253*(M$7/VLOOKUP($B253,'Paddock Names'!$B$11:$D$140,3)))</f>
        <v>#DIV/0!</v>
      </c>
      <c r="N254" s="123" t="e">
        <f>M254+(VLOOKUP($B253,'Growth Rates'!$B$11:$O$140,($B$1+2),FALSE))-(N253*(N$7/VLOOKUP($B253,'Paddock Names'!$B$11:$D$140,3)))</f>
        <v>#DIV/0!</v>
      </c>
      <c r="O254" s="123" t="e">
        <f>N254+(VLOOKUP($B253,'Growth Rates'!$B$11:$O$140,($B$1+2),FALSE))-(O253*(O$7/VLOOKUP($B253,'Paddock Names'!$B$11:$D$140,3)))</f>
        <v>#DIV/0!</v>
      </c>
      <c r="P254" s="123" t="e">
        <f>O254+(VLOOKUP($B253,'Growth Rates'!$B$11:$O$140,($B$1+2),FALSE))-(P253*(P$7/VLOOKUP($B253,'Paddock Names'!$B$11:$D$140,3)))</f>
        <v>#DIV/0!</v>
      </c>
      <c r="Q254" s="123" t="e">
        <f>P254+(VLOOKUP($B253,'Growth Rates'!$B$11:$O$140,($B$1+2),FALSE))-(Q253*(Q$7/VLOOKUP($B253,'Paddock Names'!$B$11:$D$140,3)))</f>
        <v>#DIV/0!</v>
      </c>
      <c r="R254" s="123" t="e">
        <f>Q254+(VLOOKUP($B253,'Growth Rates'!$B$11:$O$140,($B$1+2),FALSE))-(R253*(R$7/VLOOKUP($B253,'Paddock Names'!$B$11:$D$140,3)))</f>
        <v>#DIV/0!</v>
      </c>
      <c r="S254" s="123" t="e">
        <f>R254+(VLOOKUP($B253,'Growth Rates'!$B$11:$O$140,($B$1+2),FALSE))-(S253*(S$7/VLOOKUP($B253,'Paddock Names'!$B$11:$D$140,3)))</f>
        <v>#DIV/0!</v>
      </c>
      <c r="T254" s="123" t="e">
        <f>S254+(VLOOKUP($B253,'Growth Rates'!$B$11:$O$140,($B$1+2),FALSE))-(T253*(T$7/VLOOKUP($B253,'Paddock Names'!$B$11:$D$140,3)))</f>
        <v>#DIV/0!</v>
      </c>
      <c r="U254" s="123" t="e">
        <f>T254+(VLOOKUP($B253,'Growth Rates'!$B$11:$O$140,($B$1+2),FALSE))-(U253*(U$7/VLOOKUP($B253,'Paddock Names'!$B$11:$D$140,3)))</f>
        <v>#DIV/0!</v>
      </c>
      <c r="V254" s="123" t="e">
        <f>U254+(VLOOKUP($B253,'Growth Rates'!$B$11:$O$140,($B$1+2),FALSE))-(V253*(V$7/VLOOKUP($B253,'Paddock Names'!$B$11:$D$140,3)))</f>
        <v>#DIV/0!</v>
      </c>
      <c r="W254" s="123" t="e">
        <f>V254+(VLOOKUP($B253,'Growth Rates'!$B$11:$O$140,($B$1+2),FALSE))-(W253*(W$7/VLOOKUP($B253,'Paddock Names'!$B$11:$D$140,3)))</f>
        <v>#DIV/0!</v>
      </c>
      <c r="X254" s="123" t="e">
        <f>W254+(VLOOKUP($B253,'Growth Rates'!$B$11:$O$140,($B$1+2),FALSE))-(X253*(X$7/VLOOKUP($B253,'Paddock Names'!$B$11:$D$140,3)))</f>
        <v>#DIV/0!</v>
      </c>
      <c r="Y254" s="123" t="e">
        <f>X254+(VLOOKUP($B253,'Growth Rates'!$B$11:$O$140,($B$1+2),FALSE))-(Y253*(Y$7/VLOOKUP($B253,'Paddock Names'!$B$11:$D$140,3)))</f>
        <v>#DIV/0!</v>
      </c>
      <c r="Z254" s="123" t="e">
        <f>Y254+(VLOOKUP($B253,'Growth Rates'!$B$11:$O$140,($B$1+2),FALSE))-(Z253*(Z$7/VLOOKUP($B253,'Paddock Names'!$B$11:$D$140,3)))</f>
        <v>#DIV/0!</v>
      </c>
      <c r="AA254" s="123" t="e">
        <f>Z254+(VLOOKUP($B253,'Growth Rates'!$B$11:$O$140,($B$1+2),FALSE))-(AA253*(AA$7/VLOOKUP($B253,'Paddock Names'!$B$11:$D$140,3)))</f>
        <v>#DIV/0!</v>
      </c>
      <c r="AB254" s="123" t="e">
        <f>AA254+(VLOOKUP($B253,'Growth Rates'!$B$11:$O$140,($B$1+2),FALSE))-(AB253*(AB$7/VLOOKUP($B253,'Paddock Names'!$B$11:$D$140,3)))</f>
        <v>#DIV/0!</v>
      </c>
      <c r="AC254" s="123" t="e">
        <f>AB254+(VLOOKUP($B253,'Growth Rates'!$B$11:$O$140,($B$1+2),FALSE))-(AC253*(AC$7/VLOOKUP($B253,'Paddock Names'!$B$11:$D$140,3)))</f>
        <v>#DIV/0!</v>
      </c>
      <c r="AD254" s="123" t="e">
        <f>AC254+(VLOOKUP($B253,'Growth Rates'!$B$11:$O$140,($B$1+2),FALSE))-(AD253*(AD$7/VLOOKUP($B253,'Paddock Names'!$B$11:$D$140,3)))</f>
        <v>#DIV/0!</v>
      </c>
      <c r="AE254" s="123" t="e">
        <f>AD254+(VLOOKUP($B253,'Growth Rates'!$B$11:$O$140,($B$1+2),FALSE))-(AE253*(AE$7/VLOOKUP($B253,'Paddock Names'!$B$11:$D$140,3)))</f>
        <v>#DIV/0!</v>
      </c>
      <c r="AF254" s="123" t="e">
        <f>AE254+(VLOOKUP($B253,'Growth Rates'!$B$11:$O$140,($B$1+2),FALSE))-(AF253*(AF$7/VLOOKUP($B253,'Paddock Names'!$B$11:$D$140,3)))</f>
        <v>#DIV/0!</v>
      </c>
      <c r="AG254" s="123" t="e">
        <f>AF254+(VLOOKUP($B253,'Growth Rates'!$B$11:$O$140,($B$1+2),FALSE))-(AG253*(AG$7/VLOOKUP($B253,'Paddock Names'!$B$11:$D$140,3)))</f>
        <v>#DIV/0!</v>
      </c>
      <c r="AH254" s="123" t="e">
        <f>AG254+(VLOOKUP($B253,'Growth Rates'!$B$11:$O$140,($B$1+2),FALSE))-(AH253*(AH$7/VLOOKUP($B253,'Paddock Names'!$B$11:$D$140,3)))</f>
        <v>#DIV/0!</v>
      </c>
      <c r="AI254" s="123" t="e">
        <f>AH254+(VLOOKUP($B253,'Growth Rates'!$B$11:$O$140,($B$1+2),FALSE))-(AI253*(AI$7/VLOOKUP($B253,'Paddock Names'!$B$11:$D$140,3)))</f>
        <v>#DIV/0!</v>
      </c>
      <c r="AJ254" s="123" t="e">
        <f>AI254+(VLOOKUP($B253,'Growth Rates'!$B$11:$O$140,($B$1+2),FALSE))-(AJ253*(AJ$7/VLOOKUP($B253,'Paddock Names'!$B$11:$D$140,3)))</f>
        <v>#DIV/0!</v>
      </c>
      <c r="AK254" s="124" t="e">
        <f>AJ254+(VLOOKUP($B253,'Growth Rates'!$B$11:$O$140,($B$1+2),FALSE))-(AK253*(AK$7/VLOOKUP($B253,'Paddock Names'!$B$11:$D$140,3)))</f>
        <v>#DIV/0!</v>
      </c>
    </row>
    <row r="255" spans="2:37" x14ac:dyDescent="0.2">
      <c r="B255" s="58">
        <f t="shared" si="7"/>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IF(SUM(I255:AK255)&gt;0,SUM(I255:AK255)," ")</f>
        <v xml:space="preserve"> </v>
      </c>
      <c r="F255" s="119" t="e">
        <f>Jan!AM256</f>
        <v>#DIV/0!</v>
      </c>
      <c r="G255" s="17">
        <f>VLOOKUP(B255,'Herbage Mass Residual'!$B$11:$O$140,($B$1+2),FALSE)</f>
        <v>2500</v>
      </c>
      <c r="H255" s="103" t="e">
        <f>($F$7/VLOOKUP(B255,'Paddock Names'!$B$11:$D$140,3))*(SUM(I255:AK255)/31)</f>
        <v>#DIV/0!</v>
      </c>
      <c r="I255" s="121"/>
      <c r="J255" s="121"/>
      <c r="K255" s="121"/>
      <c r="L255" s="121"/>
      <c r="M255" s="121"/>
      <c r="N255" s="121"/>
      <c r="O255" s="121"/>
      <c r="P255" s="121"/>
      <c r="Q255" s="121"/>
      <c r="R255" s="121"/>
      <c r="S255" s="121"/>
      <c r="T255" s="121"/>
      <c r="U255" s="121"/>
      <c r="V255" s="121"/>
      <c r="W255" s="121"/>
      <c r="X255" s="121"/>
      <c r="Y255" s="121"/>
      <c r="Z255" s="121"/>
      <c r="AA255" s="121"/>
      <c r="AB255" s="121"/>
      <c r="AC255" s="121"/>
      <c r="AD255" s="121"/>
      <c r="AE255" s="121"/>
      <c r="AF255" s="121"/>
      <c r="AG255" s="121"/>
      <c r="AH255" s="121"/>
      <c r="AI255" s="121"/>
      <c r="AJ255" s="121"/>
      <c r="AK255" s="125"/>
    </row>
    <row r="256" spans="2:37" ht="16" thickBot="1" x14ac:dyDescent="0.25">
      <c r="B256" s="58">
        <f t="shared" si="7"/>
        <v>123.5</v>
      </c>
      <c r="C256" s="23"/>
      <c r="D256" s="29"/>
      <c r="E256" s="27"/>
      <c r="F256" s="21"/>
      <c r="G256" s="22"/>
      <c r="H256" s="104"/>
      <c r="I256" s="123" t="e">
        <f>F255+(VLOOKUP(B255,'Growth Rates'!$B$11:$O$140,($B$1+2),FALSE))-(I255*(I$7/VLOOKUP(B255,'Paddock Names'!$B$11:$D$140,3)))</f>
        <v>#DIV/0!</v>
      </c>
      <c r="J256" s="123" t="e">
        <f>I256+(VLOOKUP($B255,'Growth Rates'!$B$11:$O$140,($B$1+2),FALSE))-(J255*(J$7/VLOOKUP($B255,'Paddock Names'!$B$11:$D$140,3)))</f>
        <v>#DIV/0!</v>
      </c>
      <c r="K256" s="123" t="e">
        <f>J256+(VLOOKUP($B255,'Growth Rates'!$B$11:$O$140,($B$1+2),FALSE))-(K255*(K$7/VLOOKUP($B255,'Paddock Names'!$B$11:$D$140,3)))</f>
        <v>#DIV/0!</v>
      </c>
      <c r="L256" s="123" t="e">
        <f>K256+(VLOOKUP($B255,'Growth Rates'!$B$11:$O$140,($B$1+2),FALSE))-(L255*(L$7/VLOOKUP($B255,'Paddock Names'!$B$11:$D$140,3)))</f>
        <v>#DIV/0!</v>
      </c>
      <c r="M256" s="123" t="e">
        <f>L256+(VLOOKUP($B255,'Growth Rates'!$B$11:$O$140,($B$1+2),FALSE))-(M255*(M$7/VLOOKUP($B255,'Paddock Names'!$B$11:$D$140,3)))</f>
        <v>#DIV/0!</v>
      </c>
      <c r="N256" s="123" t="e">
        <f>M256+(VLOOKUP($B255,'Growth Rates'!$B$11:$O$140,($B$1+2),FALSE))-(N255*(N$7/VLOOKUP($B255,'Paddock Names'!$B$11:$D$140,3)))</f>
        <v>#DIV/0!</v>
      </c>
      <c r="O256" s="123" t="e">
        <f>N256+(VLOOKUP($B255,'Growth Rates'!$B$11:$O$140,($B$1+2),FALSE))-(O255*(O$7/VLOOKUP($B255,'Paddock Names'!$B$11:$D$140,3)))</f>
        <v>#DIV/0!</v>
      </c>
      <c r="P256" s="123" t="e">
        <f>O256+(VLOOKUP($B255,'Growth Rates'!$B$11:$O$140,($B$1+2),FALSE))-(P255*(P$7/VLOOKUP($B255,'Paddock Names'!$B$11:$D$140,3)))</f>
        <v>#DIV/0!</v>
      </c>
      <c r="Q256" s="123" t="e">
        <f>P256+(VLOOKUP($B255,'Growth Rates'!$B$11:$O$140,($B$1+2),FALSE))-(Q255*(Q$7/VLOOKUP($B255,'Paddock Names'!$B$11:$D$140,3)))</f>
        <v>#DIV/0!</v>
      </c>
      <c r="R256" s="123" t="e">
        <f>Q256+(VLOOKUP($B255,'Growth Rates'!$B$11:$O$140,($B$1+2),FALSE))-(R255*(R$7/VLOOKUP($B255,'Paddock Names'!$B$11:$D$140,3)))</f>
        <v>#DIV/0!</v>
      </c>
      <c r="S256" s="123" t="e">
        <f>R256+(VLOOKUP($B255,'Growth Rates'!$B$11:$O$140,($B$1+2),FALSE))-(S255*(S$7/VLOOKUP($B255,'Paddock Names'!$B$11:$D$140,3)))</f>
        <v>#DIV/0!</v>
      </c>
      <c r="T256" s="123" t="e">
        <f>S256+(VLOOKUP($B255,'Growth Rates'!$B$11:$O$140,($B$1+2),FALSE))-(T255*(T$7/VLOOKUP($B255,'Paddock Names'!$B$11:$D$140,3)))</f>
        <v>#DIV/0!</v>
      </c>
      <c r="U256" s="123" t="e">
        <f>T256+(VLOOKUP($B255,'Growth Rates'!$B$11:$O$140,($B$1+2),FALSE))-(U255*(U$7/VLOOKUP($B255,'Paddock Names'!$B$11:$D$140,3)))</f>
        <v>#DIV/0!</v>
      </c>
      <c r="V256" s="123" t="e">
        <f>U256+(VLOOKUP($B255,'Growth Rates'!$B$11:$O$140,($B$1+2),FALSE))-(V255*(V$7/VLOOKUP($B255,'Paddock Names'!$B$11:$D$140,3)))</f>
        <v>#DIV/0!</v>
      </c>
      <c r="W256" s="123" t="e">
        <f>V256+(VLOOKUP($B255,'Growth Rates'!$B$11:$O$140,($B$1+2),FALSE))-(W255*(W$7/VLOOKUP($B255,'Paddock Names'!$B$11:$D$140,3)))</f>
        <v>#DIV/0!</v>
      </c>
      <c r="X256" s="123" t="e">
        <f>W256+(VLOOKUP($B255,'Growth Rates'!$B$11:$O$140,($B$1+2),FALSE))-(X255*(X$7/VLOOKUP($B255,'Paddock Names'!$B$11:$D$140,3)))</f>
        <v>#DIV/0!</v>
      </c>
      <c r="Y256" s="123" t="e">
        <f>X256+(VLOOKUP($B255,'Growth Rates'!$B$11:$O$140,($B$1+2),FALSE))-(Y255*(Y$7/VLOOKUP($B255,'Paddock Names'!$B$11:$D$140,3)))</f>
        <v>#DIV/0!</v>
      </c>
      <c r="Z256" s="123" t="e">
        <f>Y256+(VLOOKUP($B255,'Growth Rates'!$B$11:$O$140,($B$1+2),FALSE))-(Z255*(Z$7/VLOOKUP($B255,'Paddock Names'!$B$11:$D$140,3)))</f>
        <v>#DIV/0!</v>
      </c>
      <c r="AA256" s="123" t="e">
        <f>Z256+(VLOOKUP($B255,'Growth Rates'!$B$11:$O$140,($B$1+2),FALSE))-(AA255*(AA$7/VLOOKUP($B255,'Paddock Names'!$B$11:$D$140,3)))</f>
        <v>#DIV/0!</v>
      </c>
      <c r="AB256" s="123" t="e">
        <f>AA256+(VLOOKUP($B255,'Growth Rates'!$B$11:$O$140,($B$1+2),FALSE))-(AB255*(AB$7/VLOOKUP($B255,'Paddock Names'!$B$11:$D$140,3)))</f>
        <v>#DIV/0!</v>
      </c>
      <c r="AC256" s="123" t="e">
        <f>AB256+(VLOOKUP($B255,'Growth Rates'!$B$11:$O$140,($B$1+2),FALSE))-(AC255*(AC$7/VLOOKUP($B255,'Paddock Names'!$B$11:$D$140,3)))</f>
        <v>#DIV/0!</v>
      </c>
      <c r="AD256" s="123" t="e">
        <f>AC256+(VLOOKUP($B255,'Growth Rates'!$B$11:$O$140,($B$1+2),FALSE))-(AD255*(AD$7/VLOOKUP($B255,'Paddock Names'!$B$11:$D$140,3)))</f>
        <v>#DIV/0!</v>
      </c>
      <c r="AE256" s="123" t="e">
        <f>AD256+(VLOOKUP($B255,'Growth Rates'!$B$11:$O$140,($B$1+2),FALSE))-(AE255*(AE$7/VLOOKUP($B255,'Paddock Names'!$B$11:$D$140,3)))</f>
        <v>#DIV/0!</v>
      </c>
      <c r="AF256" s="123" t="e">
        <f>AE256+(VLOOKUP($B255,'Growth Rates'!$B$11:$O$140,($B$1+2),FALSE))-(AF255*(AF$7/VLOOKUP($B255,'Paddock Names'!$B$11:$D$140,3)))</f>
        <v>#DIV/0!</v>
      </c>
      <c r="AG256" s="123" t="e">
        <f>AF256+(VLOOKUP($B255,'Growth Rates'!$B$11:$O$140,($B$1+2),FALSE))-(AG255*(AG$7/VLOOKUP($B255,'Paddock Names'!$B$11:$D$140,3)))</f>
        <v>#DIV/0!</v>
      </c>
      <c r="AH256" s="123" t="e">
        <f>AG256+(VLOOKUP($B255,'Growth Rates'!$B$11:$O$140,($B$1+2),FALSE))-(AH255*(AH$7/VLOOKUP($B255,'Paddock Names'!$B$11:$D$140,3)))</f>
        <v>#DIV/0!</v>
      </c>
      <c r="AI256" s="123" t="e">
        <f>AH256+(VLOOKUP($B255,'Growth Rates'!$B$11:$O$140,($B$1+2),FALSE))-(AI255*(AI$7/VLOOKUP($B255,'Paddock Names'!$B$11:$D$140,3)))</f>
        <v>#DIV/0!</v>
      </c>
      <c r="AJ256" s="123" t="e">
        <f>AI256+(VLOOKUP($B255,'Growth Rates'!$B$11:$O$140,($B$1+2),FALSE))-(AJ255*(AJ$7/VLOOKUP($B255,'Paddock Names'!$B$11:$D$140,3)))</f>
        <v>#DIV/0!</v>
      </c>
      <c r="AK256" s="124" t="e">
        <f>AJ256+(VLOOKUP($B255,'Growth Rates'!$B$11:$O$140,($B$1+2),FALSE))-(AK255*(AK$7/VLOOKUP($B255,'Paddock Names'!$B$11:$D$140,3)))</f>
        <v>#DIV/0!</v>
      </c>
    </row>
    <row r="257" spans="1:38" x14ac:dyDescent="0.2">
      <c r="B257" s="58">
        <f t="shared" si="7"/>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IF(SUM(I257:AK257)&gt;0,SUM(I257:AK257)," ")</f>
        <v xml:space="preserve"> </v>
      </c>
      <c r="F257" s="119" t="e">
        <f>Jan!AM258</f>
        <v>#DIV/0!</v>
      </c>
      <c r="G257" s="17">
        <f>VLOOKUP(B257,'Herbage Mass Residual'!$B$11:$O$140,($B$1+2),FALSE)</f>
        <v>2500</v>
      </c>
      <c r="H257" s="103" t="e">
        <f>($F$7/VLOOKUP(B257,'Paddock Names'!$B$11:$D$140,3))*(SUM(I257:AK257)/31)</f>
        <v>#DIV/0!</v>
      </c>
      <c r="I257" s="121"/>
      <c r="J257" s="121"/>
      <c r="K257" s="121"/>
      <c r="L257" s="121"/>
      <c r="M257" s="121"/>
      <c r="N257" s="121"/>
      <c r="O257" s="121"/>
      <c r="P257" s="121"/>
      <c r="Q257" s="121"/>
      <c r="R257" s="121"/>
      <c r="S257" s="121"/>
      <c r="T257" s="121"/>
      <c r="U257" s="121"/>
      <c r="V257" s="121"/>
      <c r="W257" s="121"/>
      <c r="X257" s="121"/>
      <c r="Y257" s="121"/>
      <c r="Z257" s="121"/>
      <c r="AA257" s="121"/>
      <c r="AB257" s="121"/>
      <c r="AC257" s="121"/>
      <c r="AD257" s="121"/>
      <c r="AE257" s="121"/>
      <c r="AF257" s="121"/>
      <c r="AG257" s="121"/>
      <c r="AH257" s="121"/>
      <c r="AI257" s="121"/>
      <c r="AJ257" s="121"/>
      <c r="AK257" s="125"/>
    </row>
    <row r="258" spans="1:38" ht="16" thickBot="1" x14ac:dyDescent="0.25">
      <c r="B258" s="58">
        <f t="shared" si="7"/>
        <v>124.5</v>
      </c>
      <c r="C258" s="23"/>
      <c r="D258" s="29"/>
      <c r="E258" s="27"/>
      <c r="F258" s="21"/>
      <c r="G258" s="22"/>
      <c r="H258" s="104"/>
      <c r="I258" s="123" t="e">
        <f>F257+(VLOOKUP(B257,'Growth Rates'!$B$11:$O$140,($B$1+2),FALSE))-(I257*(I$7/VLOOKUP(B257,'Paddock Names'!$B$11:$D$140,3)))</f>
        <v>#DIV/0!</v>
      </c>
      <c r="J258" s="123" t="e">
        <f>I258+(VLOOKUP($B257,'Growth Rates'!$B$11:$O$140,($B$1+2),FALSE))-(J257*(J$7/VLOOKUP($B257,'Paddock Names'!$B$11:$D$140,3)))</f>
        <v>#DIV/0!</v>
      </c>
      <c r="K258" s="123" t="e">
        <f>J258+(VLOOKUP($B257,'Growth Rates'!$B$11:$O$140,($B$1+2),FALSE))-(K257*(K$7/VLOOKUP($B257,'Paddock Names'!$B$11:$D$140,3)))</f>
        <v>#DIV/0!</v>
      </c>
      <c r="L258" s="123" t="e">
        <f>K258+(VLOOKUP($B257,'Growth Rates'!$B$11:$O$140,($B$1+2),FALSE))-(L257*(L$7/VLOOKUP($B257,'Paddock Names'!$B$11:$D$140,3)))</f>
        <v>#DIV/0!</v>
      </c>
      <c r="M258" s="123" t="e">
        <f>L258+(VLOOKUP($B257,'Growth Rates'!$B$11:$O$140,($B$1+2),FALSE))-(M257*(M$7/VLOOKUP($B257,'Paddock Names'!$B$11:$D$140,3)))</f>
        <v>#DIV/0!</v>
      </c>
      <c r="N258" s="123" t="e">
        <f>M258+(VLOOKUP($B257,'Growth Rates'!$B$11:$O$140,($B$1+2),FALSE))-(N257*(N$7/VLOOKUP($B257,'Paddock Names'!$B$11:$D$140,3)))</f>
        <v>#DIV/0!</v>
      </c>
      <c r="O258" s="123" t="e">
        <f>N258+(VLOOKUP($B257,'Growth Rates'!$B$11:$O$140,($B$1+2),FALSE))-(O257*(O$7/VLOOKUP($B257,'Paddock Names'!$B$11:$D$140,3)))</f>
        <v>#DIV/0!</v>
      </c>
      <c r="P258" s="123" t="e">
        <f>O258+(VLOOKUP($B257,'Growth Rates'!$B$11:$O$140,($B$1+2),FALSE))-(P257*(P$7/VLOOKUP($B257,'Paddock Names'!$B$11:$D$140,3)))</f>
        <v>#DIV/0!</v>
      </c>
      <c r="Q258" s="123" t="e">
        <f>P258+(VLOOKUP($B257,'Growth Rates'!$B$11:$O$140,($B$1+2),FALSE))-(Q257*(Q$7/VLOOKUP($B257,'Paddock Names'!$B$11:$D$140,3)))</f>
        <v>#DIV/0!</v>
      </c>
      <c r="R258" s="123" t="e">
        <f>Q258+(VLOOKUP($B257,'Growth Rates'!$B$11:$O$140,($B$1+2),FALSE))-(R257*(R$7/VLOOKUP($B257,'Paddock Names'!$B$11:$D$140,3)))</f>
        <v>#DIV/0!</v>
      </c>
      <c r="S258" s="123" t="e">
        <f>R258+(VLOOKUP($B257,'Growth Rates'!$B$11:$O$140,($B$1+2),FALSE))-(S257*(S$7/VLOOKUP($B257,'Paddock Names'!$B$11:$D$140,3)))</f>
        <v>#DIV/0!</v>
      </c>
      <c r="T258" s="123" t="e">
        <f>S258+(VLOOKUP($B257,'Growth Rates'!$B$11:$O$140,($B$1+2),FALSE))-(T257*(T$7/VLOOKUP($B257,'Paddock Names'!$B$11:$D$140,3)))</f>
        <v>#DIV/0!</v>
      </c>
      <c r="U258" s="123" t="e">
        <f>T258+(VLOOKUP($B257,'Growth Rates'!$B$11:$O$140,($B$1+2),FALSE))-(U257*(U$7/VLOOKUP($B257,'Paddock Names'!$B$11:$D$140,3)))</f>
        <v>#DIV/0!</v>
      </c>
      <c r="V258" s="123" t="e">
        <f>U258+(VLOOKUP($B257,'Growth Rates'!$B$11:$O$140,($B$1+2),FALSE))-(V257*(V$7/VLOOKUP($B257,'Paddock Names'!$B$11:$D$140,3)))</f>
        <v>#DIV/0!</v>
      </c>
      <c r="W258" s="123" t="e">
        <f>V258+(VLOOKUP($B257,'Growth Rates'!$B$11:$O$140,($B$1+2),FALSE))-(W257*(W$7/VLOOKUP($B257,'Paddock Names'!$B$11:$D$140,3)))</f>
        <v>#DIV/0!</v>
      </c>
      <c r="X258" s="123" t="e">
        <f>W258+(VLOOKUP($B257,'Growth Rates'!$B$11:$O$140,($B$1+2),FALSE))-(X257*(X$7/VLOOKUP($B257,'Paddock Names'!$B$11:$D$140,3)))</f>
        <v>#DIV/0!</v>
      </c>
      <c r="Y258" s="123" t="e">
        <f>X258+(VLOOKUP($B257,'Growth Rates'!$B$11:$O$140,($B$1+2),FALSE))-(Y257*(Y$7/VLOOKUP($B257,'Paddock Names'!$B$11:$D$140,3)))</f>
        <v>#DIV/0!</v>
      </c>
      <c r="Z258" s="123" t="e">
        <f>Y258+(VLOOKUP($B257,'Growth Rates'!$B$11:$O$140,($B$1+2),FALSE))-(Z257*(Z$7/VLOOKUP($B257,'Paddock Names'!$B$11:$D$140,3)))</f>
        <v>#DIV/0!</v>
      </c>
      <c r="AA258" s="123" t="e">
        <f>Z258+(VLOOKUP($B257,'Growth Rates'!$B$11:$O$140,($B$1+2),FALSE))-(AA257*(AA$7/VLOOKUP($B257,'Paddock Names'!$B$11:$D$140,3)))</f>
        <v>#DIV/0!</v>
      </c>
      <c r="AB258" s="123" t="e">
        <f>AA258+(VLOOKUP($B257,'Growth Rates'!$B$11:$O$140,($B$1+2),FALSE))-(AB257*(AB$7/VLOOKUP($B257,'Paddock Names'!$B$11:$D$140,3)))</f>
        <v>#DIV/0!</v>
      </c>
      <c r="AC258" s="123" t="e">
        <f>AB258+(VLOOKUP($B257,'Growth Rates'!$B$11:$O$140,($B$1+2),FALSE))-(AC257*(AC$7/VLOOKUP($B257,'Paddock Names'!$B$11:$D$140,3)))</f>
        <v>#DIV/0!</v>
      </c>
      <c r="AD258" s="123" t="e">
        <f>AC258+(VLOOKUP($B257,'Growth Rates'!$B$11:$O$140,($B$1+2),FALSE))-(AD257*(AD$7/VLOOKUP($B257,'Paddock Names'!$B$11:$D$140,3)))</f>
        <v>#DIV/0!</v>
      </c>
      <c r="AE258" s="123" t="e">
        <f>AD258+(VLOOKUP($B257,'Growth Rates'!$B$11:$O$140,($B$1+2),FALSE))-(AE257*(AE$7/VLOOKUP($B257,'Paddock Names'!$B$11:$D$140,3)))</f>
        <v>#DIV/0!</v>
      </c>
      <c r="AF258" s="123" t="e">
        <f>AE258+(VLOOKUP($B257,'Growth Rates'!$B$11:$O$140,($B$1+2),FALSE))-(AF257*(AF$7/VLOOKUP($B257,'Paddock Names'!$B$11:$D$140,3)))</f>
        <v>#DIV/0!</v>
      </c>
      <c r="AG258" s="123" t="e">
        <f>AF258+(VLOOKUP($B257,'Growth Rates'!$B$11:$O$140,($B$1+2),FALSE))-(AG257*(AG$7/VLOOKUP($B257,'Paddock Names'!$B$11:$D$140,3)))</f>
        <v>#DIV/0!</v>
      </c>
      <c r="AH258" s="123" t="e">
        <f>AG258+(VLOOKUP($B257,'Growth Rates'!$B$11:$O$140,($B$1+2),FALSE))-(AH257*(AH$7/VLOOKUP($B257,'Paddock Names'!$B$11:$D$140,3)))</f>
        <v>#DIV/0!</v>
      </c>
      <c r="AI258" s="123" t="e">
        <f>AH258+(VLOOKUP($B257,'Growth Rates'!$B$11:$O$140,($B$1+2),FALSE))-(AI257*(AI$7/VLOOKUP($B257,'Paddock Names'!$B$11:$D$140,3)))</f>
        <v>#DIV/0!</v>
      </c>
      <c r="AJ258" s="123" t="e">
        <f>AI258+(VLOOKUP($B257,'Growth Rates'!$B$11:$O$140,($B$1+2),FALSE))-(AJ257*(AJ$7/VLOOKUP($B257,'Paddock Names'!$B$11:$D$140,3)))</f>
        <v>#DIV/0!</v>
      </c>
      <c r="AK258" s="124" t="e">
        <f>AJ258+(VLOOKUP($B257,'Growth Rates'!$B$11:$O$140,($B$1+2),FALSE))-(AK257*(AK$7/VLOOKUP($B257,'Paddock Names'!$B$11:$D$140,3)))</f>
        <v>#DIV/0!</v>
      </c>
    </row>
    <row r="259" spans="1:38" x14ac:dyDescent="0.2">
      <c r="B259" s="58">
        <f t="shared" si="7"/>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IF(SUM(I259:AK259)&gt;0,SUM(I259:AK259)," ")</f>
        <v xml:space="preserve"> </v>
      </c>
      <c r="F259" s="119" t="e">
        <f>Jan!AM260</f>
        <v>#DIV/0!</v>
      </c>
      <c r="G259" s="17">
        <f>VLOOKUP(B259,'Herbage Mass Residual'!$B$11:$O$140,($B$1+2),FALSE)</f>
        <v>2500</v>
      </c>
      <c r="H259" s="103" t="e">
        <f>($F$7/VLOOKUP(B259,'Paddock Names'!$B$11:$D$140,3))*(SUM(I259:AK259)/31)</f>
        <v>#DIV/0!</v>
      </c>
      <c r="I259" s="121"/>
      <c r="J259" s="121"/>
      <c r="K259" s="121"/>
      <c r="L259" s="121"/>
      <c r="M259" s="121"/>
      <c r="N259" s="121"/>
      <c r="O259" s="121"/>
      <c r="P259" s="121"/>
      <c r="Q259" s="121"/>
      <c r="R259" s="121"/>
      <c r="S259" s="121"/>
      <c r="T259" s="121"/>
      <c r="U259" s="121"/>
      <c r="V259" s="121"/>
      <c r="W259" s="121"/>
      <c r="X259" s="121"/>
      <c r="Y259" s="121"/>
      <c r="Z259" s="121"/>
      <c r="AA259" s="121"/>
      <c r="AB259" s="121"/>
      <c r="AC259" s="121"/>
      <c r="AD259" s="121"/>
      <c r="AE259" s="121"/>
      <c r="AF259" s="121"/>
      <c r="AG259" s="121"/>
      <c r="AH259" s="121"/>
      <c r="AI259" s="121"/>
      <c r="AJ259" s="121"/>
      <c r="AK259" s="125"/>
    </row>
    <row r="260" spans="1:38" ht="16" thickBot="1" x14ac:dyDescent="0.25">
      <c r="B260" s="58">
        <f t="shared" si="7"/>
        <v>125.5</v>
      </c>
      <c r="C260" s="23"/>
      <c r="D260" s="29"/>
      <c r="E260" s="27"/>
      <c r="F260" s="21"/>
      <c r="G260" s="22"/>
      <c r="H260" s="104"/>
      <c r="I260" s="123" t="e">
        <f>F259+(VLOOKUP(B259,'Growth Rates'!$B$11:$O$140,($B$1+2),FALSE))-(I259*(I$7/VLOOKUP(B259,'Paddock Names'!$B$11:$D$140,3)))</f>
        <v>#DIV/0!</v>
      </c>
      <c r="J260" s="123" t="e">
        <f>I260+(VLOOKUP($B259,'Growth Rates'!$B$11:$O$140,($B$1+2),FALSE))-(J259*(J$7/VLOOKUP($B259,'Paddock Names'!$B$11:$D$140,3)))</f>
        <v>#DIV/0!</v>
      </c>
      <c r="K260" s="123" t="e">
        <f>J260+(VLOOKUP($B259,'Growth Rates'!$B$11:$O$140,($B$1+2),FALSE))-(K259*(K$7/VLOOKUP($B259,'Paddock Names'!$B$11:$D$140,3)))</f>
        <v>#DIV/0!</v>
      </c>
      <c r="L260" s="123" t="e">
        <f>K260+(VLOOKUP($B259,'Growth Rates'!$B$11:$O$140,($B$1+2),FALSE))-(L259*(L$7/VLOOKUP($B259,'Paddock Names'!$B$11:$D$140,3)))</f>
        <v>#DIV/0!</v>
      </c>
      <c r="M260" s="123" t="e">
        <f>L260+(VLOOKUP($B259,'Growth Rates'!$B$11:$O$140,($B$1+2),FALSE))-(M259*(M$7/VLOOKUP($B259,'Paddock Names'!$B$11:$D$140,3)))</f>
        <v>#DIV/0!</v>
      </c>
      <c r="N260" s="123" t="e">
        <f>M260+(VLOOKUP($B259,'Growth Rates'!$B$11:$O$140,($B$1+2),FALSE))-(N259*(N$7/VLOOKUP($B259,'Paddock Names'!$B$11:$D$140,3)))</f>
        <v>#DIV/0!</v>
      </c>
      <c r="O260" s="123" t="e">
        <f>N260+(VLOOKUP($B259,'Growth Rates'!$B$11:$O$140,($B$1+2),FALSE))-(O259*(O$7/VLOOKUP($B259,'Paddock Names'!$B$11:$D$140,3)))</f>
        <v>#DIV/0!</v>
      </c>
      <c r="P260" s="123" t="e">
        <f>O260+(VLOOKUP($B259,'Growth Rates'!$B$11:$O$140,($B$1+2),FALSE))-(P259*(P$7/VLOOKUP($B259,'Paddock Names'!$B$11:$D$140,3)))</f>
        <v>#DIV/0!</v>
      </c>
      <c r="Q260" s="123" t="e">
        <f>P260+(VLOOKUP($B259,'Growth Rates'!$B$11:$O$140,($B$1+2),FALSE))-(Q259*(Q$7/VLOOKUP($B259,'Paddock Names'!$B$11:$D$140,3)))</f>
        <v>#DIV/0!</v>
      </c>
      <c r="R260" s="123" t="e">
        <f>Q260+(VLOOKUP($B259,'Growth Rates'!$B$11:$O$140,($B$1+2),FALSE))-(R259*(R$7/VLOOKUP($B259,'Paddock Names'!$B$11:$D$140,3)))</f>
        <v>#DIV/0!</v>
      </c>
      <c r="S260" s="123" t="e">
        <f>R260+(VLOOKUP($B259,'Growth Rates'!$B$11:$O$140,($B$1+2),FALSE))-(S259*(S$7/VLOOKUP($B259,'Paddock Names'!$B$11:$D$140,3)))</f>
        <v>#DIV/0!</v>
      </c>
      <c r="T260" s="123" t="e">
        <f>S260+(VLOOKUP($B259,'Growth Rates'!$B$11:$O$140,($B$1+2),FALSE))-(T259*(T$7/VLOOKUP($B259,'Paddock Names'!$B$11:$D$140,3)))</f>
        <v>#DIV/0!</v>
      </c>
      <c r="U260" s="123" t="e">
        <f>T260+(VLOOKUP($B259,'Growth Rates'!$B$11:$O$140,($B$1+2),FALSE))-(U259*(U$7/VLOOKUP($B259,'Paddock Names'!$B$11:$D$140,3)))</f>
        <v>#DIV/0!</v>
      </c>
      <c r="V260" s="123" t="e">
        <f>U260+(VLOOKUP($B259,'Growth Rates'!$B$11:$O$140,($B$1+2),FALSE))-(V259*(V$7/VLOOKUP($B259,'Paddock Names'!$B$11:$D$140,3)))</f>
        <v>#DIV/0!</v>
      </c>
      <c r="W260" s="123" t="e">
        <f>V260+(VLOOKUP($B259,'Growth Rates'!$B$11:$O$140,($B$1+2),FALSE))-(W259*(W$7/VLOOKUP($B259,'Paddock Names'!$B$11:$D$140,3)))</f>
        <v>#DIV/0!</v>
      </c>
      <c r="X260" s="123" t="e">
        <f>W260+(VLOOKUP($B259,'Growth Rates'!$B$11:$O$140,($B$1+2),FALSE))-(X259*(X$7/VLOOKUP($B259,'Paddock Names'!$B$11:$D$140,3)))</f>
        <v>#DIV/0!</v>
      </c>
      <c r="Y260" s="123" t="e">
        <f>X260+(VLOOKUP($B259,'Growth Rates'!$B$11:$O$140,($B$1+2),FALSE))-(Y259*(Y$7/VLOOKUP($B259,'Paddock Names'!$B$11:$D$140,3)))</f>
        <v>#DIV/0!</v>
      </c>
      <c r="Z260" s="123" t="e">
        <f>Y260+(VLOOKUP($B259,'Growth Rates'!$B$11:$O$140,($B$1+2),FALSE))-(Z259*(Z$7/VLOOKUP($B259,'Paddock Names'!$B$11:$D$140,3)))</f>
        <v>#DIV/0!</v>
      </c>
      <c r="AA260" s="123" t="e">
        <f>Z260+(VLOOKUP($B259,'Growth Rates'!$B$11:$O$140,($B$1+2),FALSE))-(AA259*(AA$7/VLOOKUP($B259,'Paddock Names'!$B$11:$D$140,3)))</f>
        <v>#DIV/0!</v>
      </c>
      <c r="AB260" s="123" t="e">
        <f>AA260+(VLOOKUP($B259,'Growth Rates'!$B$11:$O$140,($B$1+2),FALSE))-(AB259*(AB$7/VLOOKUP($B259,'Paddock Names'!$B$11:$D$140,3)))</f>
        <v>#DIV/0!</v>
      </c>
      <c r="AC260" s="123" t="e">
        <f>AB260+(VLOOKUP($B259,'Growth Rates'!$B$11:$O$140,($B$1+2),FALSE))-(AC259*(AC$7/VLOOKUP($B259,'Paddock Names'!$B$11:$D$140,3)))</f>
        <v>#DIV/0!</v>
      </c>
      <c r="AD260" s="123" t="e">
        <f>AC260+(VLOOKUP($B259,'Growth Rates'!$B$11:$O$140,($B$1+2),FALSE))-(AD259*(AD$7/VLOOKUP($B259,'Paddock Names'!$B$11:$D$140,3)))</f>
        <v>#DIV/0!</v>
      </c>
      <c r="AE260" s="123" t="e">
        <f>AD260+(VLOOKUP($B259,'Growth Rates'!$B$11:$O$140,($B$1+2),FALSE))-(AE259*(AE$7/VLOOKUP($B259,'Paddock Names'!$B$11:$D$140,3)))</f>
        <v>#DIV/0!</v>
      </c>
      <c r="AF260" s="123" t="e">
        <f>AE260+(VLOOKUP($B259,'Growth Rates'!$B$11:$O$140,($B$1+2),FALSE))-(AF259*(AF$7/VLOOKUP($B259,'Paddock Names'!$B$11:$D$140,3)))</f>
        <v>#DIV/0!</v>
      </c>
      <c r="AG260" s="123" t="e">
        <f>AF260+(VLOOKUP($B259,'Growth Rates'!$B$11:$O$140,($B$1+2),FALSE))-(AG259*(AG$7/VLOOKUP($B259,'Paddock Names'!$B$11:$D$140,3)))</f>
        <v>#DIV/0!</v>
      </c>
      <c r="AH260" s="123" t="e">
        <f>AG260+(VLOOKUP($B259,'Growth Rates'!$B$11:$O$140,($B$1+2),FALSE))-(AH259*(AH$7/VLOOKUP($B259,'Paddock Names'!$B$11:$D$140,3)))</f>
        <v>#DIV/0!</v>
      </c>
      <c r="AI260" s="123" t="e">
        <f>AH260+(VLOOKUP($B259,'Growth Rates'!$B$11:$O$140,($B$1+2),FALSE))-(AI259*(AI$7/VLOOKUP($B259,'Paddock Names'!$B$11:$D$140,3)))</f>
        <v>#DIV/0!</v>
      </c>
      <c r="AJ260" s="123" t="e">
        <f>AI260+(VLOOKUP($B259,'Growth Rates'!$B$11:$O$140,($B$1+2),FALSE))-(AJ259*(AJ$7/VLOOKUP($B259,'Paddock Names'!$B$11:$D$140,3)))</f>
        <v>#DIV/0!</v>
      </c>
      <c r="AK260" s="124" t="e">
        <f>AJ260+(VLOOKUP($B259,'Growth Rates'!$B$11:$O$140,($B$1+2),FALSE))-(AK259*(AK$7/VLOOKUP($B259,'Paddock Names'!$B$11:$D$140,3)))</f>
        <v>#DIV/0!</v>
      </c>
    </row>
    <row r="261" spans="1:38" x14ac:dyDescent="0.2">
      <c r="B261" s="58">
        <f t="shared" si="7"/>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IF(SUM(I261:AK261)&gt;0,SUM(I261:AK261)," ")</f>
        <v xml:space="preserve"> </v>
      </c>
      <c r="F261" s="119" t="e">
        <f>Jan!AM262</f>
        <v>#DIV/0!</v>
      </c>
      <c r="G261" s="17">
        <f>VLOOKUP(B261,'Herbage Mass Residual'!$B$11:$O$140,($B$1+2),FALSE)</f>
        <v>2500</v>
      </c>
      <c r="H261" s="103" t="e">
        <f>($F$7/VLOOKUP(B261,'Paddock Names'!$B$11:$D$140,3))*(SUM(I261:AK261)/31)</f>
        <v>#DIV/0!</v>
      </c>
      <c r="I261" s="121"/>
      <c r="J261" s="121"/>
      <c r="K261" s="121"/>
      <c r="L261" s="121"/>
      <c r="M261" s="121"/>
      <c r="N261" s="121"/>
      <c r="O261" s="121"/>
      <c r="P261" s="121"/>
      <c r="Q261" s="121"/>
      <c r="R261" s="121"/>
      <c r="S261" s="121"/>
      <c r="T261" s="121"/>
      <c r="U261" s="121"/>
      <c r="V261" s="121"/>
      <c r="W261" s="121"/>
      <c r="X261" s="121"/>
      <c r="Y261" s="121"/>
      <c r="Z261" s="121"/>
      <c r="AA261" s="121"/>
      <c r="AB261" s="121"/>
      <c r="AC261" s="121"/>
      <c r="AD261" s="121"/>
      <c r="AE261" s="121"/>
      <c r="AF261" s="121"/>
      <c r="AG261" s="121"/>
      <c r="AH261" s="121"/>
      <c r="AI261" s="121"/>
      <c r="AJ261" s="121"/>
      <c r="AK261" s="125"/>
    </row>
    <row r="262" spans="1:38" ht="16" thickBot="1" x14ac:dyDescent="0.25">
      <c r="B262" s="58">
        <f t="shared" si="7"/>
        <v>126.5</v>
      </c>
      <c r="C262" s="23"/>
      <c r="D262" s="29"/>
      <c r="E262" s="27"/>
      <c r="F262" s="21"/>
      <c r="G262" s="22"/>
      <c r="H262" s="104"/>
      <c r="I262" s="123" t="e">
        <f>F261+(VLOOKUP(B261,'Growth Rates'!$B$11:$O$140,($B$1+2),FALSE))-(I261*(I$7/VLOOKUP(B261,'Paddock Names'!$B$11:$D$140,3)))</f>
        <v>#DIV/0!</v>
      </c>
      <c r="J262" s="123" t="e">
        <f>I262+(VLOOKUP($B261,'Growth Rates'!$B$11:$O$140,($B$1+2),FALSE))-(J261*(J$7/VLOOKUP($B261,'Paddock Names'!$B$11:$D$140,3)))</f>
        <v>#DIV/0!</v>
      </c>
      <c r="K262" s="123" t="e">
        <f>J262+(VLOOKUP($B261,'Growth Rates'!$B$11:$O$140,($B$1+2),FALSE))-(K261*(K$7/VLOOKUP($B261,'Paddock Names'!$B$11:$D$140,3)))</f>
        <v>#DIV/0!</v>
      </c>
      <c r="L262" s="123" t="e">
        <f>K262+(VLOOKUP($B261,'Growth Rates'!$B$11:$O$140,($B$1+2),FALSE))-(L261*(L$7/VLOOKUP($B261,'Paddock Names'!$B$11:$D$140,3)))</f>
        <v>#DIV/0!</v>
      </c>
      <c r="M262" s="123" t="e">
        <f>L262+(VLOOKUP($B261,'Growth Rates'!$B$11:$O$140,($B$1+2),FALSE))-(M261*(M$7/VLOOKUP($B261,'Paddock Names'!$B$11:$D$140,3)))</f>
        <v>#DIV/0!</v>
      </c>
      <c r="N262" s="123" t="e">
        <f>M262+(VLOOKUP($B261,'Growth Rates'!$B$11:$O$140,($B$1+2),FALSE))-(N261*(N$7/VLOOKUP($B261,'Paddock Names'!$B$11:$D$140,3)))</f>
        <v>#DIV/0!</v>
      </c>
      <c r="O262" s="123" t="e">
        <f>N262+(VLOOKUP($B261,'Growth Rates'!$B$11:$O$140,($B$1+2),FALSE))-(O261*(O$7/VLOOKUP($B261,'Paddock Names'!$B$11:$D$140,3)))</f>
        <v>#DIV/0!</v>
      </c>
      <c r="P262" s="123" t="e">
        <f>O262+(VLOOKUP($B261,'Growth Rates'!$B$11:$O$140,($B$1+2),FALSE))-(P261*(P$7/VLOOKUP($B261,'Paddock Names'!$B$11:$D$140,3)))</f>
        <v>#DIV/0!</v>
      </c>
      <c r="Q262" s="123" t="e">
        <f>P262+(VLOOKUP($B261,'Growth Rates'!$B$11:$O$140,($B$1+2),FALSE))-(Q261*(Q$7/VLOOKUP($B261,'Paddock Names'!$B$11:$D$140,3)))</f>
        <v>#DIV/0!</v>
      </c>
      <c r="R262" s="123" t="e">
        <f>Q262+(VLOOKUP($B261,'Growth Rates'!$B$11:$O$140,($B$1+2),FALSE))-(R261*(R$7/VLOOKUP($B261,'Paddock Names'!$B$11:$D$140,3)))</f>
        <v>#DIV/0!</v>
      </c>
      <c r="S262" s="123" t="e">
        <f>R262+(VLOOKUP($B261,'Growth Rates'!$B$11:$O$140,($B$1+2),FALSE))-(S261*(S$7/VLOOKUP($B261,'Paddock Names'!$B$11:$D$140,3)))</f>
        <v>#DIV/0!</v>
      </c>
      <c r="T262" s="123" t="e">
        <f>S262+(VLOOKUP($B261,'Growth Rates'!$B$11:$O$140,($B$1+2),FALSE))-(T261*(T$7/VLOOKUP($B261,'Paddock Names'!$B$11:$D$140,3)))</f>
        <v>#DIV/0!</v>
      </c>
      <c r="U262" s="123" t="e">
        <f>T262+(VLOOKUP($B261,'Growth Rates'!$B$11:$O$140,($B$1+2),FALSE))-(U261*(U$7/VLOOKUP($B261,'Paddock Names'!$B$11:$D$140,3)))</f>
        <v>#DIV/0!</v>
      </c>
      <c r="V262" s="123" t="e">
        <f>U262+(VLOOKUP($B261,'Growth Rates'!$B$11:$O$140,($B$1+2),FALSE))-(V261*(V$7/VLOOKUP($B261,'Paddock Names'!$B$11:$D$140,3)))</f>
        <v>#DIV/0!</v>
      </c>
      <c r="W262" s="123" t="e">
        <f>V262+(VLOOKUP($B261,'Growth Rates'!$B$11:$O$140,($B$1+2),FALSE))-(W261*(W$7/VLOOKUP($B261,'Paddock Names'!$B$11:$D$140,3)))</f>
        <v>#DIV/0!</v>
      </c>
      <c r="X262" s="123" t="e">
        <f>W262+(VLOOKUP($B261,'Growth Rates'!$B$11:$O$140,($B$1+2),FALSE))-(X261*(X$7/VLOOKUP($B261,'Paddock Names'!$B$11:$D$140,3)))</f>
        <v>#DIV/0!</v>
      </c>
      <c r="Y262" s="123" t="e">
        <f>X262+(VLOOKUP($B261,'Growth Rates'!$B$11:$O$140,($B$1+2),FALSE))-(Y261*(Y$7/VLOOKUP($B261,'Paddock Names'!$B$11:$D$140,3)))</f>
        <v>#DIV/0!</v>
      </c>
      <c r="Z262" s="123" t="e">
        <f>Y262+(VLOOKUP($B261,'Growth Rates'!$B$11:$O$140,($B$1+2),FALSE))-(Z261*(Z$7/VLOOKUP($B261,'Paddock Names'!$B$11:$D$140,3)))</f>
        <v>#DIV/0!</v>
      </c>
      <c r="AA262" s="123" t="e">
        <f>Z262+(VLOOKUP($B261,'Growth Rates'!$B$11:$O$140,($B$1+2),FALSE))-(AA261*(AA$7/VLOOKUP($B261,'Paddock Names'!$B$11:$D$140,3)))</f>
        <v>#DIV/0!</v>
      </c>
      <c r="AB262" s="123" t="e">
        <f>AA262+(VLOOKUP($B261,'Growth Rates'!$B$11:$O$140,($B$1+2),FALSE))-(AB261*(AB$7/VLOOKUP($B261,'Paddock Names'!$B$11:$D$140,3)))</f>
        <v>#DIV/0!</v>
      </c>
      <c r="AC262" s="123" t="e">
        <f>AB262+(VLOOKUP($B261,'Growth Rates'!$B$11:$O$140,($B$1+2),FALSE))-(AC261*(AC$7/VLOOKUP($B261,'Paddock Names'!$B$11:$D$140,3)))</f>
        <v>#DIV/0!</v>
      </c>
      <c r="AD262" s="123" t="e">
        <f>AC262+(VLOOKUP($B261,'Growth Rates'!$B$11:$O$140,($B$1+2),FALSE))-(AD261*(AD$7/VLOOKUP($B261,'Paddock Names'!$B$11:$D$140,3)))</f>
        <v>#DIV/0!</v>
      </c>
      <c r="AE262" s="123" t="e">
        <f>AD262+(VLOOKUP($B261,'Growth Rates'!$B$11:$O$140,($B$1+2),FALSE))-(AE261*(AE$7/VLOOKUP($B261,'Paddock Names'!$B$11:$D$140,3)))</f>
        <v>#DIV/0!</v>
      </c>
      <c r="AF262" s="123" t="e">
        <f>AE262+(VLOOKUP($B261,'Growth Rates'!$B$11:$O$140,($B$1+2),FALSE))-(AF261*(AF$7/VLOOKUP($B261,'Paddock Names'!$B$11:$D$140,3)))</f>
        <v>#DIV/0!</v>
      </c>
      <c r="AG262" s="123" t="e">
        <f>AF262+(VLOOKUP($B261,'Growth Rates'!$B$11:$O$140,($B$1+2),FALSE))-(AG261*(AG$7/VLOOKUP($B261,'Paddock Names'!$B$11:$D$140,3)))</f>
        <v>#DIV/0!</v>
      </c>
      <c r="AH262" s="123" t="e">
        <f>AG262+(VLOOKUP($B261,'Growth Rates'!$B$11:$O$140,($B$1+2),FALSE))-(AH261*(AH$7/VLOOKUP($B261,'Paddock Names'!$B$11:$D$140,3)))</f>
        <v>#DIV/0!</v>
      </c>
      <c r="AI262" s="123" t="e">
        <f>AH262+(VLOOKUP($B261,'Growth Rates'!$B$11:$O$140,($B$1+2),FALSE))-(AI261*(AI$7/VLOOKUP($B261,'Paddock Names'!$B$11:$D$140,3)))</f>
        <v>#DIV/0!</v>
      </c>
      <c r="AJ262" s="123" t="e">
        <f>AI262+(VLOOKUP($B261,'Growth Rates'!$B$11:$O$140,($B$1+2),FALSE))-(AJ261*(AJ$7/VLOOKUP($B261,'Paddock Names'!$B$11:$D$140,3)))</f>
        <v>#DIV/0!</v>
      </c>
      <c r="AK262" s="124" t="e">
        <f>AJ262+(VLOOKUP($B261,'Growth Rates'!$B$11:$O$140,($B$1+2),FALSE))-(AK261*(AK$7/VLOOKUP($B261,'Paddock Names'!$B$11:$D$140,3)))</f>
        <v>#DIV/0!</v>
      </c>
    </row>
    <row r="263" spans="1:38" x14ac:dyDescent="0.2">
      <c r="B263" s="58">
        <f t="shared" si="7"/>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IF(SUM(I263:AK263)&gt;0,SUM(I263:AK263)," ")</f>
        <v xml:space="preserve"> </v>
      </c>
      <c r="F263" s="119" t="e">
        <f>Jan!AM264</f>
        <v>#DIV/0!</v>
      </c>
      <c r="G263" s="17">
        <f>VLOOKUP(B263,'Herbage Mass Residual'!$B$11:$O$140,($B$1+2),FALSE)</f>
        <v>2500</v>
      </c>
      <c r="H263" s="103" t="e">
        <f>($F$7/VLOOKUP(B263,'Paddock Names'!$B$11:$D$140,3))*(SUM(I263:AK263)/31)</f>
        <v>#DIV/0!</v>
      </c>
      <c r="I263" s="121"/>
      <c r="J263" s="121"/>
      <c r="K263" s="121"/>
      <c r="L263" s="121"/>
      <c r="M263" s="121"/>
      <c r="N263" s="121"/>
      <c r="O263" s="121"/>
      <c r="P263" s="121"/>
      <c r="Q263" s="121"/>
      <c r="R263" s="121"/>
      <c r="S263" s="121"/>
      <c r="T263" s="121"/>
      <c r="U263" s="121"/>
      <c r="V263" s="121"/>
      <c r="W263" s="121"/>
      <c r="X263" s="121"/>
      <c r="Y263" s="121"/>
      <c r="Z263" s="121"/>
      <c r="AA263" s="121"/>
      <c r="AB263" s="121"/>
      <c r="AC263" s="121"/>
      <c r="AD263" s="121"/>
      <c r="AE263" s="121"/>
      <c r="AF263" s="121"/>
      <c r="AG263" s="121"/>
      <c r="AH263" s="121"/>
      <c r="AI263" s="121"/>
      <c r="AJ263" s="121"/>
      <c r="AK263" s="125"/>
    </row>
    <row r="264" spans="1:38" ht="16" thickBot="1" x14ac:dyDescent="0.25">
      <c r="B264" s="58">
        <f t="shared" si="7"/>
        <v>127.5</v>
      </c>
      <c r="C264" s="23"/>
      <c r="D264" s="29"/>
      <c r="E264" s="27"/>
      <c r="F264" s="21"/>
      <c r="G264" s="22"/>
      <c r="H264" s="104"/>
      <c r="I264" s="123" t="e">
        <f>F263+(VLOOKUP(B263,'Growth Rates'!$B$11:$O$140,($B$1+2),FALSE))-(I263*(I$7/VLOOKUP(B263,'Paddock Names'!$B$11:$D$140,3)))</f>
        <v>#DIV/0!</v>
      </c>
      <c r="J264" s="123" t="e">
        <f>I264+(VLOOKUP($B263,'Growth Rates'!$B$11:$O$140,($B$1+2),FALSE))-(J263*(J$7/VLOOKUP($B263,'Paddock Names'!$B$11:$D$140,3)))</f>
        <v>#DIV/0!</v>
      </c>
      <c r="K264" s="123" t="e">
        <f>J264+(VLOOKUP($B263,'Growth Rates'!$B$11:$O$140,($B$1+2),FALSE))-(K263*(K$7/VLOOKUP($B263,'Paddock Names'!$B$11:$D$140,3)))</f>
        <v>#DIV/0!</v>
      </c>
      <c r="L264" s="123" t="e">
        <f>K264+(VLOOKUP($B263,'Growth Rates'!$B$11:$O$140,($B$1+2),FALSE))-(L263*(L$7/VLOOKUP($B263,'Paddock Names'!$B$11:$D$140,3)))</f>
        <v>#DIV/0!</v>
      </c>
      <c r="M264" s="123" t="e">
        <f>L264+(VLOOKUP($B263,'Growth Rates'!$B$11:$O$140,($B$1+2),FALSE))-(M263*(M$7/VLOOKUP($B263,'Paddock Names'!$B$11:$D$140,3)))</f>
        <v>#DIV/0!</v>
      </c>
      <c r="N264" s="123" t="e">
        <f>M264+(VLOOKUP($B263,'Growth Rates'!$B$11:$O$140,($B$1+2),FALSE))-(N263*(N$7/VLOOKUP($B263,'Paddock Names'!$B$11:$D$140,3)))</f>
        <v>#DIV/0!</v>
      </c>
      <c r="O264" s="123" t="e">
        <f>N264+(VLOOKUP($B263,'Growth Rates'!$B$11:$O$140,($B$1+2),FALSE))-(O263*(O$7/VLOOKUP($B263,'Paddock Names'!$B$11:$D$140,3)))</f>
        <v>#DIV/0!</v>
      </c>
      <c r="P264" s="123" t="e">
        <f>O264+(VLOOKUP($B263,'Growth Rates'!$B$11:$O$140,($B$1+2),FALSE))-(P263*(P$7/VLOOKUP($B263,'Paddock Names'!$B$11:$D$140,3)))</f>
        <v>#DIV/0!</v>
      </c>
      <c r="Q264" s="123" t="e">
        <f>P264+(VLOOKUP($B263,'Growth Rates'!$B$11:$O$140,($B$1+2),FALSE))-(Q263*(Q$7/VLOOKUP($B263,'Paddock Names'!$B$11:$D$140,3)))</f>
        <v>#DIV/0!</v>
      </c>
      <c r="R264" s="123" t="e">
        <f>Q264+(VLOOKUP($B263,'Growth Rates'!$B$11:$O$140,($B$1+2),FALSE))-(R263*(R$7/VLOOKUP($B263,'Paddock Names'!$B$11:$D$140,3)))</f>
        <v>#DIV/0!</v>
      </c>
      <c r="S264" s="123" t="e">
        <f>R264+(VLOOKUP($B263,'Growth Rates'!$B$11:$O$140,($B$1+2),FALSE))-(S263*(S$7/VLOOKUP($B263,'Paddock Names'!$B$11:$D$140,3)))</f>
        <v>#DIV/0!</v>
      </c>
      <c r="T264" s="123" t="e">
        <f>S264+(VLOOKUP($B263,'Growth Rates'!$B$11:$O$140,($B$1+2),FALSE))-(T263*(T$7/VLOOKUP($B263,'Paddock Names'!$B$11:$D$140,3)))</f>
        <v>#DIV/0!</v>
      </c>
      <c r="U264" s="123" t="e">
        <f>T264+(VLOOKUP($B263,'Growth Rates'!$B$11:$O$140,($B$1+2),FALSE))-(U263*(U$7/VLOOKUP($B263,'Paddock Names'!$B$11:$D$140,3)))</f>
        <v>#DIV/0!</v>
      </c>
      <c r="V264" s="123" t="e">
        <f>U264+(VLOOKUP($B263,'Growth Rates'!$B$11:$O$140,($B$1+2),FALSE))-(V263*(V$7/VLOOKUP($B263,'Paddock Names'!$B$11:$D$140,3)))</f>
        <v>#DIV/0!</v>
      </c>
      <c r="W264" s="123" t="e">
        <f>V264+(VLOOKUP($B263,'Growth Rates'!$B$11:$O$140,($B$1+2),FALSE))-(W263*(W$7/VLOOKUP($B263,'Paddock Names'!$B$11:$D$140,3)))</f>
        <v>#DIV/0!</v>
      </c>
      <c r="X264" s="123" t="e">
        <f>W264+(VLOOKUP($B263,'Growth Rates'!$B$11:$O$140,($B$1+2),FALSE))-(X263*(X$7/VLOOKUP($B263,'Paddock Names'!$B$11:$D$140,3)))</f>
        <v>#DIV/0!</v>
      </c>
      <c r="Y264" s="123" t="e">
        <f>X264+(VLOOKUP($B263,'Growth Rates'!$B$11:$O$140,($B$1+2),FALSE))-(Y263*(Y$7/VLOOKUP($B263,'Paddock Names'!$B$11:$D$140,3)))</f>
        <v>#DIV/0!</v>
      </c>
      <c r="Z264" s="123" t="e">
        <f>Y264+(VLOOKUP($B263,'Growth Rates'!$B$11:$O$140,($B$1+2),FALSE))-(Z263*(Z$7/VLOOKUP($B263,'Paddock Names'!$B$11:$D$140,3)))</f>
        <v>#DIV/0!</v>
      </c>
      <c r="AA264" s="123" t="e">
        <f>Z264+(VLOOKUP($B263,'Growth Rates'!$B$11:$O$140,($B$1+2),FALSE))-(AA263*(AA$7/VLOOKUP($B263,'Paddock Names'!$B$11:$D$140,3)))</f>
        <v>#DIV/0!</v>
      </c>
      <c r="AB264" s="123" t="e">
        <f>AA264+(VLOOKUP($B263,'Growth Rates'!$B$11:$O$140,($B$1+2),FALSE))-(AB263*(AB$7/VLOOKUP($B263,'Paddock Names'!$B$11:$D$140,3)))</f>
        <v>#DIV/0!</v>
      </c>
      <c r="AC264" s="123" t="e">
        <f>AB264+(VLOOKUP($B263,'Growth Rates'!$B$11:$O$140,($B$1+2),FALSE))-(AC263*(AC$7/VLOOKUP($B263,'Paddock Names'!$B$11:$D$140,3)))</f>
        <v>#DIV/0!</v>
      </c>
      <c r="AD264" s="123" t="e">
        <f>AC264+(VLOOKUP($B263,'Growth Rates'!$B$11:$O$140,($B$1+2),FALSE))-(AD263*(AD$7/VLOOKUP($B263,'Paddock Names'!$B$11:$D$140,3)))</f>
        <v>#DIV/0!</v>
      </c>
      <c r="AE264" s="123" t="e">
        <f>AD264+(VLOOKUP($B263,'Growth Rates'!$B$11:$O$140,($B$1+2),FALSE))-(AE263*(AE$7/VLOOKUP($B263,'Paddock Names'!$B$11:$D$140,3)))</f>
        <v>#DIV/0!</v>
      </c>
      <c r="AF264" s="123" t="e">
        <f>AE264+(VLOOKUP($B263,'Growth Rates'!$B$11:$O$140,($B$1+2),FALSE))-(AF263*(AF$7/VLOOKUP($B263,'Paddock Names'!$B$11:$D$140,3)))</f>
        <v>#DIV/0!</v>
      </c>
      <c r="AG264" s="123" t="e">
        <f>AF264+(VLOOKUP($B263,'Growth Rates'!$B$11:$O$140,($B$1+2),FALSE))-(AG263*(AG$7/VLOOKUP($B263,'Paddock Names'!$B$11:$D$140,3)))</f>
        <v>#DIV/0!</v>
      </c>
      <c r="AH264" s="123" t="e">
        <f>AG264+(VLOOKUP($B263,'Growth Rates'!$B$11:$O$140,($B$1+2),FALSE))-(AH263*(AH$7/VLOOKUP($B263,'Paddock Names'!$B$11:$D$140,3)))</f>
        <v>#DIV/0!</v>
      </c>
      <c r="AI264" s="123" t="e">
        <f>AH264+(VLOOKUP($B263,'Growth Rates'!$B$11:$O$140,($B$1+2),FALSE))-(AI263*(AI$7/VLOOKUP($B263,'Paddock Names'!$B$11:$D$140,3)))</f>
        <v>#DIV/0!</v>
      </c>
      <c r="AJ264" s="123" t="e">
        <f>AI264+(VLOOKUP($B263,'Growth Rates'!$B$11:$O$140,($B$1+2),FALSE))-(AJ263*(AJ$7/VLOOKUP($B263,'Paddock Names'!$B$11:$D$140,3)))</f>
        <v>#DIV/0!</v>
      </c>
      <c r="AK264" s="124" t="e">
        <f>AJ264+(VLOOKUP($B263,'Growth Rates'!$B$11:$O$140,($B$1+2),FALSE))-(AK263*(AK$7/VLOOKUP($B263,'Paddock Names'!$B$11:$D$140,3)))</f>
        <v>#DIV/0!</v>
      </c>
    </row>
    <row r="265" spans="1:38" x14ac:dyDescent="0.2">
      <c r="B265" s="58">
        <f t="shared" si="7"/>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IF(SUM(I265:AK265)&gt;0,SUM(I265:AK265)," ")</f>
        <v xml:space="preserve"> </v>
      </c>
      <c r="F265" s="119" t="e">
        <f>Jan!AM266</f>
        <v>#DIV/0!</v>
      </c>
      <c r="G265" s="17">
        <f>VLOOKUP(B265,'Herbage Mass Residual'!$B$11:$O$140,($B$1+2),FALSE)</f>
        <v>2500</v>
      </c>
      <c r="H265" s="103" t="e">
        <f>($F$7/VLOOKUP(B265,'Paddock Names'!$B$11:$D$140,3))*(SUM(I265:AK265)/31)</f>
        <v>#DIV/0!</v>
      </c>
      <c r="I265" s="121"/>
      <c r="J265" s="121"/>
      <c r="K265" s="121"/>
      <c r="L265" s="121"/>
      <c r="M265" s="121"/>
      <c r="N265" s="121"/>
      <c r="O265" s="121"/>
      <c r="P265" s="121"/>
      <c r="Q265" s="121"/>
      <c r="R265" s="121"/>
      <c r="S265" s="121"/>
      <c r="T265" s="121"/>
      <c r="U265" s="121"/>
      <c r="V265" s="121"/>
      <c r="W265" s="121"/>
      <c r="X265" s="121"/>
      <c r="Y265" s="121"/>
      <c r="Z265" s="121"/>
      <c r="AA265" s="121"/>
      <c r="AB265" s="121"/>
      <c r="AC265" s="121"/>
      <c r="AD265" s="121"/>
      <c r="AE265" s="121"/>
      <c r="AF265" s="121"/>
      <c r="AG265" s="121"/>
      <c r="AH265" s="121"/>
      <c r="AI265" s="121"/>
      <c r="AJ265" s="121"/>
      <c r="AK265" s="125"/>
    </row>
    <row r="266" spans="1:38" ht="16" thickBot="1" x14ac:dyDescent="0.25">
      <c r="B266" s="58">
        <f t="shared" si="7"/>
        <v>128.5</v>
      </c>
      <c r="C266" s="23"/>
      <c r="D266" s="29"/>
      <c r="E266" s="27"/>
      <c r="F266" s="21"/>
      <c r="G266" s="22"/>
      <c r="H266" s="104"/>
      <c r="I266" s="123" t="e">
        <f>F265+(VLOOKUP(B265,'Growth Rates'!$B$11:$O$140,($B$1+2),FALSE))-(I265*(I$7/VLOOKUP(B265,'Paddock Names'!$B$11:$D$140,3)))</f>
        <v>#DIV/0!</v>
      </c>
      <c r="J266" s="123" t="e">
        <f>I266+(VLOOKUP($B265,'Growth Rates'!$B$11:$O$140,($B$1+2),FALSE))-(J265*(J$7/VLOOKUP($B265,'Paddock Names'!$B$11:$D$140,3)))</f>
        <v>#DIV/0!</v>
      </c>
      <c r="K266" s="123" t="e">
        <f>J266+(VLOOKUP($B265,'Growth Rates'!$B$11:$O$140,($B$1+2),FALSE))-(K265*(K$7/VLOOKUP($B265,'Paddock Names'!$B$11:$D$140,3)))</f>
        <v>#DIV/0!</v>
      </c>
      <c r="L266" s="123" t="e">
        <f>K266+(VLOOKUP($B265,'Growth Rates'!$B$11:$O$140,($B$1+2),FALSE))-(L265*(L$7/VLOOKUP($B265,'Paddock Names'!$B$11:$D$140,3)))</f>
        <v>#DIV/0!</v>
      </c>
      <c r="M266" s="123" t="e">
        <f>L266+(VLOOKUP($B265,'Growth Rates'!$B$11:$O$140,($B$1+2),FALSE))-(M265*(M$7/VLOOKUP($B265,'Paddock Names'!$B$11:$D$140,3)))</f>
        <v>#DIV/0!</v>
      </c>
      <c r="N266" s="123" t="e">
        <f>M266+(VLOOKUP($B265,'Growth Rates'!$B$11:$O$140,($B$1+2),FALSE))-(N265*(N$7/VLOOKUP($B265,'Paddock Names'!$B$11:$D$140,3)))</f>
        <v>#DIV/0!</v>
      </c>
      <c r="O266" s="123" t="e">
        <f>N266+(VLOOKUP($B265,'Growth Rates'!$B$11:$O$140,($B$1+2),FALSE))-(O265*(O$7/VLOOKUP($B265,'Paddock Names'!$B$11:$D$140,3)))</f>
        <v>#DIV/0!</v>
      </c>
      <c r="P266" s="123" t="e">
        <f>O266+(VLOOKUP($B265,'Growth Rates'!$B$11:$O$140,($B$1+2),FALSE))-(P265*(P$7/VLOOKUP($B265,'Paddock Names'!$B$11:$D$140,3)))</f>
        <v>#DIV/0!</v>
      </c>
      <c r="Q266" s="123" t="e">
        <f>P266+(VLOOKUP($B265,'Growth Rates'!$B$11:$O$140,($B$1+2),FALSE))-(Q265*(Q$7/VLOOKUP($B265,'Paddock Names'!$B$11:$D$140,3)))</f>
        <v>#DIV/0!</v>
      </c>
      <c r="R266" s="123" t="e">
        <f>Q266+(VLOOKUP($B265,'Growth Rates'!$B$11:$O$140,($B$1+2),FALSE))-(R265*(R$7/VLOOKUP($B265,'Paddock Names'!$B$11:$D$140,3)))</f>
        <v>#DIV/0!</v>
      </c>
      <c r="S266" s="123" t="e">
        <f>R266+(VLOOKUP($B265,'Growth Rates'!$B$11:$O$140,($B$1+2),FALSE))-(S265*(S$7/VLOOKUP($B265,'Paddock Names'!$B$11:$D$140,3)))</f>
        <v>#DIV/0!</v>
      </c>
      <c r="T266" s="123" t="e">
        <f>S266+(VLOOKUP($B265,'Growth Rates'!$B$11:$O$140,($B$1+2),FALSE))-(T265*(T$7/VLOOKUP($B265,'Paddock Names'!$B$11:$D$140,3)))</f>
        <v>#DIV/0!</v>
      </c>
      <c r="U266" s="123" t="e">
        <f>T266+(VLOOKUP($B265,'Growth Rates'!$B$11:$O$140,($B$1+2),FALSE))-(U265*(U$7/VLOOKUP($B265,'Paddock Names'!$B$11:$D$140,3)))</f>
        <v>#DIV/0!</v>
      </c>
      <c r="V266" s="123" t="e">
        <f>U266+(VLOOKUP($B265,'Growth Rates'!$B$11:$O$140,($B$1+2),FALSE))-(V265*(V$7/VLOOKUP($B265,'Paddock Names'!$B$11:$D$140,3)))</f>
        <v>#DIV/0!</v>
      </c>
      <c r="W266" s="123" t="e">
        <f>V266+(VLOOKUP($B265,'Growth Rates'!$B$11:$O$140,($B$1+2),FALSE))-(W265*(W$7/VLOOKUP($B265,'Paddock Names'!$B$11:$D$140,3)))</f>
        <v>#DIV/0!</v>
      </c>
      <c r="X266" s="123" t="e">
        <f>W266+(VLOOKUP($B265,'Growth Rates'!$B$11:$O$140,($B$1+2),FALSE))-(X265*(X$7/VLOOKUP($B265,'Paddock Names'!$B$11:$D$140,3)))</f>
        <v>#DIV/0!</v>
      </c>
      <c r="Y266" s="123" t="e">
        <f>X266+(VLOOKUP($B265,'Growth Rates'!$B$11:$O$140,($B$1+2),FALSE))-(Y265*(Y$7/VLOOKUP($B265,'Paddock Names'!$B$11:$D$140,3)))</f>
        <v>#DIV/0!</v>
      </c>
      <c r="Z266" s="123" t="e">
        <f>Y266+(VLOOKUP($B265,'Growth Rates'!$B$11:$O$140,($B$1+2),FALSE))-(Z265*(Z$7/VLOOKUP($B265,'Paddock Names'!$B$11:$D$140,3)))</f>
        <v>#DIV/0!</v>
      </c>
      <c r="AA266" s="123" t="e">
        <f>Z266+(VLOOKUP($B265,'Growth Rates'!$B$11:$O$140,($B$1+2),FALSE))-(AA265*(AA$7/VLOOKUP($B265,'Paddock Names'!$B$11:$D$140,3)))</f>
        <v>#DIV/0!</v>
      </c>
      <c r="AB266" s="123" t="e">
        <f>AA266+(VLOOKUP($B265,'Growth Rates'!$B$11:$O$140,($B$1+2),FALSE))-(AB265*(AB$7/VLOOKUP($B265,'Paddock Names'!$B$11:$D$140,3)))</f>
        <v>#DIV/0!</v>
      </c>
      <c r="AC266" s="123" t="e">
        <f>AB266+(VLOOKUP($B265,'Growth Rates'!$B$11:$O$140,($B$1+2),FALSE))-(AC265*(AC$7/VLOOKUP($B265,'Paddock Names'!$B$11:$D$140,3)))</f>
        <v>#DIV/0!</v>
      </c>
      <c r="AD266" s="123" t="e">
        <f>AC266+(VLOOKUP($B265,'Growth Rates'!$B$11:$O$140,($B$1+2),FALSE))-(AD265*(AD$7/VLOOKUP($B265,'Paddock Names'!$B$11:$D$140,3)))</f>
        <v>#DIV/0!</v>
      </c>
      <c r="AE266" s="123" t="e">
        <f>AD266+(VLOOKUP($B265,'Growth Rates'!$B$11:$O$140,($B$1+2),FALSE))-(AE265*(AE$7/VLOOKUP($B265,'Paddock Names'!$B$11:$D$140,3)))</f>
        <v>#DIV/0!</v>
      </c>
      <c r="AF266" s="123" t="e">
        <f>AE266+(VLOOKUP($B265,'Growth Rates'!$B$11:$O$140,($B$1+2),FALSE))-(AF265*(AF$7/VLOOKUP($B265,'Paddock Names'!$B$11:$D$140,3)))</f>
        <v>#DIV/0!</v>
      </c>
      <c r="AG266" s="123" t="e">
        <f>AF266+(VLOOKUP($B265,'Growth Rates'!$B$11:$O$140,($B$1+2),FALSE))-(AG265*(AG$7/VLOOKUP($B265,'Paddock Names'!$B$11:$D$140,3)))</f>
        <v>#DIV/0!</v>
      </c>
      <c r="AH266" s="123" t="e">
        <f>AG266+(VLOOKUP($B265,'Growth Rates'!$B$11:$O$140,($B$1+2),FALSE))-(AH265*(AH$7/VLOOKUP($B265,'Paddock Names'!$B$11:$D$140,3)))</f>
        <v>#DIV/0!</v>
      </c>
      <c r="AI266" s="123" t="e">
        <f>AH266+(VLOOKUP($B265,'Growth Rates'!$B$11:$O$140,($B$1+2),FALSE))-(AI265*(AI$7/VLOOKUP($B265,'Paddock Names'!$B$11:$D$140,3)))</f>
        <v>#DIV/0!</v>
      </c>
      <c r="AJ266" s="123" t="e">
        <f>AI266+(VLOOKUP($B265,'Growth Rates'!$B$11:$O$140,($B$1+2),FALSE))-(AJ265*(AJ$7/VLOOKUP($B265,'Paddock Names'!$B$11:$D$140,3)))</f>
        <v>#DIV/0!</v>
      </c>
      <c r="AK266" s="124" t="e">
        <f>AJ266+(VLOOKUP($B265,'Growth Rates'!$B$11:$O$140,($B$1+2),FALSE))-(AK265*(AK$7/VLOOKUP($B265,'Paddock Names'!$B$11:$D$140,3)))</f>
        <v>#DIV/0!</v>
      </c>
    </row>
    <row r="267" spans="1:38" x14ac:dyDescent="0.2">
      <c r="B267" s="58">
        <f t="shared" si="7"/>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IF(SUM(I267:AK267)&gt;0,SUM(I267:AK267)," ")</f>
        <v xml:space="preserve"> </v>
      </c>
      <c r="F267" s="119" t="e">
        <f>Jan!AM268</f>
        <v>#DIV/0!</v>
      </c>
      <c r="G267" s="17">
        <f>VLOOKUP(B267,'Herbage Mass Residual'!$B$11:$O$140,($B$1+2),FALSE)</f>
        <v>2500</v>
      </c>
      <c r="H267" s="103" t="e">
        <f>($F$7/VLOOKUP(B267,'Paddock Names'!$B$11:$D$140,3))*(SUM(I267:AK267)/31)</f>
        <v>#DIV/0!</v>
      </c>
      <c r="I267" s="121"/>
      <c r="J267" s="121"/>
      <c r="K267" s="121"/>
      <c r="L267" s="121"/>
      <c r="M267" s="121"/>
      <c r="N267" s="121"/>
      <c r="O267" s="121"/>
      <c r="P267" s="121"/>
      <c r="Q267" s="121"/>
      <c r="R267" s="121"/>
      <c r="S267" s="121"/>
      <c r="T267" s="121"/>
      <c r="U267" s="121"/>
      <c r="V267" s="121"/>
      <c r="W267" s="121"/>
      <c r="X267" s="121"/>
      <c r="Y267" s="121"/>
      <c r="Z267" s="121"/>
      <c r="AA267" s="121"/>
      <c r="AB267" s="121"/>
      <c r="AC267" s="121"/>
      <c r="AD267" s="121"/>
      <c r="AE267" s="121"/>
      <c r="AF267" s="121"/>
      <c r="AG267" s="121"/>
      <c r="AH267" s="121"/>
      <c r="AI267" s="121"/>
      <c r="AJ267" s="121"/>
      <c r="AK267" s="125"/>
    </row>
    <row r="268" spans="1:38" ht="16" thickBot="1" x14ac:dyDescent="0.25">
      <c r="B268" s="58">
        <f t="shared" si="7"/>
        <v>129.5</v>
      </c>
      <c r="C268" s="23"/>
      <c r="D268" s="29"/>
      <c r="E268" s="27"/>
      <c r="F268" s="21"/>
      <c r="G268" s="22"/>
      <c r="H268" s="104"/>
      <c r="I268" s="123" t="e">
        <f>F267+(VLOOKUP(B267,'Growth Rates'!$B$11:$O$140,($B$1+2),FALSE))-(I267*(I$7/VLOOKUP(B267,'Paddock Names'!$B$11:$D$140,3)))</f>
        <v>#DIV/0!</v>
      </c>
      <c r="J268" s="123" t="e">
        <f>I268+(VLOOKUP($B267,'Growth Rates'!$B$11:$O$140,($B$1+2),FALSE))-(J267*(J$7/VLOOKUP($B267,'Paddock Names'!$B$11:$D$140,3)))</f>
        <v>#DIV/0!</v>
      </c>
      <c r="K268" s="123" t="e">
        <f>J268+(VLOOKUP($B267,'Growth Rates'!$B$11:$O$140,($B$1+2),FALSE))-(K267*(K$7/VLOOKUP($B267,'Paddock Names'!$B$11:$D$140,3)))</f>
        <v>#DIV/0!</v>
      </c>
      <c r="L268" s="123" t="e">
        <f>K268+(VLOOKUP($B267,'Growth Rates'!$B$11:$O$140,($B$1+2),FALSE))-(L267*(L$7/VLOOKUP($B267,'Paddock Names'!$B$11:$D$140,3)))</f>
        <v>#DIV/0!</v>
      </c>
      <c r="M268" s="123" t="e">
        <f>L268+(VLOOKUP($B267,'Growth Rates'!$B$11:$O$140,($B$1+2),FALSE))-(M267*(M$7/VLOOKUP($B267,'Paddock Names'!$B$11:$D$140,3)))</f>
        <v>#DIV/0!</v>
      </c>
      <c r="N268" s="123" t="e">
        <f>M268+(VLOOKUP($B267,'Growth Rates'!$B$11:$O$140,($B$1+2),FALSE))-(N267*(N$7/VLOOKUP($B267,'Paddock Names'!$B$11:$D$140,3)))</f>
        <v>#DIV/0!</v>
      </c>
      <c r="O268" s="123" t="e">
        <f>N268+(VLOOKUP($B267,'Growth Rates'!$B$11:$O$140,($B$1+2),FALSE))-(O267*(O$7/VLOOKUP($B267,'Paddock Names'!$B$11:$D$140,3)))</f>
        <v>#DIV/0!</v>
      </c>
      <c r="P268" s="123" t="e">
        <f>O268+(VLOOKUP($B267,'Growth Rates'!$B$11:$O$140,($B$1+2),FALSE))-(P267*(P$7/VLOOKUP($B267,'Paddock Names'!$B$11:$D$140,3)))</f>
        <v>#DIV/0!</v>
      </c>
      <c r="Q268" s="123" t="e">
        <f>P268+(VLOOKUP($B267,'Growth Rates'!$B$11:$O$140,($B$1+2),FALSE))-(Q267*(Q$7/VLOOKUP($B267,'Paddock Names'!$B$11:$D$140,3)))</f>
        <v>#DIV/0!</v>
      </c>
      <c r="R268" s="123" t="e">
        <f>Q268+(VLOOKUP($B267,'Growth Rates'!$B$11:$O$140,($B$1+2),FALSE))-(R267*(R$7/VLOOKUP($B267,'Paddock Names'!$B$11:$D$140,3)))</f>
        <v>#DIV/0!</v>
      </c>
      <c r="S268" s="123" t="e">
        <f>R268+(VLOOKUP($B267,'Growth Rates'!$B$11:$O$140,($B$1+2),FALSE))-(S267*(S$7/VLOOKUP($B267,'Paddock Names'!$B$11:$D$140,3)))</f>
        <v>#DIV/0!</v>
      </c>
      <c r="T268" s="123" t="e">
        <f>S268+(VLOOKUP($B267,'Growth Rates'!$B$11:$O$140,($B$1+2),FALSE))-(T267*(T$7/VLOOKUP($B267,'Paddock Names'!$B$11:$D$140,3)))</f>
        <v>#DIV/0!</v>
      </c>
      <c r="U268" s="123" t="e">
        <f>T268+(VLOOKUP($B267,'Growth Rates'!$B$11:$O$140,($B$1+2),FALSE))-(U267*(U$7/VLOOKUP($B267,'Paddock Names'!$B$11:$D$140,3)))</f>
        <v>#DIV/0!</v>
      </c>
      <c r="V268" s="123" t="e">
        <f>U268+(VLOOKUP($B267,'Growth Rates'!$B$11:$O$140,($B$1+2),FALSE))-(V267*(V$7/VLOOKUP($B267,'Paddock Names'!$B$11:$D$140,3)))</f>
        <v>#DIV/0!</v>
      </c>
      <c r="W268" s="123" t="e">
        <f>V268+(VLOOKUP($B267,'Growth Rates'!$B$11:$O$140,($B$1+2),FALSE))-(W267*(W$7/VLOOKUP($B267,'Paddock Names'!$B$11:$D$140,3)))</f>
        <v>#DIV/0!</v>
      </c>
      <c r="X268" s="123" t="e">
        <f>W268+(VLOOKUP($B267,'Growth Rates'!$B$11:$O$140,($B$1+2),FALSE))-(X267*(X$7/VLOOKUP($B267,'Paddock Names'!$B$11:$D$140,3)))</f>
        <v>#DIV/0!</v>
      </c>
      <c r="Y268" s="123" t="e">
        <f>X268+(VLOOKUP($B267,'Growth Rates'!$B$11:$O$140,($B$1+2),FALSE))-(Y267*(Y$7/VLOOKUP($B267,'Paddock Names'!$B$11:$D$140,3)))</f>
        <v>#DIV/0!</v>
      </c>
      <c r="Z268" s="123" t="e">
        <f>Y268+(VLOOKUP($B267,'Growth Rates'!$B$11:$O$140,($B$1+2),FALSE))-(Z267*(Z$7/VLOOKUP($B267,'Paddock Names'!$B$11:$D$140,3)))</f>
        <v>#DIV/0!</v>
      </c>
      <c r="AA268" s="123" t="e">
        <f>Z268+(VLOOKUP($B267,'Growth Rates'!$B$11:$O$140,($B$1+2),FALSE))-(AA267*(AA$7/VLOOKUP($B267,'Paddock Names'!$B$11:$D$140,3)))</f>
        <v>#DIV/0!</v>
      </c>
      <c r="AB268" s="123" t="e">
        <f>AA268+(VLOOKUP($B267,'Growth Rates'!$B$11:$O$140,($B$1+2),FALSE))-(AB267*(AB$7/VLOOKUP($B267,'Paddock Names'!$B$11:$D$140,3)))</f>
        <v>#DIV/0!</v>
      </c>
      <c r="AC268" s="123" t="e">
        <f>AB268+(VLOOKUP($B267,'Growth Rates'!$B$11:$O$140,($B$1+2),FALSE))-(AC267*(AC$7/VLOOKUP($B267,'Paddock Names'!$B$11:$D$140,3)))</f>
        <v>#DIV/0!</v>
      </c>
      <c r="AD268" s="123" t="e">
        <f>AC268+(VLOOKUP($B267,'Growth Rates'!$B$11:$O$140,($B$1+2),FALSE))-(AD267*(AD$7/VLOOKUP($B267,'Paddock Names'!$B$11:$D$140,3)))</f>
        <v>#DIV/0!</v>
      </c>
      <c r="AE268" s="123" t="e">
        <f>AD268+(VLOOKUP($B267,'Growth Rates'!$B$11:$O$140,($B$1+2),FALSE))-(AE267*(AE$7/VLOOKUP($B267,'Paddock Names'!$B$11:$D$140,3)))</f>
        <v>#DIV/0!</v>
      </c>
      <c r="AF268" s="123" t="e">
        <f>AE268+(VLOOKUP($B267,'Growth Rates'!$B$11:$O$140,($B$1+2),FALSE))-(AF267*(AF$7/VLOOKUP($B267,'Paddock Names'!$B$11:$D$140,3)))</f>
        <v>#DIV/0!</v>
      </c>
      <c r="AG268" s="123" t="e">
        <f>AF268+(VLOOKUP($B267,'Growth Rates'!$B$11:$O$140,($B$1+2),FALSE))-(AG267*(AG$7/VLOOKUP($B267,'Paddock Names'!$B$11:$D$140,3)))</f>
        <v>#DIV/0!</v>
      </c>
      <c r="AH268" s="123" t="e">
        <f>AG268+(VLOOKUP($B267,'Growth Rates'!$B$11:$O$140,($B$1+2),FALSE))-(AH267*(AH$7/VLOOKUP($B267,'Paddock Names'!$B$11:$D$140,3)))</f>
        <v>#DIV/0!</v>
      </c>
      <c r="AI268" s="123" t="e">
        <f>AH268+(VLOOKUP($B267,'Growth Rates'!$B$11:$O$140,($B$1+2),FALSE))-(AI267*(AI$7/VLOOKUP($B267,'Paddock Names'!$B$11:$D$140,3)))</f>
        <v>#DIV/0!</v>
      </c>
      <c r="AJ268" s="123" t="e">
        <f>AI268+(VLOOKUP($B267,'Growth Rates'!$B$11:$O$140,($B$1+2),FALSE))-(AJ267*(AJ$7/VLOOKUP($B267,'Paddock Names'!$B$11:$D$140,3)))</f>
        <v>#DIV/0!</v>
      </c>
      <c r="AK268" s="124" t="e">
        <f>AJ268+(VLOOKUP($B267,'Growth Rates'!$B$11:$O$140,($B$1+2),FALSE))-(AK267*(AK$7/VLOOKUP($B267,'Paddock Names'!$B$11:$D$140,3)))</f>
        <v>#DIV/0!</v>
      </c>
    </row>
    <row r="269" spans="1:38" x14ac:dyDescent="0.2">
      <c r="B269" s="58">
        <f t="shared" si="7"/>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28</v>
      </c>
      <c r="E269" s="17" t="str">
        <f>IF(SUM(I269:AK269)&gt;0,SUM(I269:AK269)," ")</f>
        <v xml:space="preserve"> </v>
      </c>
      <c r="F269" s="119">
        <f>Jan!AM270</f>
        <v>4930</v>
      </c>
      <c r="G269" s="17">
        <f>VLOOKUP(B269,'Herbage Mass Residual'!$B$11:$O$140,($B$1+2),FALSE)</f>
        <v>2500</v>
      </c>
      <c r="H269" s="103">
        <f>($F$7/VLOOKUP(B269,'Paddock Names'!$B$11:$D$140,3))*(SUM(I269:AK269)/31)</f>
        <v>0</v>
      </c>
      <c r="I269" s="121"/>
      <c r="J269" s="121"/>
      <c r="K269" s="121"/>
      <c r="L269" s="121"/>
      <c r="M269" s="121"/>
      <c r="N269" s="121"/>
      <c r="O269" s="121"/>
      <c r="P269" s="121"/>
      <c r="Q269" s="121"/>
      <c r="R269" s="121"/>
      <c r="S269" s="121"/>
      <c r="T269" s="121"/>
      <c r="U269" s="121"/>
      <c r="V269" s="121"/>
      <c r="W269" s="121"/>
      <c r="X269" s="121"/>
      <c r="Y269" s="121"/>
      <c r="Z269" s="121"/>
      <c r="AA269" s="121"/>
      <c r="AB269" s="121"/>
      <c r="AC269" s="121"/>
      <c r="AD269" s="121"/>
      <c r="AE269" s="121"/>
      <c r="AF269" s="121"/>
      <c r="AG269" s="121"/>
      <c r="AH269" s="121"/>
      <c r="AI269" s="121"/>
      <c r="AJ269" s="121"/>
      <c r="AK269" s="125"/>
    </row>
    <row r="270" spans="1:38" ht="16" thickBot="1" x14ac:dyDescent="0.25">
      <c r="B270" s="58">
        <f t="shared" si="7"/>
        <v>130.5</v>
      </c>
      <c r="C270" s="23"/>
      <c r="D270" s="29"/>
      <c r="E270" s="27"/>
      <c r="F270" s="21"/>
      <c r="G270" s="22"/>
      <c r="H270" s="104"/>
      <c r="I270" s="123">
        <f>F269+(VLOOKUP(B269,'Growth Rates'!$B$11:$O$140,($B$1+2),FALSE))-(I269*(I$7/VLOOKUP(B269,'Paddock Names'!$B$11:$D$140,3)))</f>
        <v>4955</v>
      </c>
      <c r="J270" s="123">
        <f>I270+(VLOOKUP($B269,'Growth Rates'!$B$11:$O$140,($B$1+2),FALSE))-(J269*(J$7/VLOOKUP($B269,'Paddock Names'!$B$11:$D$140,3)))</f>
        <v>4980</v>
      </c>
      <c r="K270" s="123">
        <f>J270+(VLOOKUP($B269,'Growth Rates'!$B$11:$O$140,($B$1+2),FALSE))-(K269*(K$7/VLOOKUP($B269,'Paddock Names'!$B$11:$D$140,3)))</f>
        <v>5005</v>
      </c>
      <c r="L270" s="123">
        <f>K270+(VLOOKUP($B269,'Growth Rates'!$B$11:$O$140,($B$1+2),FALSE))-(L269*(L$7/VLOOKUP($B269,'Paddock Names'!$B$11:$D$140,3)))</f>
        <v>5030</v>
      </c>
      <c r="M270" s="123">
        <f>L270+(VLOOKUP($B269,'Growth Rates'!$B$11:$O$140,($B$1+2),FALSE))-(M269*(M$7/VLOOKUP($B269,'Paddock Names'!$B$11:$D$140,3)))</f>
        <v>5055</v>
      </c>
      <c r="N270" s="123">
        <f>M270+(VLOOKUP($B269,'Growth Rates'!$B$11:$O$140,($B$1+2),FALSE))-(N269*(N$7/VLOOKUP($B269,'Paddock Names'!$B$11:$D$140,3)))</f>
        <v>5080</v>
      </c>
      <c r="O270" s="123">
        <f>N270+(VLOOKUP($B269,'Growth Rates'!$B$11:$O$140,($B$1+2),FALSE))-(O269*(O$7/VLOOKUP($B269,'Paddock Names'!$B$11:$D$140,3)))</f>
        <v>5105</v>
      </c>
      <c r="P270" s="123">
        <f>O270+(VLOOKUP($B269,'Growth Rates'!$B$11:$O$140,($B$1+2),FALSE))-(P269*(P$7/VLOOKUP($B269,'Paddock Names'!$B$11:$D$140,3)))</f>
        <v>5130</v>
      </c>
      <c r="Q270" s="123">
        <f>P270+(VLOOKUP($B269,'Growth Rates'!$B$11:$O$140,($B$1+2),FALSE))-(Q269*(Q$7/VLOOKUP($B269,'Paddock Names'!$B$11:$D$140,3)))</f>
        <v>5155</v>
      </c>
      <c r="R270" s="123">
        <f>Q270+(VLOOKUP($B269,'Growth Rates'!$B$11:$O$140,($B$1+2),FALSE))-(R269*(R$7/VLOOKUP($B269,'Paddock Names'!$B$11:$D$140,3)))</f>
        <v>5180</v>
      </c>
      <c r="S270" s="123">
        <f>R270+(VLOOKUP($B269,'Growth Rates'!$B$11:$O$140,($B$1+2),FALSE))-(S269*(S$7/VLOOKUP($B269,'Paddock Names'!$B$11:$D$140,3)))</f>
        <v>5205</v>
      </c>
      <c r="T270" s="123">
        <f>S270+(VLOOKUP($B269,'Growth Rates'!$B$11:$O$140,($B$1+2),FALSE))-(T269*(T$7/VLOOKUP($B269,'Paddock Names'!$B$11:$D$140,3)))</f>
        <v>5230</v>
      </c>
      <c r="U270" s="123">
        <f>T270+(VLOOKUP($B269,'Growth Rates'!$B$11:$O$140,($B$1+2),FALSE))-(U269*(U$7/VLOOKUP($B269,'Paddock Names'!$B$11:$D$140,3)))</f>
        <v>5255</v>
      </c>
      <c r="V270" s="123">
        <f>U270+(VLOOKUP($B269,'Growth Rates'!$B$11:$O$140,($B$1+2),FALSE))-(V269*(V$7/VLOOKUP($B269,'Paddock Names'!$B$11:$D$140,3)))</f>
        <v>5280</v>
      </c>
      <c r="W270" s="123">
        <f>V270+(VLOOKUP($B269,'Growth Rates'!$B$11:$O$140,($B$1+2),FALSE))-(W269*(W$7/VLOOKUP($B269,'Paddock Names'!$B$11:$D$140,3)))</f>
        <v>5305</v>
      </c>
      <c r="X270" s="123">
        <f>W270+(VLOOKUP($B269,'Growth Rates'!$B$11:$O$140,($B$1+2),FALSE))-(X269*(X$7/VLOOKUP($B269,'Paddock Names'!$B$11:$D$140,3)))</f>
        <v>5330</v>
      </c>
      <c r="Y270" s="123">
        <f>X270+(VLOOKUP($B269,'Growth Rates'!$B$11:$O$140,($B$1+2),FALSE))-(Y269*(Y$7/VLOOKUP($B269,'Paddock Names'!$B$11:$D$140,3)))</f>
        <v>5355</v>
      </c>
      <c r="Z270" s="123">
        <f>Y270+(VLOOKUP($B269,'Growth Rates'!$B$11:$O$140,($B$1+2),FALSE))-(Z269*(Z$7/VLOOKUP($B269,'Paddock Names'!$B$11:$D$140,3)))</f>
        <v>5380</v>
      </c>
      <c r="AA270" s="123">
        <f>Z270+(VLOOKUP($B269,'Growth Rates'!$B$11:$O$140,($B$1+2),FALSE))-(AA269*(AA$7/VLOOKUP($B269,'Paddock Names'!$B$11:$D$140,3)))</f>
        <v>5405</v>
      </c>
      <c r="AB270" s="123">
        <f>AA270+(VLOOKUP($B269,'Growth Rates'!$B$11:$O$140,($B$1+2),FALSE))-(AB269*(AB$7/VLOOKUP($B269,'Paddock Names'!$B$11:$D$140,3)))</f>
        <v>5430</v>
      </c>
      <c r="AC270" s="123">
        <f>AB270+(VLOOKUP($B269,'Growth Rates'!$B$11:$O$140,($B$1+2),FALSE))-(AC269*(AC$7/VLOOKUP($B269,'Paddock Names'!$B$11:$D$140,3)))</f>
        <v>5455</v>
      </c>
      <c r="AD270" s="123">
        <f>AC270+(VLOOKUP($B269,'Growth Rates'!$B$11:$O$140,($B$1+2),FALSE))-(AD269*(AD$7/VLOOKUP($B269,'Paddock Names'!$B$11:$D$140,3)))</f>
        <v>5480</v>
      </c>
      <c r="AE270" s="123">
        <f>AD270+(VLOOKUP($B269,'Growth Rates'!$B$11:$O$140,($B$1+2),FALSE))-(AE269*(AE$7/VLOOKUP($B269,'Paddock Names'!$B$11:$D$140,3)))</f>
        <v>5505</v>
      </c>
      <c r="AF270" s="123">
        <f>AE270+(VLOOKUP($B269,'Growth Rates'!$B$11:$O$140,($B$1+2),FALSE))-(AF269*(AF$7/VLOOKUP($B269,'Paddock Names'!$B$11:$D$140,3)))</f>
        <v>5530</v>
      </c>
      <c r="AG270" s="123">
        <f>AF270+(VLOOKUP($B269,'Growth Rates'!$B$11:$O$140,($B$1+2),FALSE))-(AG269*(AG$7/VLOOKUP($B269,'Paddock Names'!$B$11:$D$140,3)))</f>
        <v>5555</v>
      </c>
      <c r="AH270" s="123">
        <f>AG270+(VLOOKUP($B269,'Growth Rates'!$B$11:$O$140,($B$1+2),FALSE))-(AH269*(AH$7/VLOOKUP($B269,'Paddock Names'!$B$11:$D$140,3)))</f>
        <v>5580</v>
      </c>
      <c r="AI270" s="123">
        <f>AH270+(VLOOKUP($B269,'Growth Rates'!$B$11:$O$140,($B$1+2),FALSE))-(AI269*(AI$7/VLOOKUP($B269,'Paddock Names'!$B$11:$D$140,3)))</f>
        <v>5605</v>
      </c>
      <c r="AJ270" s="123">
        <f>AI270+(VLOOKUP($B269,'Growth Rates'!$B$11:$O$140,($B$1+2),FALSE))-(AJ269*(AJ$7/VLOOKUP($B269,'Paddock Names'!$B$11:$D$140,3)))</f>
        <v>5630</v>
      </c>
      <c r="AK270" s="124">
        <f>AJ270+(VLOOKUP($B269,'Growth Rates'!$B$11:$O$140,($B$1+2),FALSE))-(AK269*(AK$7/VLOOKUP($B269,'Paddock Names'!$B$11:$D$140,3)))</f>
        <v>5655</v>
      </c>
    </row>
    <row r="271" spans="1:38"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70"/>
      <c r="AL271" s="62"/>
    </row>
  </sheetData>
  <sheetProtection sheet="1" objects="1" scenarios="1"/>
  <mergeCells count="6">
    <mergeCell ref="H7:H10"/>
    <mergeCell ref="F9:G9"/>
    <mergeCell ref="D9:E9"/>
    <mergeCell ref="F7:G7"/>
    <mergeCell ref="D7:E7"/>
    <mergeCell ref="F8:G8"/>
  </mergeCells>
  <phoneticPr fontId="0" type="noConversion"/>
  <conditionalFormatting sqref="I10:AK10">
    <cfRule type="expression" dxfId="241" priority="5" stopIfTrue="1">
      <formula>I$6&gt;1.11</formula>
    </cfRule>
    <cfRule type="expression" dxfId="240" priority="6" stopIfTrue="1">
      <formula>I$6&lt;0.89</formula>
    </cfRule>
  </conditionalFormatting>
  <conditionalFormatting sqref="I9:AK9">
    <cfRule type="expression" dxfId="239" priority="7" stopIfTrue="1">
      <formula>I$6&gt;1.11</formula>
    </cfRule>
    <cfRule type="expression" dxfId="238" priority="8" stopIfTrue="1">
      <formula>I$6&lt;0.89</formula>
    </cfRule>
    <cfRule type="expression" dxfId="237" priority="9" stopIfTrue="1">
      <formula>MOD(I9,7)&lt;2</formula>
    </cfRule>
  </conditionalFormatting>
  <conditionalFormatting sqref="I11:AK11 I13:AK13 I15:AK15 I17:AK17 I19:AK19 I21:AK21 I23:AK23 I25:AK25 I27:AK27 I29:AK29 I31:AK31 I33:AK33 I35:AK35 I37:AK37 I39:AK39 I41:AK41 I43:AK43 I45:AK45 I47:AK47 I49:AK49 I51:AK51 I53:AK53 I55:AK55 I57:AK57 I59:AK59 I61:AK61 I63:AK63 I65:AK65 I67:AK67 I69:AK69 I71:AK71 I73:AK73 I75:AK75 I77:AK77 I79:AK79 I81:AK81 I83:AK83 I85:AK85 I87:AK87 I89:AK89 I91:AK91 I93:AK93 I95:AK95 I97:AK97 I99:AK99 I101:AK101 I103:AK103 I105:AK105 I107:AK107 I109:AK109 I111:AK111 I113:AK113 I115:AK115 I117:AK117 I119:AK119 I121:AK121 I123:AK123 I125:AK125 I127:AK127 I129:AK129 I131:AK131 I133:AK133 I135:AK135 I137:AK137 I139:AK139 I141:AK141 I143:AK143 I145:AK145 I147:AK147 I149:AK149 I151:AK151 I153:AK153 I155:AK155 I157:AK157 I159:AK159 I161:AK161 I163:AK163 I165:AK165 I167:AK167 I169:AK169 I171:AK171 I173:AK173 I175:AK175 I177:AK177 I179:AK179 I181:AK181 I183:AK183 I185:AK185 I187:AK187 I189:AK189 I191:AK191 I193:AK193 I195:AK195 I197:AK197 I199:AK199 I201:AK201 I203:AK203 I205:AK205 I207:AK207 I209:AK209 I211:AK211 I213:AK213 I215:AK215 I217:AK217 I219:AK219 I221:AK221 I223:AK223 I225:AK225 I227:AK227 I229:AK229 I231:AK231 I233:AK233 I235:AK235 I237:AK237 I239:AK239 I241:AK241 I243:AK243 I245:AK245 I247:AK247 I249:AK249 I251:AK251 I253:AK253 I255:AK255 I257:AK257 I259:AK259 I261:AK261 I263:AK263 I265:AK265 I267:AK267 I269:AK269">
    <cfRule type="cellIs" dxfId="236" priority="10" stopIfTrue="1" operator="between">
      <formula>0.75</formula>
      <formula>1</formula>
    </cfRule>
    <cfRule type="cellIs" dxfId="235" priority="11" stopIfTrue="1" operator="between">
      <formula>0.5</formula>
      <formula>0.7499</formula>
    </cfRule>
    <cfRule type="cellIs" dxfId="234" priority="12" stopIfTrue="1" operator="between">
      <formula>0.001</formula>
      <formula>0.499</formula>
    </cfRule>
  </conditionalFormatting>
  <conditionalFormatting sqref="D9">
    <cfRule type="expression" dxfId="233" priority="13" stopIfTrue="1">
      <formula>SUM(E11:E270)&lt;&gt;VALUE(CONCATENATE("01/",$B$1+1,"/",E6))-VALUE(CONCATENATE("01/",$B$1,"/",E6))</formula>
    </cfRule>
  </conditionalFormatting>
  <conditionalFormatting sqref="E9">
    <cfRule type="expression" dxfId="232" priority="14" stopIfTrue="1">
      <formula>SUM(I11:I270)&lt;&gt;VALUE(CONCATENATE("01/",$B$1+1,"/",I6))-VALUE(CONCATENATE("01/",$B$1,"/",I6))</formula>
    </cfRule>
  </conditionalFormatting>
  <conditionalFormatting sqref="I12:AK12 I14:AK14 I16:AK16 I18:AK18 I20:AK20 I22:AK22 I24:AK24 I26:AK26 I28:AK28 I30:AK30 I32:AK32 I34:AK34 I36:AK36 I38:AK38 I40:AK40 I42:AK42 I44:AK44 I46:AK46 I48:AK48 I50:AK50 I52:AK52 I54:AK54 I56:AK56 I58:AK58 I60:AK60 I62:AK62 I64:AK64 I66:AK66 I68:AK68 I70:AK70 I72:AK72 I74:AK74 I76:AK76 I78:AK78 I80:AK80 I82:AK82 I84:AK84 I86:AK86 I88:AK88 I90:AK90 I92:AK92 I94:AK94 I96:AK96 I98:AK98 I100:AK100 I102:AK102 I104:AK104 I106:AK106 I108:AK108 I110:AK110 I112:AK112 I114:AK114 I116:AK116 I118:AK118 I120:AK120 I122:AK122 I124:AK124 I126:AK126 I128:AK128 I130:AK130 I132:AK132 I134:AK134 I136:AK136 I138:AK138 I140:AK140 I142:AK142 I144:AK144 I146:AK146 I148:AK148 I150:AK150 I152:AK152 I154:AK154 I156:AK156 I158:AK158 I160:AK160 I162:AK162 I164:AK164 I166:AK166 I168:AK168 I170:AK170 I172:AK172 I174:AK174 I176:AK176 I178:AK178 I180:AK180 I182:AK182 I184:AK184 I186:AK186 I188:AK188 I190:AK190 I192:AK192 I194:AK194 I196:AK196 I198:AK198 I200:AK200 I202:AK202 I204:AK204 I206:AK206 I208:AK208 I210:AK210 I212:AK212 I214:AK214 I216:AK216 I218:AK218 I220:AK220 I222:AK222 I224:AK224 I226:AK226 I228:AK228 I230:AK230 I232:AK232 I234:AK234 I236:AK236 I238:AK238 I240:AK240 I242:AK242 I244:AK244 I246:AK246 I248:AK248 I250:AK250 I252:AK252 I254:AK254 I256:AK256 I258:AK258 I260:AK260 I262:AK262 I264:AK264 I266:AK266 I268:AK268 I270:AK270">
    <cfRule type="expression" dxfId="231" priority="15"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230" priority="16"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29" priority="17" stopIfTrue="1">
      <formula>ERROR.TYPE(H11)=2</formula>
    </cfRule>
    <cfRule type="cellIs" dxfId="228" priority="18"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27" priority="19" stopIfTrue="1">
      <formula>H11=0</formula>
    </cfRule>
    <cfRule type="cellIs" dxfId="226" priority="20"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225" priority="21" stopIfTrue="1" operator="equal">
      <formula>" "</formula>
    </cfRule>
    <cfRule type="expression" dxfId="224" priority="22"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223" priority="23"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222" priority="43" stopIfTrue="1">
      <formula>C11=""</formula>
    </cfRule>
    <cfRule type="cellIs" dxfId="221" priority="44" stopIfTrue="1" operator="lessThan">
      <formula>1</formula>
    </cfRule>
    <cfRule type="expression" dxfId="220" priority="45" stopIfTrue="1">
      <formula>F11&lt;=G11</formula>
    </cfRule>
  </conditionalFormatting>
  <dataValidations count="1">
    <dataValidation type="decimal" allowBlank="1" showInputMessage="1" showErrorMessage="1" sqref="I11 I269 I267 I265 I263 I261 I259 I257 I255 I253 I251 I249 I247 I245 I243 I241 I239 I237 I235 I233 I231 I229 I227 I225 I223 I221 I219 I217 I215 I213 I211 I209 I207 I205 I203 I201 I199 I197 I195 I193 I191 I189 I187 I185 I183 I181 I179 I177 I175 I173 I171 I169 I167 I165 I163 I161 I159 I157 I155 I153 I151 I149 I147 I145 I143 I141 I139 I137 I135 I133 I131 I129 I127 I125 I123 I121 I119 I117 I115 I113 I111 I109 I107 I105 I103 I101 I99 I97 I95 I93 I91 I89 I87 I85 I83 I81 I79 I77 I75 I73 I71 I69 I67 I65 I63 I61 I59 I57 I55 I53 I51 I49 I47 I45 I43 I41 I39 I37 I35 I33 I31 I29 I27 I25 I23 I21 I19 I17 I15 I13">
      <formula1>0</formula1>
      <formula2>1.9</formula2>
    </dataValidation>
  </dataValidations>
  <pageMargins left="0.7" right="0.7" top="0.75" bottom="0.75" header="0.3" footer="0.3"/>
  <pageSetup paperSize="9" scale="12" orientation="landscape" horizontalDpi="300" verticalDpi="200"/>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24985" r:id="rId3" name="Button 409">
              <controlPr defaultSize="0" print="0" autoFill="0" autoPict="0" macro="[0]!FullSCreen">
                <anchor>
                  <from>
                    <xdr:col>21</xdr:col>
                    <xdr:colOff>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4986" r:id="rId4" name="Button 410">
              <controlPr defaultSize="0" print="0" autoFill="0" autoPict="0" macro="[0]!NormalSCreen">
                <anchor>
                  <from>
                    <xdr:col>21</xdr:col>
                    <xdr:colOff>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4993" r:id="rId5" name="Button 417">
              <controlPr defaultSize="0" print="0" autoFill="0" autoPict="0" macro="[0]!FullSCreen">
                <anchor>
                  <from>
                    <xdr:col>31</xdr:col>
                    <xdr:colOff>342900</xdr:colOff>
                    <xdr:row>1</xdr:row>
                    <xdr:rowOff>50800</xdr:rowOff>
                  </from>
                  <to>
                    <xdr:col>33</xdr:col>
                    <xdr:colOff>177800</xdr:colOff>
                    <xdr:row>2</xdr:row>
                    <xdr:rowOff>101600</xdr:rowOff>
                  </to>
                </anchor>
              </controlPr>
            </control>
          </mc:Choice>
        </mc:AlternateContent>
        <mc:AlternateContent xmlns:mc="http://schemas.openxmlformats.org/markup-compatibility/2006">
          <mc:Choice Requires="x14">
            <control shapeId="24994" r:id="rId6" name="Button 418">
              <controlPr defaultSize="0" print="0" autoFill="0" autoPict="0" macro="[0]!NormalSCreen">
                <anchor>
                  <from>
                    <xdr:col>31</xdr:col>
                    <xdr:colOff>342900</xdr:colOff>
                    <xdr:row>2</xdr:row>
                    <xdr:rowOff>114300</xdr:rowOff>
                  </from>
                  <to>
                    <xdr:col>33</xdr:col>
                    <xdr:colOff>177800</xdr:colOff>
                    <xdr:row>3</xdr:row>
                    <xdr:rowOff>165100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C10" sqref="C10"/>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3</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120"/>
      <c r="D3" s="2"/>
      <c r="E3" s="105"/>
      <c r="F3" s="30"/>
      <c r="G3" s="2"/>
      <c r="H3" s="120"/>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2"/>
      <c r="E6" s="76">
        <f>'Group Name and Year'!E14</f>
        <v>2022</v>
      </c>
      <c r="F6" s="30"/>
      <c r="G6" s="2"/>
      <c r="H6" s="30"/>
      <c r="I6" s="75">
        <f t="shared" ref="I6:AM6" si="0">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si="0"/>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f>IF((MOD('Group Name and Year'!$E$14,4)=0),Feb!AK7,Feb!AJ7)</f>
        <v>0</v>
      </c>
      <c r="G7" s="153"/>
      <c r="H7" s="145" t="s">
        <v>47</v>
      </c>
      <c r="I7" s="127">
        <f>F7</f>
        <v>0</v>
      </c>
      <c r="J7" s="128">
        <f t="shared" ref="J7:AM7" si="1">I7</f>
        <v>0</v>
      </c>
      <c r="K7" s="128">
        <f t="shared" si="1"/>
        <v>0</v>
      </c>
      <c r="L7" s="128">
        <f t="shared" si="1"/>
        <v>0</v>
      </c>
      <c r="M7" s="128">
        <f t="shared" si="1"/>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9">
        <f t="shared" si="1"/>
        <v>0</v>
      </c>
    </row>
    <row r="8" spans="1:40" ht="16" thickBot="1" x14ac:dyDescent="0.25">
      <c r="C8" s="118" t="s">
        <v>73</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44621</v>
      </c>
      <c r="J9" s="15">
        <f t="shared" ref="J9:AM9" si="2">I10+1</f>
        <v>44622</v>
      </c>
      <c r="K9" s="15">
        <f t="shared" si="2"/>
        <v>44623</v>
      </c>
      <c r="L9" s="15">
        <f t="shared" si="2"/>
        <v>44624</v>
      </c>
      <c r="M9" s="15">
        <f t="shared" si="2"/>
        <v>44625</v>
      </c>
      <c r="N9" s="15">
        <f t="shared" si="2"/>
        <v>44626</v>
      </c>
      <c r="O9" s="15">
        <f t="shared" si="2"/>
        <v>44627</v>
      </c>
      <c r="P9" s="15">
        <f t="shared" si="2"/>
        <v>44628</v>
      </c>
      <c r="Q9" s="15">
        <f t="shared" si="2"/>
        <v>44629</v>
      </c>
      <c r="R9" s="15">
        <f t="shared" si="2"/>
        <v>44630</v>
      </c>
      <c r="S9" s="15">
        <f t="shared" si="2"/>
        <v>44631</v>
      </c>
      <c r="T9" s="15">
        <f t="shared" si="2"/>
        <v>44632</v>
      </c>
      <c r="U9" s="15">
        <f t="shared" si="2"/>
        <v>44633</v>
      </c>
      <c r="V9" s="15">
        <f t="shared" si="2"/>
        <v>44634</v>
      </c>
      <c r="W9" s="15">
        <f t="shared" si="2"/>
        <v>44635</v>
      </c>
      <c r="X9" s="15">
        <f t="shared" si="2"/>
        <v>44636</v>
      </c>
      <c r="Y9" s="15">
        <f t="shared" si="2"/>
        <v>44637</v>
      </c>
      <c r="Z9" s="15">
        <f t="shared" si="2"/>
        <v>44638</v>
      </c>
      <c r="AA9" s="15">
        <f t="shared" si="2"/>
        <v>44639</v>
      </c>
      <c r="AB9" s="15">
        <f t="shared" si="2"/>
        <v>44640</v>
      </c>
      <c r="AC9" s="15">
        <f t="shared" si="2"/>
        <v>44641</v>
      </c>
      <c r="AD9" s="15">
        <f t="shared" si="2"/>
        <v>44642</v>
      </c>
      <c r="AE9" s="15">
        <f t="shared" si="2"/>
        <v>44643</v>
      </c>
      <c r="AF9" s="15">
        <f t="shared" si="2"/>
        <v>44644</v>
      </c>
      <c r="AG9" s="15">
        <f t="shared" si="2"/>
        <v>44645</v>
      </c>
      <c r="AH9" s="15">
        <f t="shared" si="2"/>
        <v>44646</v>
      </c>
      <c r="AI9" s="15">
        <f t="shared" si="2"/>
        <v>44647</v>
      </c>
      <c r="AJ9" s="15">
        <f t="shared" si="2"/>
        <v>44648</v>
      </c>
      <c r="AK9" s="15">
        <f t="shared" si="2"/>
        <v>44649</v>
      </c>
      <c r="AL9" s="15">
        <f t="shared" si="2"/>
        <v>44650</v>
      </c>
      <c r="AM9" s="73">
        <f t="shared" si="2"/>
        <v>44651</v>
      </c>
    </row>
    <row r="10" spans="1:40" ht="16" thickBot="1" x14ac:dyDescent="0.25">
      <c r="A10" s="59"/>
      <c r="B10" s="60" t="s">
        <v>26</v>
      </c>
      <c r="C10" s="25" t="s">
        <v>35</v>
      </c>
      <c r="D10" s="20" t="s">
        <v>27</v>
      </c>
      <c r="E10" s="19" t="s">
        <v>29</v>
      </c>
      <c r="F10" s="18" t="s">
        <v>30</v>
      </c>
      <c r="G10" s="19" t="s">
        <v>25</v>
      </c>
      <c r="H10" s="147"/>
      <c r="I10" s="72">
        <f>VALUE(CONCATENATE("01/",B1,"/",'Group Name and Year'!E14))</f>
        <v>44621</v>
      </c>
      <c r="J10" s="16">
        <f t="shared" ref="J10:AM10" si="3">I10+1</f>
        <v>44622</v>
      </c>
      <c r="K10" s="16">
        <f t="shared" si="3"/>
        <v>44623</v>
      </c>
      <c r="L10" s="16">
        <f t="shared" si="3"/>
        <v>44624</v>
      </c>
      <c r="M10" s="16">
        <f t="shared" si="3"/>
        <v>44625</v>
      </c>
      <c r="N10" s="16">
        <f t="shared" si="3"/>
        <v>44626</v>
      </c>
      <c r="O10" s="16">
        <f t="shared" si="3"/>
        <v>44627</v>
      </c>
      <c r="P10" s="16">
        <f t="shared" si="3"/>
        <v>44628</v>
      </c>
      <c r="Q10" s="16">
        <f t="shared" si="3"/>
        <v>44629</v>
      </c>
      <c r="R10" s="16">
        <f t="shared" si="3"/>
        <v>44630</v>
      </c>
      <c r="S10" s="16">
        <f t="shared" si="3"/>
        <v>44631</v>
      </c>
      <c r="T10" s="16">
        <f t="shared" si="3"/>
        <v>44632</v>
      </c>
      <c r="U10" s="16">
        <f t="shared" si="3"/>
        <v>44633</v>
      </c>
      <c r="V10" s="16">
        <f t="shared" si="3"/>
        <v>44634</v>
      </c>
      <c r="W10" s="16">
        <f t="shared" si="3"/>
        <v>44635</v>
      </c>
      <c r="X10" s="16">
        <f t="shared" si="3"/>
        <v>44636</v>
      </c>
      <c r="Y10" s="16">
        <f t="shared" si="3"/>
        <v>44637</v>
      </c>
      <c r="Z10" s="16">
        <f t="shared" si="3"/>
        <v>44638</v>
      </c>
      <c r="AA10" s="16">
        <f t="shared" si="3"/>
        <v>44639</v>
      </c>
      <c r="AB10" s="16">
        <f t="shared" si="3"/>
        <v>44640</v>
      </c>
      <c r="AC10" s="16">
        <f t="shared" si="3"/>
        <v>44641</v>
      </c>
      <c r="AD10" s="16">
        <f t="shared" si="3"/>
        <v>44642</v>
      </c>
      <c r="AE10" s="16">
        <f t="shared" si="3"/>
        <v>44643</v>
      </c>
      <c r="AF10" s="16">
        <f t="shared" si="3"/>
        <v>44644</v>
      </c>
      <c r="AG10" s="16">
        <f t="shared" si="3"/>
        <v>44645</v>
      </c>
      <c r="AH10" s="16">
        <f t="shared" si="3"/>
        <v>44646</v>
      </c>
      <c r="AI10" s="16">
        <f t="shared" si="3"/>
        <v>44647</v>
      </c>
      <c r="AJ10" s="16">
        <f t="shared" si="3"/>
        <v>44648</v>
      </c>
      <c r="AK10" s="16">
        <f t="shared" si="3"/>
        <v>44649</v>
      </c>
      <c r="AL10" s="16">
        <f t="shared" si="3"/>
        <v>44650</v>
      </c>
      <c r="AM10" s="74">
        <f t="shared" si="3"/>
        <v>44651</v>
      </c>
    </row>
    <row r="11" spans="1:40"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IF(SUM(I11:AM11)&gt;0,SUM(I11:AM11)," ")</f>
        <v xml:space="preserve"> </v>
      </c>
      <c r="F11" s="119" t="e">
        <f>IF((MOD('Group Name and Year'!$E$14,4)=0),Feb!AK12,Feb!AJ12)</f>
        <v>#DIV/0!</v>
      </c>
      <c r="G11" s="17">
        <f>VLOOKUP(B11,'Herbage Mass Residual'!$B$11:$O$140,($B$1+2),FALSE)</f>
        <v>2400</v>
      </c>
      <c r="H11" s="103" t="e">
        <f>($F$7/VLOOKUP(B11,'Paddock Names'!$B$11:$D$140,3))*(SUM(I11:AM11)/31)</f>
        <v>#DIV/0!</v>
      </c>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2"/>
    </row>
    <row r="12" spans="1:40" ht="16" thickBot="1" x14ac:dyDescent="0.25">
      <c r="B12" s="58">
        <f t="shared" ref="B12:B75" si="4">B11+0.5</f>
        <v>1.5</v>
      </c>
      <c r="C12" s="23"/>
      <c r="D12" s="29"/>
      <c r="E12" s="27"/>
      <c r="F12" s="21"/>
      <c r="G12" s="22"/>
      <c r="H12" s="104"/>
      <c r="I12" s="123" t="e">
        <f>F11+(VLOOKUP(B11,'Growth Rates'!$B$11:$O$140,($B$1+2),FALSE))-(I11*(I$7/VLOOKUP(B11,'Paddock Names'!$B$11:$D$140,3)))</f>
        <v>#DIV/0!</v>
      </c>
      <c r="J12" s="123" t="e">
        <f>I12+(VLOOKUP($B11,'Growth Rates'!$B$11:$O$140,($B$1+2),FALSE))-(J11*(J$7/VLOOKUP($B11,'Paddock Names'!$B$11:$D$140,3)))</f>
        <v>#DIV/0!</v>
      </c>
      <c r="K12" s="123" t="e">
        <f>J12+(VLOOKUP($B11,'Growth Rates'!$B$11:$O$140,($B$1+2),FALSE))-(K11*(K$7/VLOOKUP($B11,'Paddock Names'!$B$11:$D$140,3)))</f>
        <v>#DIV/0!</v>
      </c>
      <c r="L12" s="123" t="e">
        <f>K12+(VLOOKUP($B11,'Growth Rates'!$B$11:$O$140,($B$1+2),FALSE))-(L11*(L$7/VLOOKUP($B11,'Paddock Names'!$B$11:$D$140,3)))</f>
        <v>#DIV/0!</v>
      </c>
      <c r="M12" s="123" t="e">
        <f>L12+(VLOOKUP($B11,'Growth Rates'!$B$11:$O$140,($B$1+2),FALSE))-(M11*(M$7/VLOOKUP($B11,'Paddock Names'!$B$11:$D$140,3)))</f>
        <v>#DIV/0!</v>
      </c>
      <c r="N12" s="123" t="e">
        <f>M12+(VLOOKUP($B11,'Growth Rates'!$B$11:$O$140,($B$1+2),FALSE))-(N11*(N$7/VLOOKUP($B11,'Paddock Names'!$B$11:$D$140,3)))</f>
        <v>#DIV/0!</v>
      </c>
      <c r="O12" s="123" t="e">
        <f>N12+(VLOOKUP($B11,'Growth Rates'!$B$11:$O$140,($B$1+2),FALSE))-(O11*(O$7/VLOOKUP($B11,'Paddock Names'!$B$11:$D$140,3)))</f>
        <v>#DIV/0!</v>
      </c>
      <c r="P12" s="123" t="e">
        <f>O12+(VLOOKUP($B11,'Growth Rates'!$B$11:$O$140,($B$1+2),FALSE))-(P11*(P$7/VLOOKUP($B11,'Paddock Names'!$B$11:$D$140,3)))</f>
        <v>#DIV/0!</v>
      </c>
      <c r="Q12" s="123" t="e">
        <f>P12+(VLOOKUP($B11,'Growth Rates'!$B$11:$O$140,($B$1+2),FALSE))-(Q11*(Q$7/VLOOKUP($B11,'Paddock Names'!$B$11:$D$140,3)))</f>
        <v>#DIV/0!</v>
      </c>
      <c r="R12" s="123" t="e">
        <f>Q12+(VLOOKUP($B11,'Growth Rates'!$B$11:$O$140,($B$1+2),FALSE))-(R11*(R$7/VLOOKUP($B11,'Paddock Names'!$B$11:$D$140,3)))</f>
        <v>#DIV/0!</v>
      </c>
      <c r="S12" s="123" t="e">
        <f>R12+(VLOOKUP($B11,'Growth Rates'!$B$11:$O$140,($B$1+2),FALSE))-(S11*(S$7/VLOOKUP($B11,'Paddock Names'!$B$11:$D$140,3)))</f>
        <v>#DIV/0!</v>
      </c>
      <c r="T12" s="123" t="e">
        <f>S12+(VLOOKUP($B11,'Growth Rates'!$B$11:$O$140,($B$1+2),FALSE))-(T11*(T$7/VLOOKUP($B11,'Paddock Names'!$B$11:$D$140,3)))</f>
        <v>#DIV/0!</v>
      </c>
      <c r="U12" s="123" t="e">
        <f>T12+(VLOOKUP($B11,'Growth Rates'!$B$11:$O$140,($B$1+2),FALSE))-(U11*(U$7/VLOOKUP($B11,'Paddock Names'!$B$11:$D$140,3)))</f>
        <v>#DIV/0!</v>
      </c>
      <c r="V12" s="123" t="e">
        <f>U12+(VLOOKUP($B11,'Growth Rates'!$B$11:$O$140,($B$1+2),FALSE))-(V11*(V$7/VLOOKUP($B11,'Paddock Names'!$B$11:$D$140,3)))</f>
        <v>#DIV/0!</v>
      </c>
      <c r="W12" s="123" t="e">
        <f>V12+(VLOOKUP($B11,'Growth Rates'!$B$11:$O$140,($B$1+2),FALSE))-(W11*(W$7/VLOOKUP($B11,'Paddock Names'!$B$11:$D$140,3)))</f>
        <v>#DIV/0!</v>
      </c>
      <c r="X12" s="123" t="e">
        <f>W12+(VLOOKUP($B11,'Growth Rates'!$B$11:$O$140,($B$1+2),FALSE))-(X11*(X$7/VLOOKUP($B11,'Paddock Names'!$B$11:$D$140,3)))</f>
        <v>#DIV/0!</v>
      </c>
      <c r="Y12" s="123" t="e">
        <f>X12+(VLOOKUP($B11,'Growth Rates'!$B$11:$O$140,($B$1+2),FALSE))-(Y11*(Y$7/VLOOKUP($B11,'Paddock Names'!$B$11:$D$140,3)))</f>
        <v>#DIV/0!</v>
      </c>
      <c r="Z12" s="123" t="e">
        <f>Y12+(VLOOKUP($B11,'Growth Rates'!$B$11:$O$140,($B$1+2),FALSE))-(Z11*(Z$7/VLOOKUP($B11,'Paddock Names'!$B$11:$D$140,3)))</f>
        <v>#DIV/0!</v>
      </c>
      <c r="AA12" s="123" t="e">
        <f>Z12+(VLOOKUP($B11,'Growth Rates'!$B$11:$O$140,($B$1+2),FALSE))-(AA11*(AA$7/VLOOKUP($B11,'Paddock Names'!$B$11:$D$140,3)))</f>
        <v>#DIV/0!</v>
      </c>
      <c r="AB12" s="123" t="e">
        <f>AA12+(VLOOKUP($B11,'Growth Rates'!$B$11:$O$140,($B$1+2),FALSE))-(AB11*(AB$7/VLOOKUP($B11,'Paddock Names'!$B$11:$D$140,3)))</f>
        <v>#DIV/0!</v>
      </c>
      <c r="AC12" s="123" t="e">
        <f>AB12+(VLOOKUP($B11,'Growth Rates'!$B$11:$O$140,($B$1+2),FALSE))-(AC11*(AC$7/VLOOKUP($B11,'Paddock Names'!$B$11:$D$140,3)))</f>
        <v>#DIV/0!</v>
      </c>
      <c r="AD12" s="123" t="e">
        <f>AC12+(VLOOKUP($B11,'Growth Rates'!$B$11:$O$140,($B$1+2),FALSE))-(AD11*(AD$7/VLOOKUP($B11,'Paddock Names'!$B$11:$D$140,3)))</f>
        <v>#DIV/0!</v>
      </c>
      <c r="AE12" s="123" t="e">
        <f>AD12+(VLOOKUP($B11,'Growth Rates'!$B$11:$O$140,($B$1+2),FALSE))-(AE11*(AE$7/VLOOKUP($B11,'Paddock Names'!$B$11:$D$140,3)))</f>
        <v>#DIV/0!</v>
      </c>
      <c r="AF12" s="123" t="e">
        <f>AE12+(VLOOKUP($B11,'Growth Rates'!$B$11:$O$140,($B$1+2),FALSE))-(AF11*(AF$7/VLOOKUP($B11,'Paddock Names'!$B$11:$D$140,3)))</f>
        <v>#DIV/0!</v>
      </c>
      <c r="AG12" s="123" t="e">
        <f>AF12+(VLOOKUP($B11,'Growth Rates'!$B$11:$O$140,($B$1+2),FALSE))-(AG11*(AG$7/VLOOKUP($B11,'Paddock Names'!$B$11:$D$140,3)))</f>
        <v>#DIV/0!</v>
      </c>
      <c r="AH12" s="123" t="e">
        <f>AG12+(VLOOKUP($B11,'Growth Rates'!$B$11:$O$140,($B$1+2),FALSE))-(AH11*(AH$7/VLOOKUP($B11,'Paddock Names'!$B$11:$D$140,3)))</f>
        <v>#DIV/0!</v>
      </c>
      <c r="AI12" s="123" t="e">
        <f>AH12+(VLOOKUP($B11,'Growth Rates'!$B$11:$O$140,($B$1+2),FALSE))-(AI11*(AI$7/VLOOKUP($B11,'Paddock Names'!$B$11:$D$140,3)))</f>
        <v>#DIV/0!</v>
      </c>
      <c r="AJ12" s="123" t="e">
        <f>AI12+(VLOOKUP($B11,'Growth Rates'!$B$11:$O$140,($B$1+2),FALSE))-(AJ11*(AJ$7/VLOOKUP($B11,'Paddock Names'!$B$11:$D$140,3)))</f>
        <v>#DIV/0!</v>
      </c>
      <c r="AK12" s="123" t="e">
        <f>AJ12+(VLOOKUP($B11,'Growth Rates'!$B$11:$O$140,($B$1+2),FALSE))-(AK11*(AK$7/VLOOKUP($B11,'Paddock Names'!$B$11:$D$140,3)))</f>
        <v>#DIV/0!</v>
      </c>
      <c r="AL12" s="123" t="e">
        <f>AK12+(VLOOKUP($B11,'Growth Rates'!$B$11:$O$140,($B$1+2),FALSE))-(AL11*(AL$7/VLOOKUP($B11,'Paddock Names'!$B$11:$D$140,3)))</f>
        <v>#DIV/0!</v>
      </c>
      <c r="AM12" s="124" t="e">
        <f>AL12+(VLOOKUP($B11,'Growth Rates'!$B$11:$O$140,($B$1+2),FALSE))-(AM11*(AM$7/VLOOKUP($B11,'Paddock Names'!$B$11:$D$140,3)))</f>
        <v>#DIV/0!</v>
      </c>
    </row>
    <row r="13" spans="1:40" x14ac:dyDescent="0.2">
      <c r="B13" s="58">
        <f t="shared" si="4"/>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IF(SUM(I13:AM13)&gt;0,SUM(I13:AM13)," ")</f>
        <v xml:space="preserve"> </v>
      </c>
      <c r="F13" s="119" t="e">
        <f>IF((MOD('Group Name and Year'!$E$14,4)=0),Feb!AK14,Feb!AJ14)</f>
        <v>#DIV/0!</v>
      </c>
      <c r="G13" s="17">
        <f>VLOOKUP(B13,'Herbage Mass Residual'!$B$11:$O$140,($B$1+2),FALSE)</f>
        <v>2400</v>
      </c>
      <c r="H13" s="103" t="e">
        <f>($F$7/VLOOKUP(B13,'Paddock Names'!$B$11:$D$140,3))*(SUM(I13:AM13)/31)</f>
        <v>#DIV/0!</v>
      </c>
      <c r="I13" s="121"/>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21"/>
      <c r="AJ13" s="121"/>
      <c r="AK13" s="121"/>
      <c r="AL13" s="121"/>
      <c r="AM13" s="122"/>
    </row>
    <row r="14" spans="1:40" ht="16" thickBot="1" x14ac:dyDescent="0.25">
      <c r="B14" s="58">
        <f t="shared" si="4"/>
        <v>2.5</v>
      </c>
      <c r="C14" s="23"/>
      <c r="D14" s="29"/>
      <c r="E14" s="27"/>
      <c r="F14" s="21"/>
      <c r="G14" s="22"/>
      <c r="H14" s="104"/>
      <c r="I14" s="123" t="e">
        <f>F13+(VLOOKUP(B13,'Growth Rates'!$B$11:$O$140,($B$1+2),FALSE))-(I13*(I$7/VLOOKUP(B13,'Paddock Names'!$B$11:$D$140,3)))</f>
        <v>#DIV/0!</v>
      </c>
      <c r="J14" s="123" t="e">
        <f>I14+(VLOOKUP($B13,'Growth Rates'!$B$11:$O$140,($B$1+2),FALSE))-(J13*(J$7/VLOOKUP($B13,'Paddock Names'!$B$11:$D$140,3)))</f>
        <v>#DIV/0!</v>
      </c>
      <c r="K14" s="123" t="e">
        <f>J14+(VLOOKUP($B13,'Growth Rates'!$B$11:$O$140,($B$1+2),FALSE))-(K13*(K$7/VLOOKUP($B13,'Paddock Names'!$B$11:$D$140,3)))</f>
        <v>#DIV/0!</v>
      </c>
      <c r="L14" s="123" t="e">
        <f>K14+(VLOOKUP($B13,'Growth Rates'!$B$11:$O$140,($B$1+2),FALSE))-(L13*(L$7/VLOOKUP($B13,'Paddock Names'!$B$11:$D$140,3)))</f>
        <v>#DIV/0!</v>
      </c>
      <c r="M14" s="123" t="e">
        <f>L14+(VLOOKUP($B13,'Growth Rates'!$B$11:$O$140,($B$1+2),FALSE))-(M13*(M$7/VLOOKUP($B13,'Paddock Names'!$B$11:$D$140,3)))</f>
        <v>#DIV/0!</v>
      </c>
      <c r="N14" s="123" t="e">
        <f>M14+(VLOOKUP($B13,'Growth Rates'!$B$11:$O$140,($B$1+2),FALSE))-(N13*(N$7/VLOOKUP($B13,'Paddock Names'!$B$11:$D$140,3)))</f>
        <v>#DIV/0!</v>
      </c>
      <c r="O14" s="123" t="e">
        <f>N14+(VLOOKUP($B13,'Growth Rates'!$B$11:$O$140,($B$1+2),FALSE))-(O13*(O$7/VLOOKUP($B13,'Paddock Names'!$B$11:$D$140,3)))</f>
        <v>#DIV/0!</v>
      </c>
      <c r="P14" s="123" t="e">
        <f>O14+(VLOOKUP($B13,'Growth Rates'!$B$11:$O$140,($B$1+2),FALSE))-(P13*(P$7/VLOOKUP($B13,'Paddock Names'!$B$11:$D$140,3)))</f>
        <v>#DIV/0!</v>
      </c>
      <c r="Q14" s="123" t="e">
        <f>P14+(VLOOKUP($B13,'Growth Rates'!$B$11:$O$140,($B$1+2),FALSE))-(Q13*(Q$7/VLOOKUP($B13,'Paddock Names'!$B$11:$D$140,3)))</f>
        <v>#DIV/0!</v>
      </c>
      <c r="R14" s="123" t="e">
        <f>Q14+(VLOOKUP($B13,'Growth Rates'!$B$11:$O$140,($B$1+2),FALSE))-(R13*(R$7/VLOOKUP($B13,'Paddock Names'!$B$11:$D$140,3)))</f>
        <v>#DIV/0!</v>
      </c>
      <c r="S14" s="123" t="e">
        <f>R14+(VLOOKUP($B13,'Growth Rates'!$B$11:$O$140,($B$1+2),FALSE))-(S13*(S$7/VLOOKUP($B13,'Paddock Names'!$B$11:$D$140,3)))</f>
        <v>#DIV/0!</v>
      </c>
      <c r="T14" s="123" t="e">
        <f>S14+(VLOOKUP($B13,'Growth Rates'!$B$11:$O$140,($B$1+2),FALSE))-(T13*(T$7/VLOOKUP($B13,'Paddock Names'!$B$11:$D$140,3)))</f>
        <v>#DIV/0!</v>
      </c>
      <c r="U14" s="123" t="e">
        <f>T14+(VLOOKUP($B13,'Growth Rates'!$B$11:$O$140,($B$1+2),FALSE))-(U13*(U$7/VLOOKUP($B13,'Paddock Names'!$B$11:$D$140,3)))</f>
        <v>#DIV/0!</v>
      </c>
      <c r="V14" s="123" t="e">
        <f>U14+(VLOOKUP($B13,'Growth Rates'!$B$11:$O$140,($B$1+2),FALSE))-(V13*(V$7/VLOOKUP($B13,'Paddock Names'!$B$11:$D$140,3)))</f>
        <v>#DIV/0!</v>
      </c>
      <c r="W14" s="123" t="e">
        <f>V14+(VLOOKUP($B13,'Growth Rates'!$B$11:$O$140,($B$1+2),FALSE))-(W13*(W$7/VLOOKUP($B13,'Paddock Names'!$B$11:$D$140,3)))</f>
        <v>#DIV/0!</v>
      </c>
      <c r="X14" s="123" t="e">
        <f>W14+(VLOOKUP($B13,'Growth Rates'!$B$11:$O$140,($B$1+2),FALSE))-(X13*(X$7/VLOOKUP($B13,'Paddock Names'!$B$11:$D$140,3)))</f>
        <v>#DIV/0!</v>
      </c>
      <c r="Y14" s="123" t="e">
        <f>X14+(VLOOKUP($B13,'Growth Rates'!$B$11:$O$140,($B$1+2),FALSE))-(Y13*(Y$7/VLOOKUP($B13,'Paddock Names'!$B$11:$D$140,3)))</f>
        <v>#DIV/0!</v>
      </c>
      <c r="Z14" s="123" t="e">
        <f>Y14+(VLOOKUP($B13,'Growth Rates'!$B$11:$O$140,($B$1+2),FALSE))-(Z13*(Z$7/VLOOKUP($B13,'Paddock Names'!$B$11:$D$140,3)))</f>
        <v>#DIV/0!</v>
      </c>
      <c r="AA14" s="123" t="e">
        <f>Z14+(VLOOKUP($B13,'Growth Rates'!$B$11:$O$140,($B$1+2),FALSE))-(AA13*(AA$7/VLOOKUP($B13,'Paddock Names'!$B$11:$D$140,3)))</f>
        <v>#DIV/0!</v>
      </c>
      <c r="AB14" s="123" t="e">
        <f>AA14+(VLOOKUP($B13,'Growth Rates'!$B$11:$O$140,($B$1+2),FALSE))-(AB13*(AB$7/VLOOKUP($B13,'Paddock Names'!$B$11:$D$140,3)))</f>
        <v>#DIV/0!</v>
      </c>
      <c r="AC14" s="123" t="e">
        <f>AB14+(VLOOKUP($B13,'Growth Rates'!$B$11:$O$140,($B$1+2),FALSE))-(AC13*(AC$7/VLOOKUP($B13,'Paddock Names'!$B$11:$D$140,3)))</f>
        <v>#DIV/0!</v>
      </c>
      <c r="AD14" s="123" t="e">
        <f>AC14+(VLOOKUP($B13,'Growth Rates'!$B$11:$O$140,($B$1+2),FALSE))-(AD13*(AD$7/VLOOKUP($B13,'Paddock Names'!$B$11:$D$140,3)))</f>
        <v>#DIV/0!</v>
      </c>
      <c r="AE14" s="123" t="e">
        <f>AD14+(VLOOKUP($B13,'Growth Rates'!$B$11:$O$140,($B$1+2),FALSE))-(AE13*(AE$7/VLOOKUP($B13,'Paddock Names'!$B$11:$D$140,3)))</f>
        <v>#DIV/0!</v>
      </c>
      <c r="AF14" s="123" t="e">
        <f>AE14+(VLOOKUP($B13,'Growth Rates'!$B$11:$O$140,($B$1+2),FALSE))-(AF13*(AF$7/VLOOKUP($B13,'Paddock Names'!$B$11:$D$140,3)))</f>
        <v>#DIV/0!</v>
      </c>
      <c r="AG14" s="123" t="e">
        <f>AF14+(VLOOKUP($B13,'Growth Rates'!$B$11:$O$140,($B$1+2),FALSE))-(AG13*(AG$7/VLOOKUP($B13,'Paddock Names'!$B$11:$D$140,3)))</f>
        <v>#DIV/0!</v>
      </c>
      <c r="AH14" s="123" t="e">
        <f>AG14+(VLOOKUP($B13,'Growth Rates'!$B$11:$O$140,($B$1+2),FALSE))-(AH13*(AH$7/VLOOKUP($B13,'Paddock Names'!$B$11:$D$140,3)))</f>
        <v>#DIV/0!</v>
      </c>
      <c r="AI14" s="123" t="e">
        <f>AH14+(VLOOKUP($B13,'Growth Rates'!$B$11:$O$140,($B$1+2),FALSE))-(AI13*(AI$7/VLOOKUP($B13,'Paddock Names'!$B$11:$D$140,3)))</f>
        <v>#DIV/0!</v>
      </c>
      <c r="AJ14" s="123" t="e">
        <f>AI14+(VLOOKUP($B13,'Growth Rates'!$B$11:$O$140,($B$1+2),FALSE))-(AJ13*(AJ$7/VLOOKUP($B13,'Paddock Names'!$B$11:$D$140,3)))</f>
        <v>#DIV/0!</v>
      </c>
      <c r="AK14" s="123" t="e">
        <f>AJ14+(VLOOKUP($B13,'Growth Rates'!$B$11:$O$140,($B$1+2),FALSE))-(AK13*(AK$7/VLOOKUP($B13,'Paddock Names'!$B$11:$D$140,3)))</f>
        <v>#DIV/0!</v>
      </c>
      <c r="AL14" s="123" t="e">
        <f>AK14+(VLOOKUP($B13,'Growth Rates'!$B$11:$O$140,($B$1+2),FALSE))-(AL13*(AL$7/VLOOKUP($B13,'Paddock Names'!$B$11:$D$140,3)))</f>
        <v>#DIV/0!</v>
      </c>
      <c r="AM14" s="124" t="e">
        <f>AL14+(VLOOKUP($B13,'Growth Rates'!$B$11:$O$140,($B$1+2),FALSE))-(AM13*(AM$7/VLOOKUP($B13,'Paddock Names'!$B$11:$D$140,3)))</f>
        <v>#DIV/0!</v>
      </c>
      <c r="AN14" s="61"/>
    </row>
    <row r="15" spans="1:40"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IF(SUM(I15:AM15)&gt;0,SUM(I15:AM15)," ")</f>
        <v xml:space="preserve"> </v>
      </c>
      <c r="F15" s="119" t="e">
        <f>IF((MOD('Group Name and Year'!$E$14,4)=0),Feb!AK16,Feb!AJ16)</f>
        <v>#DIV/0!</v>
      </c>
      <c r="G15" s="17">
        <f>VLOOKUP(B15,'Herbage Mass Residual'!$B$11:$O$140,($B$1+2),FALSE)</f>
        <v>2400</v>
      </c>
      <c r="H15" s="103" t="e">
        <f>($F$7/VLOOKUP(B15,'Paddock Names'!$B$11:$D$140,3))*(SUM(I15:AM15)/31)</f>
        <v>#DIV/0!</v>
      </c>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1"/>
      <c r="AF15" s="121"/>
      <c r="AG15" s="121"/>
      <c r="AH15" s="121"/>
      <c r="AI15" s="121"/>
      <c r="AJ15" s="121"/>
      <c r="AK15" s="121"/>
      <c r="AL15" s="121"/>
      <c r="AM15" s="122"/>
    </row>
    <row r="16" spans="1:40" ht="16" thickBot="1" x14ac:dyDescent="0.25">
      <c r="B16" s="58">
        <f t="shared" si="4"/>
        <v>3.5</v>
      </c>
      <c r="C16" s="23"/>
      <c r="D16" s="29"/>
      <c r="E16" s="27"/>
      <c r="F16" s="21"/>
      <c r="G16" s="22"/>
      <c r="H16" s="104"/>
      <c r="I16" s="123" t="e">
        <f>F15+(VLOOKUP(B15,'Growth Rates'!$B$11:$O$140,($B$1+2),FALSE))-(I15*(I$7/VLOOKUP(B15,'Paddock Names'!$B$11:$D$140,3)))</f>
        <v>#DIV/0!</v>
      </c>
      <c r="J16" s="123" t="e">
        <f>I16+(VLOOKUP($B15,'Growth Rates'!$B$11:$O$140,($B$1+2),FALSE))-(J15*(J$7/VLOOKUP($B15,'Paddock Names'!$B$11:$D$140,3)))</f>
        <v>#DIV/0!</v>
      </c>
      <c r="K16" s="123" t="e">
        <f>J16+(VLOOKUP($B15,'Growth Rates'!$B$11:$O$140,($B$1+2),FALSE))-(K15*(K$7/VLOOKUP($B15,'Paddock Names'!$B$11:$D$140,3)))</f>
        <v>#DIV/0!</v>
      </c>
      <c r="L16" s="123" t="e">
        <f>K16+(VLOOKUP($B15,'Growth Rates'!$B$11:$O$140,($B$1+2),FALSE))-(L15*(L$7/VLOOKUP($B15,'Paddock Names'!$B$11:$D$140,3)))</f>
        <v>#DIV/0!</v>
      </c>
      <c r="M16" s="123" t="e">
        <f>L16+(VLOOKUP($B15,'Growth Rates'!$B$11:$O$140,($B$1+2),FALSE))-(M15*(M$7/VLOOKUP($B15,'Paddock Names'!$B$11:$D$140,3)))</f>
        <v>#DIV/0!</v>
      </c>
      <c r="N16" s="123" t="e">
        <f>M16+(VLOOKUP($B15,'Growth Rates'!$B$11:$O$140,($B$1+2),FALSE))-(N15*(N$7/VLOOKUP($B15,'Paddock Names'!$B$11:$D$140,3)))</f>
        <v>#DIV/0!</v>
      </c>
      <c r="O16" s="123" t="e">
        <f>N16+(VLOOKUP($B15,'Growth Rates'!$B$11:$O$140,($B$1+2),FALSE))-(O15*(O$7/VLOOKUP($B15,'Paddock Names'!$B$11:$D$140,3)))</f>
        <v>#DIV/0!</v>
      </c>
      <c r="P16" s="123" t="e">
        <f>O16+(VLOOKUP($B15,'Growth Rates'!$B$11:$O$140,($B$1+2),FALSE))-(P15*(P$7/VLOOKUP($B15,'Paddock Names'!$B$11:$D$140,3)))</f>
        <v>#DIV/0!</v>
      </c>
      <c r="Q16" s="123" t="e">
        <f>P16+(VLOOKUP($B15,'Growth Rates'!$B$11:$O$140,($B$1+2),FALSE))-(Q15*(Q$7/VLOOKUP($B15,'Paddock Names'!$B$11:$D$140,3)))</f>
        <v>#DIV/0!</v>
      </c>
      <c r="R16" s="123" t="e">
        <f>Q16+(VLOOKUP($B15,'Growth Rates'!$B$11:$O$140,($B$1+2),FALSE))-(R15*(R$7/VLOOKUP($B15,'Paddock Names'!$B$11:$D$140,3)))</f>
        <v>#DIV/0!</v>
      </c>
      <c r="S16" s="123" t="e">
        <f>R16+(VLOOKUP($B15,'Growth Rates'!$B$11:$O$140,($B$1+2),FALSE))-(S15*(S$7/VLOOKUP($B15,'Paddock Names'!$B$11:$D$140,3)))</f>
        <v>#DIV/0!</v>
      </c>
      <c r="T16" s="123" t="e">
        <f>S16+(VLOOKUP($B15,'Growth Rates'!$B$11:$O$140,($B$1+2),FALSE))-(T15*(T$7/VLOOKUP($B15,'Paddock Names'!$B$11:$D$140,3)))</f>
        <v>#DIV/0!</v>
      </c>
      <c r="U16" s="123" t="e">
        <f>T16+(VLOOKUP($B15,'Growth Rates'!$B$11:$O$140,($B$1+2),FALSE))-(U15*(U$7/VLOOKUP($B15,'Paddock Names'!$B$11:$D$140,3)))</f>
        <v>#DIV/0!</v>
      </c>
      <c r="V16" s="123" t="e">
        <f>U16+(VLOOKUP($B15,'Growth Rates'!$B$11:$O$140,($B$1+2),FALSE))-(V15*(V$7/VLOOKUP($B15,'Paddock Names'!$B$11:$D$140,3)))</f>
        <v>#DIV/0!</v>
      </c>
      <c r="W16" s="123" t="e">
        <f>V16+(VLOOKUP($B15,'Growth Rates'!$B$11:$O$140,($B$1+2),FALSE))-(W15*(W$7/VLOOKUP($B15,'Paddock Names'!$B$11:$D$140,3)))</f>
        <v>#DIV/0!</v>
      </c>
      <c r="X16" s="123" t="e">
        <f>W16+(VLOOKUP($B15,'Growth Rates'!$B$11:$O$140,($B$1+2),FALSE))-(X15*(X$7/VLOOKUP($B15,'Paddock Names'!$B$11:$D$140,3)))</f>
        <v>#DIV/0!</v>
      </c>
      <c r="Y16" s="123" t="e">
        <f>X16+(VLOOKUP($B15,'Growth Rates'!$B$11:$O$140,($B$1+2),FALSE))-(Y15*(Y$7/VLOOKUP($B15,'Paddock Names'!$B$11:$D$140,3)))</f>
        <v>#DIV/0!</v>
      </c>
      <c r="Z16" s="123" t="e">
        <f>Y16+(VLOOKUP($B15,'Growth Rates'!$B$11:$O$140,($B$1+2),FALSE))-(Z15*(Z$7/VLOOKUP($B15,'Paddock Names'!$B$11:$D$140,3)))</f>
        <v>#DIV/0!</v>
      </c>
      <c r="AA16" s="123" t="e">
        <f>Z16+(VLOOKUP($B15,'Growth Rates'!$B$11:$O$140,($B$1+2),FALSE))-(AA15*(AA$7/VLOOKUP($B15,'Paddock Names'!$B$11:$D$140,3)))</f>
        <v>#DIV/0!</v>
      </c>
      <c r="AB16" s="123" t="e">
        <f>AA16+(VLOOKUP($B15,'Growth Rates'!$B$11:$O$140,($B$1+2),FALSE))-(AB15*(AB$7/VLOOKUP($B15,'Paddock Names'!$B$11:$D$140,3)))</f>
        <v>#DIV/0!</v>
      </c>
      <c r="AC16" s="123" t="e">
        <f>AB16+(VLOOKUP($B15,'Growth Rates'!$B$11:$O$140,($B$1+2),FALSE))-(AC15*(AC$7/VLOOKUP($B15,'Paddock Names'!$B$11:$D$140,3)))</f>
        <v>#DIV/0!</v>
      </c>
      <c r="AD16" s="123" t="e">
        <f>AC16+(VLOOKUP($B15,'Growth Rates'!$B$11:$O$140,($B$1+2),FALSE))-(AD15*(AD$7/VLOOKUP($B15,'Paddock Names'!$B$11:$D$140,3)))</f>
        <v>#DIV/0!</v>
      </c>
      <c r="AE16" s="123" t="e">
        <f>AD16+(VLOOKUP($B15,'Growth Rates'!$B$11:$O$140,($B$1+2),FALSE))-(AE15*(AE$7/VLOOKUP($B15,'Paddock Names'!$B$11:$D$140,3)))</f>
        <v>#DIV/0!</v>
      </c>
      <c r="AF16" s="123" t="e">
        <f>AE16+(VLOOKUP($B15,'Growth Rates'!$B$11:$O$140,($B$1+2),FALSE))-(AF15*(AF$7/VLOOKUP($B15,'Paddock Names'!$B$11:$D$140,3)))</f>
        <v>#DIV/0!</v>
      </c>
      <c r="AG16" s="123" t="e">
        <f>AF16+(VLOOKUP($B15,'Growth Rates'!$B$11:$O$140,($B$1+2),FALSE))-(AG15*(AG$7/VLOOKUP($B15,'Paddock Names'!$B$11:$D$140,3)))</f>
        <v>#DIV/0!</v>
      </c>
      <c r="AH16" s="123" t="e">
        <f>AG16+(VLOOKUP($B15,'Growth Rates'!$B$11:$O$140,($B$1+2),FALSE))-(AH15*(AH$7/VLOOKUP($B15,'Paddock Names'!$B$11:$D$140,3)))</f>
        <v>#DIV/0!</v>
      </c>
      <c r="AI16" s="123" t="e">
        <f>AH16+(VLOOKUP($B15,'Growth Rates'!$B$11:$O$140,($B$1+2),FALSE))-(AI15*(AI$7/VLOOKUP($B15,'Paddock Names'!$B$11:$D$140,3)))</f>
        <v>#DIV/0!</v>
      </c>
      <c r="AJ16" s="123" t="e">
        <f>AI16+(VLOOKUP($B15,'Growth Rates'!$B$11:$O$140,($B$1+2),FALSE))-(AJ15*(AJ$7/VLOOKUP($B15,'Paddock Names'!$B$11:$D$140,3)))</f>
        <v>#DIV/0!</v>
      </c>
      <c r="AK16" s="123" t="e">
        <f>AJ16+(VLOOKUP($B15,'Growth Rates'!$B$11:$O$140,($B$1+2),FALSE))-(AK15*(AK$7/VLOOKUP($B15,'Paddock Names'!$B$11:$D$140,3)))</f>
        <v>#DIV/0!</v>
      </c>
      <c r="AL16" s="123" t="e">
        <f>AK16+(VLOOKUP($B15,'Growth Rates'!$B$11:$O$140,($B$1+2),FALSE))-(AL15*(AL$7/VLOOKUP($B15,'Paddock Names'!$B$11:$D$140,3)))</f>
        <v>#DIV/0!</v>
      </c>
      <c r="AM16" s="124" t="e">
        <f>AL16+(VLOOKUP($B15,'Growth Rates'!$B$11:$O$140,($B$1+2),FALSE))-(AM15*(AM$7/VLOOKUP($B15,'Paddock Names'!$B$11:$D$140,3)))</f>
        <v>#DIV/0!</v>
      </c>
    </row>
    <row r="17" spans="2:39"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IF(SUM(I17:AM17)&gt;0,SUM(I17:AM17)," ")</f>
        <v xml:space="preserve"> </v>
      </c>
      <c r="F17" s="119" t="e">
        <f>IF((MOD('Group Name and Year'!$E$14,4)=0),Feb!AK18,Feb!AJ18)</f>
        <v>#DIV/0!</v>
      </c>
      <c r="G17" s="17">
        <f>VLOOKUP(B17,'Herbage Mass Residual'!$B$11:$O$140,($B$1+2),FALSE)</f>
        <v>2400</v>
      </c>
      <c r="H17" s="103" t="e">
        <f>($F$7/VLOOKUP(B17,'Paddock Names'!$B$11:$D$140,3))*(SUM(I17:AM17)/31)</f>
        <v>#DIV/0!</v>
      </c>
      <c r="I17" s="121"/>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1"/>
      <c r="AL17" s="121"/>
      <c r="AM17" s="122"/>
    </row>
    <row r="18" spans="2:39" ht="16" thickBot="1" x14ac:dyDescent="0.25">
      <c r="B18" s="58">
        <f t="shared" si="4"/>
        <v>4.5</v>
      </c>
      <c r="C18" s="23"/>
      <c r="D18" s="29"/>
      <c r="E18" s="27"/>
      <c r="F18" s="21"/>
      <c r="G18" s="22"/>
      <c r="H18" s="104"/>
      <c r="I18" s="123" t="e">
        <f>F17+(VLOOKUP(B17,'Growth Rates'!$B$11:$O$140,($B$1+2),FALSE))-(I17*(I$7/VLOOKUP(B17,'Paddock Names'!$B$11:$D$140,3)))</f>
        <v>#DIV/0!</v>
      </c>
      <c r="J18" s="123" t="e">
        <f>I18+(VLOOKUP($B17,'Growth Rates'!$B$11:$O$140,($B$1+2),FALSE))-(J17*(J$7/VLOOKUP($B17,'Paddock Names'!$B$11:$D$140,3)))</f>
        <v>#DIV/0!</v>
      </c>
      <c r="K18" s="123" t="e">
        <f>J18+(VLOOKUP($B17,'Growth Rates'!$B$11:$O$140,($B$1+2),FALSE))-(K17*(K$7/VLOOKUP($B17,'Paddock Names'!$B$11:$D$140,3)))</f>
        <v>#DIV/0!</v>
      </c>
      <c r="L18" s="123" t="e">
        <f>K18+(VLOOKUP($B17,'Growth Rates'!$B$11:$O$140,($B$1+2),FALSE))-(L17*(L$7/VLOOKUP($B17,'Paddock Names'!$B$11:$D$140,3)))</f>
        <v>#DIV/0!</v>
      </c>
      <c r="M18" s="123" t="e">
        <f>L18+(VLOOKUP($B17,'Growth Rates'!$B$11:$O$140,($B$1+2),FALSE))-(M17*(M$7/VLOOKUP($B17,'Paddock Names'!$B$11:$D$140,3)))</f>
        <v>#DIV/0!</v>
      </c>
      <c r="N18" s="123" t="e">
        <f>M18+(VLOOKUP($B17,'Growth Rates'!$B$11:$O$140,($B$1+2),FALSE))-(N17*(N$7/VLOOKUP($B17,'Paddock Names'!$B$11:$D$140,3)))</f>
        <v>#DIV/0!</v>
      </c>
      <c r="O18" s="123" t="e">
        <f>N18+(VLOOKUP($B17,'Growth Rates'!$B$11:$O$140,($B$1+2),FALSE))-(O17*(O$7/VLOOKUP($B17,'Paddock Names'!$B$11:$D$140,3)))</f>
        <v>#DIV/0!</v>
      </c>
      <c r="P18" s="123" t="e">
        <f>O18+(VLOOKUP($B17,'Growth Rates'!$B$11:$O$140,($B$1+2),FALSE))-(P17*(P$7/VLOOKUP($B17,'Paddock Names'!$B$11:$D$140,3)))</f>
        <v>#DIV/0!</v>
      </c>
      <c r="Q18" s="123" t="e">
        <f>P18+(VLOOKUP($B17,'Growth Rates'!$B$11:$O$140,($B$1+2),FALSE))-(Q17*(Q$7/VLOOKUP($B17,'Paddock Names'!$B$11:$D$140,3)))</f>
        <v>#DIV/0!</v>
      </c>
      <c r="R18" s="123" t="e">
        <f>Q18+(VLOOKUP($B17,'Growth Rates'!$B$11:$O$140,($B$1+2),FALSE))-(R17*(R$7/VLOOKUP($B17,'Paddock Names'!$B$11:$D$140,3)))</f>
        <v>#DIV/0!</v>
      </c>
      <c r="S18" s="123" t="e">
        <f>R18+(VLOOKUP($B17,'Growth Rates'!$B$11:$O$140,($B$1+2),FALSE))-(S17*(S$7/VLOOKUP($B17,'Paddock Names'!$B$11:$D$140,3)))</f>
        <v>#DIV/0!</v>
      </c>
      <c r="T18" s="123" t="e">
        <f>S18+(VLOOKUP($B17,'Growth Rates'!$B$11:$O$140,($B$1+2),FALSE))-(T17*(T$7/VLOOKUP($B17,'Paddock Names'!$B$11:$D$140,3)))</f>
        <v>#DIV/0!</v>
      </c>
      <c r="U18" s="123" t="e">
        <f>T18+(VLOOKUP($B17,'Growth Rates'!$B$11:$O$140,($B$1+2),FALSE))-(U17*(U$7/VLOOKUP($B17,'Paddock Names'!$B$11:$D$140,3)))</f>
        <v>#DIV/0!</v>
      </c>
      <c r="V18" s="123" t="e">
        <f>U18+(VLOOKUP($B17,'Growth Rates'!$B$11:$O$140,($B$1+2),FALSE))-(V17*(V$7/VLOOKUP($B17,'Paddock Names'!$B$11:$D$140,3)))</f>
        <v>#DIV/0!</v>
      </c>
      <c r="W18" s="123" t="e">
        <f>V18+(VLOOKUP($B17,'Growth Rates'!$B$11:$O$140,($B$1+2),FALSE))-(W17*(W$7/VLOOKUP($B17,'Paddock Names'!$B$11:$D$140,3)))</f>
        <v>#DIV/0!</v>
      </c>
      <c r="X18" s="123" t="e">
        <f>W18+(VLOOKUP($B17,'Growth Rates'!$B$11:$O$140,($B$1+2),FALSE))-(X17*(X$7/VLOOKUP($B17,'Paddock Names'!$B$11:$D$140,3)))</f>
        <v>#DIV/0!</v>
      </c>
      <c r="Y18" s="123" t="e">
        <f>X18+(VLOOKUP($B17,'Growth Rates'!$B$11:$O$140,($B$1+2),FALSE))-(Y17*(Y$7/VLOOKUP($B17,'Paddock Names'!$B$11:$D$140,3)))</f>
        <v>#DIV/0!</v>
      </c>
      <c r="Z18" s="123" t="e">
        <f>Y18+(VLOOKUP($B17,'Growth Rates'!$B$11:$O$140,($B$1+2),FALSE))-(Z17*(Z$7/VLOOKUP($B17,'Paddock Names'!$B$11:$D$140,3)))</f>
        <v>#DIV/0!</v>
      </c>
      <c r="AA18" s="123" t="e">
        <f>Z18+(VLOOKUP($B17,'Growth Rates'!$B$11:$O$140,($B$1+2),FALSE))-(AA17*(AA$7/VLOOKUP($B17,'Paddock Names'!$B$11:$D$140,3)))</f>
        <v>#DIV/0!</v>
      </c>
      <c r="AB18" s="123" t="e">
        <f>AA18+(VLOOKUP($B17,'Growth Rates'!$B$11:$O$140,($B$1+2),FALSE))-(AB17*(AB$7/VLOOKUP($B17,'Paddock Names'!$B$11:$D$140,3)))</f>
        <v>#DIV/0!</v>
      </c>
      <c r="AC18" s="123" t="e">
        <f>AB18+(VLOOKUP($B17,'Growth Rates'!$B$11:$O$140,($B$1+2),FALSE))-(AC17*(AC$7/VLOOKUP($B17,'Paddock Names'!$B$11:$D$140,3)))</f>
        <v>#DIV/0!</v>
      </c>
      <c r="AD18" s="123" t="e">
        <f>AC18+(VLOOKUP($B17,'Growth Rates'!$B$11:$O$140,($B$1+2),FALSE))-(AD17*(AD$7/VLOOKUP($B17,'Paddock Names'!$B$11:$D$140,3)))</f>
        <v>#DIV/0!</v>
      </c>
      <c r="AE18" s="123" t="e">
        <f>AD18+(VLOOKUP($B17,'Growth Rates'!$B$11:$O$140,($B$1+2),FALSE))-(AE17*(AE$7/VLOOKUP($B17,'Paddock Names'!$B$11:$D$140,3)))</f>
        <v>#DIV/0!</v>
      </c>
      <c r="AF18" s="123" t="e">
        <f>AE18+(VLOOKUP($B17,'Growth Rates'!$B$11:$O$140,($B$1+2),FALSE))-(AF17*(AF$7/VLOOKUP($B17,'Paddock Names'!$B$11:$D$140,3)))</f>
        <v>#DIV/0!</v>
      </c>
      <c r="AG18" s="123" t="e">
        <f>AF18+(VLOOKUP($B17,'Growth Rates'!$B$11:$O$140,($B$1+2),FALSE))-(AG17*(AG$7/VLOOKUP($B17,'Paddock Names'!$B$11:$D$140,3)))</f>
        <v>#DIV/0!</v>
      </c>
      <c r="AH18" s="123" t="e">
        <f>AG18+(VLOOKUP($B17,'Growth Rates'!$B$11:$O$140,($B$1+2),FALSE))-(AH17*(AH$7/VLOOKUP($B17,'Paddock Names'!$B$11:$D$140,3)))</f>
        <v>#DIV/0!</v>
      </c>
      <c r="AI18" s="123" t="e">
        <f>AH18+(VLOOKUP($B17,'Growth Rates'!$B$11:$O$140,($B$1+2),FALSE))-(AI17*(AI$7/VLOOKUP($B17,'Paddock Names'!$B$11:$D$140,3)))</f>
        <v>#DIV/0!</v>
      </c>
      <c r="AJ18" s="123" t="e">
        <f>AI18+(VLOOKUP($B17,'Growth Rates'!$B$11:$O$140,($B$1+2),FALSE))-(AJ17*(AJ$7/VLOOKUP($B17,'Paddock Names'!$B$11:$D$140,3)))</f>
        <v>#DIV/0!</v>
      </c>
      <c r="AK18" s="123" t="e">
        <f>AJ18+(VLOOKUP($B17,'Growth Rates'!$B$11:$O$140,($B$1+2),FALSE))-(AK17*(AK$7/VLOOKUP($B17,'Paddock Names'!$B$11:$D$140,3)))</f>
        <v>#DIV/0!</v>
      </c>
      <c r="AL18" s="123" t="e">
        <f>AK18+(VLOOKUP($B17,'Growth Rates'!$B$11:$O$140,($B$1+2),FALSE))-(AL17*(AL$7/VLOOKUP($B17,'Paddock Names'!$B$11:$D$140,3)))</f>
        <v>#DIV/0!</v>
      </c>
      <c r="AM18" s="124" t="e">
        <f>AL18+(VLOOKUP($B17,'Growth Rates'!$B$11:$O$140,($B$1+2),FALSE))-(AM17*(AM$7/VLOOKUP($B17,'Paddock Names'!$B$11:$D$140,3)))</f>
        <v>#DIV/0!</v>
      </c>
    </row>
    <row r="19" spans="2:39"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IF(SUM(I19:AM19)&gt;0,SUM(I19:AM19)," ")</f>
        <v xml:space="preserve"> </v>
      </c>
      <c r="F19" s="119" t="e">
        <f>IF((MOD('Group Name and Year'!$E$14,4)=0),Feb!AK20,Feb!AJ20)</f>
        <v>#DIV/0!</v>
      </c>
      <c r="G19" s="17">
        <f>VLOOKUP(B19,'Herbage Mass Residual'!$B$11:$O$140,($B$1+2),FALSE)</f>
        <v>2400</v>
      </c>
      <c r="H19" s="103" t="e">
        <f>($F$7/VLOOKUP(B19,'Paddock Names'!$B$11:$D$140,3))*(SUM(I19:AM19)/31)</f>
        <v>#DIV/0!</v>
      </c>
      <c r="I19" s="121"/>
      <c r="J19" s="121"/>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2"/>
    </row>
    <row r="20" spans="2:39" ht="16" thickBot="1" x14ac:dyDescent="0.25">
      <c r="B20" s="58">
        <f t="shared" si="4"/>
        <v>5.5</v>
      </c>
      <c r="C20" s="23"/>
      <c r="D20" s="29"/>
      <c r="E20" s="27"/>
      <c r="F20" s="21"/>
      <c r="G20" s="22"/>
      <c r="H20" s="104"/>
      <c r="I20" s="123" t="e">
        <f>F19+(VLOOKUP(B19,'Growth Rates'!$B$11:$O$140,($B$1+2),FALSE))-(I19*(I$7/VLOOKUP(B19,'Paddock Names'!$B$11:$D$140,3)))</f>
        <v>#DIV/0!</v>
      </c>
      <c r="J20" s="123" t="e">
        <f>I20+(VLOOKUP($B19,'Growth Rates'!$B$11:$O$140,($B$1+2),FALSE))-(J19*(J$7/VLOOKUP($B19,'Paddock Names'!$B$11:$D$140,3)))</f>
        <v>#DIV/0!</v>
      </c>
      <c r="K20" s="123" t="e">
        <f>J20+(VLOOKUP($B19,'Growth Rates'!$B$11:$O$140,($B$1+2),FALSE))-(K19*(K$7/VLOOKUP($B19,'Paddock Names'!$B$11:$D$140,3)))</f>
        <v>#DIV/0!</v>
      </c>
      <c r="L20" s="123" t="e">
        <f>K20+(VLOOKUP($B19,'Growth Rates'!$B$11:$O$140,($B$1+2),FALSE))-(L19*(L$7/VLOOKUP($B19,'Paddock Names'!$B$11:$D$140,3)))</f>
        <v>#DIV/0!</v>
      </c>
      <c r="M20" s="123" t="e">
        <f>L20+(VLOOKUP($B19,'Growth Rates'!$B$11:$O$140,($B$1+2),FALSE))-(M19*(M$7/VLOOKUP($B19,'Paddock Names'!$B$11:$D$140,3)))</f>
        <v>#DIV/0!</v>
      </c>
      <c r="N20" s="123" t="e">
        <f>M20+(VLOOKUP($B19,'Growth Rates'!$B$11:$O$140,($B$1+2),FALSE))-(N19*(N$7/VLOOKUP($B19,'Paddock Names'!$B$11:$D$140,3)))</f>
        <v>#DIV/0!</v>
      </c>
      <c r="O20" s="123" t="e">
        <f>N20+(VLOOKUP($B19,'Growth Rates'!$B$11:$O$140,($B$1+2),FALSE))-(O19*(O$7/VLOOKUP($B19,'Paddock Names'!$B$11:$D$140,3)))</f>
        <v>#DIV/0!</v>
      </c>
      <c r="P20" s="123" t="e">
        <f>O20+(VLOOKUP($B19,'Growth Rates'!$B$11:$O$140,($B$1+2),FALSE))-(P19*(P$7/VLOOKUP($B19,'Paddock Names'!$B$11:$D$140,3)))</f>
        <v>#DIV/0!</v>
      </c>
      <c r="Q20" s="123" t="e">
        <f>P20+(VLOOKUP($B19,'Growth Rates'!$B$11:$O$140,($B$1+2),FALSE))-(Q19*(Q$7/VLOOKUP($B19,'Paddock Names'!$B$11:$D$140,3)))</f>
        <v>#DIV/0!</v>
      </c>
      <c r="R20" s="123" t="e">
        <f>Q20+(VLOOKUP($B19,'Growth Rates'!$B$11:$O$140,($B$1+2),FALSE))-(R19*(R$7/VLOOKUP($B19,'Paddock Names'!$B$11:$D$140,3)))</f>
        <v>#DIV/0!</v>
      </c>
      <c r="S20" s="123" t="e">
        <f>R20+(VLOOKUP($B19,'Growth Rates'!$B$11:$O$140,($B$1+2),FALSE))-(S19*(S$7/VLOOKUP($B19,'Paddock Names'!$B$11:$D$140,3)))</f>
        <v>#DIV/0!</v>
      </c>
      <c r="T20" s="123" t="e">
        <f>S20+(VLOOKUP($B19,'Growth Rates'!$B$11:$O$140,($B$1+2),FALSE))-(T19*(T$7/VLOOKUP($B19,'Paddock Names'!$B$11:$D$140,3)))</f>
        <v>#DIV/0!</v>
      </c>
      <c r="U20" s="123" t="e">
        <f>T20+(VLOOKUP($B19,'Growth Rates'!$B$11:$O$140,($B$1+2),FALSE))-(U19*(U$7/VLOOKUP($B19,'Paddock Names'!$B$11:$D$140,3)))</f>
        <v>#DIV/0!</v>
      </c>
      <c r="V20" s="123" t="e">
        <f>U20+(VLOOKUP($B19,'Growth Rates'!$B$11:$O$140,($B$1+2),FALSE))-(V19*(V$7/VLOOKUP($B19,'Paddock Names'!$B$11:$D$140,3)))</f>
        <v>#DIV/0!</v>
      </c>
      <c r="W20" s="123" t="e">
        <f>V20+(VLOOKUP($B19,'Growth Rates'!$B$11:$O$140,($B$1+2),FALSE))-(W19*(W$7/VLOOKUP($B19,'Paddock Names'!$B$11:$D$140,3)))</f>
        <v>#DIV/0!</v>
      </c>
      <c r="X20" s="123" t="e">
        <f>W20+(VLOOKUP($B19,'Growth Rates'!$B$11:$O$140,($B$1+2),FALSE))-(X19*(X$7/VLOOKUP($B19,'Paddock Names'!$B$11:$D$140,3)))</f>
        <v>#DIV/0!</v>
      </c>
      <c r="Y20" s="123" t="e">
        <f>X20+(VLOOKUP($B19,'Growth Rates'!$B$11:$O$140,($B$1+2),FALSE))-(Y19*(Y$7/VLOOKUP($B19,'Paddock Names'!$B$11:$D$140,3)))</f>
        <v>#DIV/0!</v>
      </c>
      <c r="Z20" s="123" t="e">
        <f>Y20+(VLOOKUP($B19,'Growth Rates'!$B$11:$O$140,($B$1+2),FALSE))-(Z19*(Z$7/VLOOKUP($B19,'Paddock Names'!$B$11:$D$140,3)))</f>
        <v>#DIV/0!</v>
      </c>
      <c r="AA20" s="123" t="e">
        <f>Z20+(VLOOKUP($B19,'Growth Rates'!$B$11:$O$140,($B$1+2),FALSE))-(AA19*(AA$7/VLOOKUP($B19,'Paddock Names'!$B$11:$D$140,3)))</f>
        <v>#DIV/0!</v>
      </c>
      <c r="AB20" s="123" t="e">
        <f>AA20+(VLOOKUP($B19,'Growth Rates'!$B$11:$O$140,($B$1+2),FALSE))-(AB19*(AB$7/VLOOKUP($B19,'Paddock Names'!$B$11:$D$140,3)))</f>
        <v>#DIV/0!</v>
      </c>
      <c r="AC20" s="123" t="e">
        <f>AB20+(VLOOKUP($B19,'Growth Rates'!$B$11:$O$140,($B$1+2),FALSE))-(AC19*(AC$7/VLOOKUP($B19,'Paddock Names'!$B$11:$D$140,3)))</f>
        <v>#DIV/0!</v>
      </c>
      <c r="AD20" s="123" t="e">
        <f>AC20+(VLOOKUP($B19,'Growth Rates'!$B$11:$O$140,($B$1+2),FALSE))-(AD19*(AD$7/VLOOKUP($B19,'Paddock Names'!$B$11:$D$140,3)))</f>
        <v>#DIV/0!</v>
      </c>
      <c r="AE20" s="123" t="e">
        <f>AD20+(VLOOKUP($B19,'Growth Rates'!$B$11:$O$140,($B$1+2),FALSE))-(AE19*(AE$7/VLOOKUP($B19,'Paddock Names'!$B$11:$D$140,3)))</f>
        <v>#DIV/0!</v>
      </c>
      <c r="AF20" s="123" t="e">
        <f>AE20+(VLOOKUP($B19,'Growth Rates'!$B$11:$O$140,($B$1+2),FALSE))-(AF19*(AF$7/VLOOKUP($B19,'Paddock Names'!$B$11:$D$140,3)))</f>
        <v>#DIV/0!</v>
      </c>
      <c r="AG20" s="123" t="e">
        <f>AF20+(VLOOKUP($B19,'Growth Rates'!$B$11:$O$140,($B$1+2),FALSE))-(AG19*(AG$7/VLOOKUP($B19,'Paddock Names'!$B$11:$D$140,3)))</f>
        <v>#DIV/0!</v>
      </c>
      <c r="AH20" s="123" t="e">
        <f>AG20+(VLOOKUP($B19,'Growth Rates'!$B$11:$O$140,($B$1+2),FALSE))-(AH19*(AH$7/VLOOKUP($B19,'Paddock Names'!$B$11:$D$140,3)))</f>
        <v>#DIV/0!</v>
      </c>
      <c r="AI20" s="123" t="e">
        <f>AH20+(VLOOKUP($B19,'Growth Rates'!$B$11:$O$140,($B$1+2),FALSE))-(AI19*(AI$7/VLOOKUP($B19,'Paddock Names'!$B$11:$D$140,3)))</f>
        <v>#DIV/0!</v>
      </c>
      <c r="AJ20" s="123" t="e">
        <f>AI20+(VLOOKUP($B19,'Growth Rates'!$B$11:$O$140,($B$1+2),FALSE))-(AJ19*(AJ$7/VLOOKUP($B19,'Paddock Names'!$B$11:$D$140,3)))</f>
        <v>#DIV/0!</v>
      </c>
      <c r="AK20" s="123" t="e">
        <f>AJ20+(VLOOKUP($B19,'Growth Rates'!$B$11:$O$140,($B$1+2),FALSE))-(AK19*(AK$7/VLOOKUP($B19,'Paddock Names'!$B$11:$D$140,3)))</f>
        <v>#DIV/0!</v>
      </c>
      <c r="AL20" s="123" t="e">
        <f>AK20+(VLOOKUP($B19,'Growth Rates'!$B$11:$O$140,($B$1+2),FALSE))-(AL19*(AL$7/VLOOKUP($B19,'Paddock Names'!$B$11:$D$140,3)))</f>
        <v>#DIV/0!</v>
      </c>
      <c r="AM20" s="124" t="e">
        <f>AL20+(VLOOKUP($B19,'Growth Rates'!$B$11:$O$140,($B$1+2),FALSE))-(AM19*(AM$7/VLOOKUP($B19,'Paddock Names'!$B$11:$D$140,3)))</f>
        <v>#DIV/0!</v>
      </c>
    </row>
    <row r="21" spans="2:39"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IF(SUM(I21:AM21)&gt;0,SUM(I21:AM21)," ")</f>
        <v xml:space="preserve"> </v>
      </c>
      <c r="F21" s="119" t="e">
        <f>IF((MOD('Group Name and Year'!$E$14,4)=0),Feb!AK22,Feb!AJ22)</f>
        <v>#DIV/0!</v>
      </c>
      <c r="G21" s="17">
        <f>VLOOKUP(B21,'Herbage Mass Residual'!$B$11:$O$140,($B$1+2),FALSE)</f>
        <v>2400</v>
      </c>
      <c r="H21" s="103" t="e">
        <f>($F$7/VLOOKUP(B21,'Paddock Names'!$B$11:$D$140,3))*(SUM(I21:AM21)/31)</f>
        <v>#DIV/0!</v>
      </c>
      <c r="I21" s="121"/>
      <c r="J21" s="121"/>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2"/>
    </row>
    <row r="22" spans="2:39" ht="16" thickBot="1" x14ac:dyDescent="0.25">
      <c r="B22" s="58">
        <f t="shared" si="4"/>
        <v>6.5</v>
      </c>
      <c r="C22" s="23"/>
      <c r="D22" s="29"/>
      <c r="E22" s="27"/>
      <c r="F22" s="21"/>
      <c r="G22" s="22"/>
      <c r="H22" s="104"/>
      <c r="I22" s="123" t="e">
        <f>F21+(VLOOKUP(B21,'Growth Rates'!$B$11:$O$140,($B$1+2),FALSE))-(I21*(I$7/VLOOKUP(B21,'Paddock Names'!$B$11:$D$140,3)))</f>
        <v>#DIV/0!</v>
      </c>
      <c r="J22" s="123" t="e">
        <f>I22+(VLOOKUP($B21,'Growth Rates'!$B$11:$O$140,($B$1+2),FALSE))-(J21*(J$7/VLOOKUP($B21,'Paddock Names'!$B$11:$D$140,3)))</f>
        <v>#DIV/0!</v>
      </c>
      <c r="K22" s="123" t="e">
        <f>J22+(VLOOKUP($B21,'Growth Rates'!$B$11:$O$140,($B$1+2),FALSE))-(K21*(K$7/VLOOKUP($B21,'Paddock Names'!$B$11:$D$140,3)))</f>
        <v>#DIV/0!</v>
      </c>
      <c r="L22" s="123" t="e">
        <f>K22+(VLOOKUP($B21,'Growth Rates'!$B$11:$O$140,($B$1+2),FALSE))-(L21*(L$7/VLOOKUP($B21,'Paddock Names'!$B$11:$D$140,3)))</f>
        <v>#DIV/0!</v>
      </c>
      <c r="M22" s="123" t="e">
        <f>L22+(VLOOKUP($B21,'Growth Rates'!$B$11:$O$140,($B$1+2),FALSE))-(M21*(M$7/VLOOKUP($B21,'Paddock Names'!$B$11:$D$140,3)))</f>
        <v>#DIV/0!</v>
      </c>
      <c r="N22" s="123" t="e">
        <f>M22+(VLOOKUP($B21,'Growth Rates'!$B$11:$O$140,($B$1+2),FALSE))-(N21*(N$7/VLOOKUP($B21,'Paddock Names'!$B$11:$D$140,3)))</f>
        <v>#DIV/0!</v>
      </c>
      <c r="O22" s="123" t="e">
        <f>N22+(VLOOKUP($B21,'Growth Rates'!$B$11:$O$140,($B$1+2),FALSE))-(O21*(O$7/VLOOKUP($B21,'Paddock Names'!$B$11:$D$140,3)))</f>
        <v>#DIV/0!</v>
      </c>
      <c r="P22" s="123" t="e">
        <f>O22+(VLOOKUP($B21,'Growth Rates'!$B$11:$O$140,($B$1+2),FALSE))-(P21*(P$7/VLOOKUP($B21,'Paddock Names'!$B$11:$D$140,3)))</f>
        <v>#DIV/0!</v>
      </c>
      <c r="Q22" s="123" t="e">
        <f>P22+(VLOOKUP($B21,'Growth Rates'!$B$11:$O$140,($B$1+2),FALSE))-(Q21*(Q$7/VLOOKUP($B21,'Paddock Names'!$B$11:$D$140,3)))</f>
        <v>#DIV/0!</v>
      </c>
      <c r="R22" s="123" t="e">
        <f>Q22+(VLOOKUP($B21,'Growth Rates'!$B$11:$O$140,($B$1+2),FALSE))-(R21*(R$7/VLOOKUP($B21,'Paddock Names'!$B$11:$D$140,3)))</f>
        <v>#DIV/0!</v>
      </c>
      <c r="S22" s="123" t="e">
        <f>R22+(VLOOKUP($B21,'Growth Rates'!$B$11:$O$140,($B$1+2),FALSE))-(S21*(S$7/VLOOKUP($B21,'Paddock Names'!$B$11:$D$140,3)))</f>
        <v>#DIV/0!</v>
      </c>
      <c r="T22" s="123" t="e">
        <f>S22+(VLOOKUP($B21,'Growth Rates'!$B$11:$O$140,($B$1+2),FALSE))-(T21*(T$7/VLOOKUP($B21,'Paddock Names'!$B$11:$D$140,3)))</f>
        <v>#DIV/0!</v>
      </c>
      <c r="U22" s="123" t="e">
        <f>T22+(VLOOKUP($B21,'Growth Rates'!$B$11:$O$140,($B$1+2),FALSE))-(U21*(U$7/VLOOKUP($B21,'Paddock Names'!$B$11:$D$140,3)))</f>
        <v>#DIV/0!</v>
      </c>
      <c r="V22" s="123" t="e">
        <f>U22+(VLOOKUP($B21,'Growth Rates'!$B$11:$O$140,($B$1+2),FALSE))-(V21*(V$7/VLOOKUP($B21,'Paddock Names'!$B$11:$D$140,3)))</f>
        <v>#DIV/0!</v>
      </c>
      <c r="W22" s="123" t="e">
        <f>V22+(VLOOKUP($B21,'Growth Rates'!$B$11:$O$140,($B$1+2),FALSE))-(W21*(W$7/VLOOKUP($B21,'Paddock Names'!$B$11:$D$140,3)))</f>
        <v>#DIV/0!</v>
      </c>
      <c r="X22" s="123" t="e">
        <f>W22+(VLOOKUP($B21,'Growth Rates'!$B$11:$O$140,($B$1+2),FALSE))-(X21*(X$7/VLOOKUP($B21,'Paddock Names'!$B$11:$D$140,3)))</f>
        <v>#DIV/0!</v>
      </c>
      <c r="Y22" s="123" t="e">
        <f>X22+(VLOOKUP($B21,'Growth Rates'!$B$11:$O$140,($B$1+2),FALSE))-(Y21*(Y$7/VLOOKUP($B21,'Paddock Names'!$B$11:$D$140,3)))</f>
        <v>#DIV/0!</v>
      </c>
      <c r="Z22" s="123" t="e">
        <f>Y22+(VLOOKUP($B21,'Growth Rates'!$B$11:$O$140,($B$1+2),FALSE))-(Z21*(Z$7/VLOOKUP($B21,'Paddock Names'!$B$11:$D$140,3)))</f>
        <v>#DIV/0!</v>
      </c>
      <c r="AA22" s="123" t="e">
        <f>Z22+(VLOOKUP($B21,'Growth Rates'!$B$11:$O$140,($B$1+2),FALSE))-(AA21*(AA$7/VLOOKUP($B21,'Paddock Names'!$B$11:$D$140,3)))</f>
        <v>#DIV/0!</v>
      </c>
      <c r="AB22" s="123" t="e">
        <f>AA22+(VLOOKUP($B21,'Growth Rates'!$B$11:$O$140,($B$1+2),FALSE))-(AB21*(AB$7/VLOOKUP($B21,'Paddock Names'!$B$11:$D$140,3)))</f>
        <v>#DIV/0!</v>
      </c>
      <c r="AC22" s="123" t="e">
        <f>AB22+(VLOOKUP($B21,'Growth Rates'!$B$11:$O$140,($B$1+2),FALSE))-(AC21*(AC$7/VLOOKUP($B21,'Paddock Names'!$B$11:$D$140,3)))</f>
        <v>#DIV/0!</v>
      </c>
      <c r="AD22" s="123" t="e">
        <f>AC22+(VLOOKUP($B21,'Growth Rates'!$B$11:$O$140,($B$1+2),FALSE))-(AD21*(AD$7/VLOOKUP($B21,'Paddock Names'!$B$11:$D$140,3)))</f>
        <v>#DIV/0!</v>
      </c>
      <c r="AE22" s="123" t="e">
        <f>AD22+(VLOOKUP($B21,'Growth Rates'!$B$11:$O$140,($B$1+2),FALSE))-(AE21*(AE$7/VLOOKUP($B21,'Paddock Names'!$B$11:$D$140,3)))</f>
        <v>#DIV/0!</v>
      </c>
      <c r="AF22" s="123" t="e">
        <f>AE22+(VLOOKUP($B21,'Growth Rates'!$B$11:$O$140,($B$1+2),FALSE))-(AF21*(AF$7/VLOOKUP($B21,'Paddock Names'!$B$11:$D$140,3)))</f>
        <v>#DIV/0!</v>
      </c>
      <c r="AG22" s="123" t="e">
        <f>AF22+(VLOOKUP($B21,'Growth Rates'!$B$11:$O$140,($B$1+2),FALSE))-(AG21*(AG$7/VLOOKUP($B21,'Paddock Names'!$B$11:$D$140,3)))</f>
        <v>#DIV/0!</v>
      </c>
      <c r="AH22" s="123" t="e">
        <f>AG22+(VLOOKUP($B21,'Growth Rates'!$B$11:$O$140,($B$1+2),FALSE))-(AH21*(AH$7/VLOOKUP($B21,'Paddock Names'!$B$11:$D$140,3)))</f>
        <v>#DIV/0!</v>
      </c>
      <c r="AI22" s="123" t="e">
        <f>AH22+(VLOOKUP($B21,'Growth Rates'!$B$11:$O$140,($B$1+2),FALSE))-(AI21*(AI$7/VLOOKUP($B21,'Paddock Names'!$B$11:$D$140,3)))</f>
        <v>#DIV/0!</v>
      </c>
      <c r="AJ22" s="123" t="e">
        <f>AI22+(VLOOKUP($B21,'Growth Rates'!$B$11:$O$140,($B$1+2),FALSE))-(AJ21*(AJ$7/VLOOKUP($B21,'Paddock Names'!$B$11:$D$140,3)))</f>
        <v>#DIV/0!</v>
      </c>
      <c r="AK22" s="123" t="e">
        <f>AJ22+(VLOOKUP($B21,'Growth Rates'!$B$11:$O$140,($B$1+2),FALSE))-(AK21*(AK$7/VLOOKUP($B21,'Paddock Names'!$B$11:$D$140,3)))</f>
        <v>#DIV/0!</v>
      </c>
      <c r="AL22" s="123" t="e">
        <f>AK22+(VLOOKUP($B21,'Growth Rates'!$B$11:$O$140,($B$1+2),FALSE))-(AL21*(AL$7/VLOOKUP($B21,'Paddock Names'!$B$11:$D$140,3)))</f>
        <v>#DIV/0!</v>
      </c>
      <c r="AM22" s="124" t="e">
        <f>AL22+(VLOOKUP($B21,'Growth Rates'!$B$11:$O$140,($B$1+2),FALSE))-(AM21*(AM$7/VLOOKUP($B21,'Paddock Names'!$B$11:$D$140,3)))</f>
        <v>#DIV/0!</v>
      </c>
    </row>
    <row r="23" spans="2:39"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IF(SUM(I23:AM23)&gt;0,SUM(I23:AM23)," ")</f>
        <v xml:space="preserve"> </v>
      </c>
      <c r="F23" s="119" t="e">
        <f>IF((MOD('Group Name and Year'!$E$14,4)=0),Feb!AK24,Feb!AJ24)</f>
        <v>#DIV/0!</v>
      </c>
      <c r="G23" s="17">
        <f>VLOOKUP(B23,'Herbage Mass Residual'!$B$11:$O$140,($B$1+2),FALSE)</f>
        <v>2400</v>
      </c>
      <c r="H23" s="103" t="e">
        <f>($F$7/VLOOKUP(B23,'Paddock Names'!$B$11:$D$140,3))*(SUM(I23:AM23)/31)</f>
        <v>#DIV/0!</v>
      </c>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2"/>
    </row>
    <row r="24" spans="2:39" ht="16" thickBot="1" x14ac:dyDescent="0.25">
      <c r="B24" s="58">
        <f t="shared" si="4"/>
        <v>7.5</v>
      </c>
      <c r="C24" s="23"/>
      <c r="D24" s="29"/>
      <c r="E24" s="27"/>
      <c r="F24" s="21"/>
      <c r="G24" s="22"/>
      <c r="H24" s="104"/>
      <c r="I24" s="123" t="e">
        <f>F23+(VLOOKUP(B23,'Growth Rates'!$B$11:$O$140,($B$1+2),FALSE))-(I23*(I$7/VLOOKUP(B23,'Paddock Names'!$B$11:$D$140,3)))</f>
        <v>#DIV/0!</v>
      </c>
      <c r="J24" s="123" t="e">
        <f>I24+(VLOOKUP($B23,'Growth Rates'!$B$11:$O$140,($B$1+2),FALSE))-(J23*(J$7/VLOOKUP($B23,'Paddock Names'!$B$11:$D$140,3)))</f>
        <v>#DIV/0!</v>
      </c>
      <c r="K24" s="123" t="e">
        <f>J24+(VLOOKUP($B23,'Growth Rates'!$B$11:$O$140,($B$1+2),FALSE))-(K23*(K$7/VLOOKUP($B23,'Paddock Names'!$B$11:$D$140,3)))</f>
        <v>#DIV/0!</v>
      </c>
      <c r="L24" s="123" t="e">
        <f>K24+(VLOOKUP($B23,'Growth Rates'!$B$11:$O$140,($B$1+2),FALSE))-(L23*(L$7/VLOOKUP($B23,'Paddock Names'!$B$11:$D$140,3)))</f>
        <v>#DIV/0!</v>
      </c>
      <c r="M24" s="123" t="e">
        <f>L24+(VLOOKUP($B23,'Growth Rates'!$B$11:$O$140,($B$1+2),FALSE))-(M23*(M$7/VLOOKUP($B23,'Paddock Names'!$B$11:$D$140,3)))</f>
        <v>#DIV/0!</v>
      </c>
      <c r="N24" s="123" t="e">
        <f>M24+(VLOOKUP($B23,'Growth Rates'!$B$11:$O$140,($B$1+2),FALSE))-(N23*(N$7/VLOOKUP($B23,'Paddock Names'!$B$11:$D$140,3)))</f>
        <v>#DIV/0!</v>
      </c>
      <c r="O24" s="123" t="e">
        <f>N24+(VLOOKUP($B23,'Growth Rates'!$B$11:$O$140,($B$1+2),FALSE))-(O23*(O$7/VLOOKUP($B23,'Paddock Names'!$B$11:$D$140,3)))</f>
        <v>#DIV/0!</v>
      </c>
      <c r="P24" s="123" t="e">
        <f>O24+(VLOOKUP($B23,'Growth Rates'!$B$11:$O$140,($B$1+2),FALSE))-(P23*(P$7/VLOOKUP($B23,'Paddock Names'!$B$11:$D$140,3)))</f>
        <v>#DIV/0!</v>
      </c>
      <c r="Q24" s="123" t="e">
        <f>P24+(VLOOKUP($B23,'Growth Rates'!$B$11:$O$140,($B$1+2),FALSE))-(Q23*(Q$7/VLOOKUP($B23,'Paddock Names'!$B$11:$D$140,3)))</f>
        <v>#DIV/0!</v>
      </c>
      <c r="R24" s="123" t="e">
        <f>Q24+(VLOOKUP($B23,'Growth Rates'!$B$11:$O$140,($B$1+2),FALSE))-(R23*(R$7/VLOOKUP($B23,'Paddock Names'!$B$11:$D$140,3)))</f>
        <v>#DIV/0!</v>
      </c>
      <c r="S24" s="123" t="e">
        <f>R24+(VLOOKUP($B23,'Growth Rates'!$B$11:$O$140,($B$1+2),FALSE))-(S23*(S$7/VLOOKUP($B23,'Paddock Names'!$B$11:$D$140,3)))</f>
        <v>#DIV/0!</v>
      </c>
      <c r="T24" s="123" t="e">
        <f>S24+(VLOOKUP($B23,'Growth Rates'!$B$11:$O$140,($B$1+2),FALSE))-(T23*(T$7/VLOOKUP($B23,'Paddock Names'!$B$11:$D$140,3)))</f>
        <v>#DIV/0!</v>
      </c>
      <c r="U24" s="123" t="e">
        <f>T24+(VLOOKUP($B23,'Growth Rates'!$B$11:$O$140,($B$1+2),FALSE))-(U23*(U$7/VLOOKUP($B23,'Paddock Names'!$B$11:$D$140,3)))</f>
        <v>#DIV/0!</v>
      </c>
      <c r="V24" s="123" t="e">
        <f>U24+(VLOOKUP($B23,'Growth Rates'!$B$11:$O$140,($B$1+2),FALSE))-(V23*(V$7/VLOOKUP($B23,'Paddock Names'!$B$11:$D$140,3)))</f>
        <v>#DIV/0!</v>
      </c>
      <c r="W24" s="123" t="e">
        <f>V24+(VLOOKUP($B23,'Growth Rates'!$B$11:$O$140,($B$1+2),FALSE))-(W23*(W$7/VLOOKUP($B23,'Paddock Names'!$B$11:$D$140,3)))</f>
        <v>#DIV/0!</v>
      </c>
      <c r="X24" s="123" t="e">
        <f>W24+(VLOOKUP($B23,'Growth Rates'!$B$11:$O$140,($B$1+2),FALSE))-(X23*(X$7/VLOOKUP($B23,'Paddock Names'!$B$11:$D$140,3)))</f>
        <v>#DIV/0!</v>
      </c>
      <c r="Y24" s="123" t="e">
        <f>X24+(VLOOKUP($B23,'Growth Rates'!$B$11:$O$140,($B$1+2),FALSE))-(Y23*(Y$7/VLOOKUP($B23,'Paddock Names'!$B$11:$D$140,3)))</f>
        <v>#DIV/0!</v>
      </c>
      <c r="Z24" s="123" t="e">
        <f>Y24+(VLOOKUP($B23,'Growth Rates'!$B$11:$O$140,($B$1+2),FALSE))-(Z23*(Z$7/VLOOKUP($B23,'Paddock Names'!$B$11:$D$140,3)))</f>
        <v>#DIV/0!</v>
      </c>
      <c r="AA24" s="123" t="e">
        <f>Z24+(VLOOKUP($B23,'Growth Rates'!$B$11:$O$140,($B$1+2),FALSE))-(AA23*(AA$7/VLOOKUP($B23,'Paddock Names'!$B$11:$D$140,3)))</f>
        <v>#DIV/0!</v>
      </c>
      <c r="AB24" s="123" t="e">
        <f>AA24+(VLOOKUP($B23,'Growth Rates'!$B$11:$O$140,($B$1+2),FALSE))-(AB23*(AB$7/VLOOKUP($B23,'Paddock Names'!$B$11:$D$140,3)))</f>
        <v>#DIV/0!</v>
      </c>
      <c r="AC24" s="123" t="e">
        <f>AB24+(VLOOKUP($B23,'Growth Rates'!$B$11:$O$140,($B$1+2),FALSE))-(AC23*(AC$7/VLOOKUP($B23,'Paddock Names'!$B$11:$D$140,3)))</f>
        <v>#DIV/0!</v>
      </c>
      <c r="AD24" s="123" t="e">
        <f>AC24+(VLOOKUP($B23,'Growth Rates'!$B$11:$O$140,($B$1+2),FALSE))-(AD23*(AD$7/VLOOKUP($B23,'Paddock Names'!$B$11:$D$140,3)))</f>
        <v>#DIV/0!</v>
      </c>
      <c r="AE24" s="123" t="e">
        <f>AD24+(VLOOKUP($B23,'Growth Rates'!$B$11:$O$140,($B$1+2),FALSE))-(AE23*(AE$7/VLOOKUP($B23,'Paddock Names'!$B$11:$D$140,3)))</f>
        <v>#DIV/0!</v>
      </c>
      <c r="AF24" s="123" t="e">
        <f>AE24+(VLOOKUP($B23,'Growth Rates'!$B$11:$O$140,($B$1+2),FALSE))-(AF23*(AF$7/VLOOKUP($B23,'Paddock Names'!$B$11:$D$140,3)))</f>
        <v>#DIV/0!</v>
      </c>
      <c r="AG24" s="123" t="e">
        <f>AF24+(VLOOKUP($B23,'Growth Rates'!$B$11:$O$140,($B$1+2),FALSE))-(AG23*(AG$7/VLOOKUP($B23,'Paddock Names'!$B$11:$D$140,3)))</f>
        <v>#DIV/0!</v>
      </c>
      <c r="AH24" s="123" t="e">
        <f>AG24+(VLOOKUP($B23,'Growth Rates'!$B$11:$O$140,($B$1+2),FALSE))-(AH23*(AH$7/VLOOKUP($B23,'Paddock Names'!$B$11:$D$140,3)))</f>
        <v>#DIV/0!</v>
      </c>
      <c r="AI24" s="123" t="e">
        <f>AH24+(VLOOKUP($B23,'Growth Rates'!$B$11:$O$140,($B$1+2),FALSE))-(AI23*(AI$7/VLOOKUP($B23,'Paddock Names'!$B$11:$D$140,3)))</f>
        <v>#DIV/0!</v>
      </c>
      <c r="AJ24" s="123" t="e">
        <f>AI24+(VLOOKUP($B23,'Growth Rates'!$B$11:$O$140,($B$1+2),FALSE))-(AJ23*(AJ$7/VLOOKUP($B23,'Paddock Names'!$B$11:$D$140,3)))</f>
        <v>#DIV/0!</v>
      </c>
      <c r="AK24" s="123" t="e">
        <f>AJ24+(VLOOKUP($B23,'Growth Rates'!$B$11:$O$140,($B$1+2),FALSE))-(AK23*(AK$7/VLOOKUP($B23,'Paddock Names'!$B$11:$D$140,3)))</f>
        <v>#DIV/0!</v>
      </c>
      <c r="AL24" s="123" t="e">
        <f>AK24+(VLOOKUP($B23,'Growth Rates'!$B$11:$O$140,($B$1+2),FALSE))-(AL23*(AL$7/VLOOKUP($B23,'Paddock Names'!$B$11:$D$140,3)))</f>
        <v>#DIV/0!</v>
      </c>
      <c r="AM24" s="124" t="e">
        <f>AL24+(VLOOKUP($B23,'Growth Rates'!$B$11:$O$140,($B$1+2),FALSE))-(AM23*(AM$7/VLOOKUP($B23,'Paddock Names'!$B$11:$D$140,3)))</f>
        <v>#DIV/0!</v>
      </c>
    </row>
    <row r="25" spans="2:39"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IF(SUM(I25:AM25)&gt;0,SUM(I25:AM25)," ")</f>
        <v xml:space="preserve"> </v>
      </c>
      <c r="F25" s="119" t="e">
        <f>IF((MOD('Group Name and Year'!$E$14,4)=0),Feb!AK26,Feb!AJ26)</f>
        <v>#DIV/0!</v>
      </c>
      <c r="G25" s="17">
        <f>VLOOKUP(B25,'Herbage Mass Residual'!$B$11:$O$140,($B$1+2),FALSE)</f>
        <v>2400</v>
      </c>
      <c r="H25" s="103" t="e">
        <f>($F$7/VLOOKUP(B25,'Paddock Names'!$B$11:$D$140,3))*(SUM(I25:AM25)/31)</f>
        <v>#DIV/0!</v>
      </c>
      <c r="I25" s="121"/>
      <c r="J25" s="121"/>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2"/>
    </row>
    <row r="26" spans="2:39" ht="16" thickBot="1" x14ac:dyDescent="0.25">
      <c r="B26" s="58">
        <f t="shared" si="4"/>
        <v>8.5</v>
      </c>
      <c r="C26" s="23"/>
      <c r="D26" s="29"/>
      <c r="E26" s="27"/>
      <c r="F26" s="21"/>
      <c r="G26" s="22"/>
      <c r="H26" s="104"/>
      <c r="I26" s="123" t="e">
        <f>F25+(VLOOKUP(B25,'Growth Rates'!$B$11:$O$140,($B$1+2),FALSE))-(I25*(I$7/VLOOKUP(B25,'Paddock Names'!$B$11:$D$140,3)))</f>
        <v>#DIV/0!</v>
      </c>
      <c r="J26" s="123" t="e">
        <f>I26+(VLOOKUP($B25,'Growth Rates'!$B$11:$O$140,($B$1+2),FALSE))-(J25*(J$7/VLOOKUP($B25,'Paddock Names'!$B$11:$D$140,3)))</f>
        <v>#DIV/0!</v>
      </c>
      <c r="K26" s="123" t="e">
        <f>J26+(VLOOKUP($B25,'Growth Rates'!$B$11:$O$140,($B$1+2),FALSE))-(K25*(K$7/VLOOKUP($B25,'Paddock Names'!$B$11:$D$140,3)))</f>
        <v>#DIV/0!</v>
      </c>
      <c r="L26" s="123" t="e">
        <f>K26+(VLOOKUP($B25,'Growth Rates'!$B$11:$O$140,($B$1+2),FALSE))-(L25*(L$7/VLOOKUP($B25,'Paddock Names'!$B$11:$D$140,3)))</f>
        <v>#DIV/0!</v>
      </c>
      <c r="M26" s="123" t="e">
        <f>L26+(VLOOKUP($B25,'Growth Rates'!$B$11:$O$140,($B$1+2),FALSE))-(M25*(M$7/VLOOKUP($B25,'Paddock Names'!$B$11:$D$140,3)))</f>
        <v>#DIV/0!</v>
      </c>
      <c r="N26" s="123" t="e">
        <f>M26+(VLOOKUP($B25,'Growth Rates'!$B$11:$O$140,($B$1+2),FALSE))-(N25*(N$7/VLOOKUP($B25,'Paddock Names'!$B$11:$D$140,3)))</f>
        <v>#DIV/0!</v>
      </c>
      <c r="O26" s="123" t="e">
        <f>N26+(VLOOKUP($B25,'Growth Rates'!$B$11:$O$140,($B$1+2),FALSE))-(O25*(O$7/VLOOKUP($B25,'Paddock Names'!$B$11:$D$140,3)))</f>
        <v>#DIV/0!</v>
      </c>
      <c r="P26" s="123" t="e">
        <f>O26+(VLOOKUP($B25,'Growth Rates'!$B$11:$O$140,($B$1+2),FALSE))-(P25*(P$7/VLOOKUP($B25,'Paddock Names'!$B$11:$D$140,3)))</f>
        <v>#DIV/0!</v>
      </c>
      <c r="Q26" s="123" t="e">
        <f>P26+(VLOOKUP($B25,'Growth Rates'!$B$11:$O$140,($B$1+2),FALSE))-(Q25*(Q$7/VLOOKUP($B25,'Paddock Names'!$B$11:$D$140,3)))</f>
        <v>#DIV/0!</v>
      </c>
      <c r="R26" s="123" t="e">
        <f>Q26+(VLOOKUP($B25,'Growth Rates'!$B$11:$O$140,($B$1+2),FALSE))-(R25*(R$7/VLOOKUP($B25,'Paddock Names'!$B$11:$D$140,3)))</f>
        <v>#DIV/0!</v>
      </c>
      <c r="S26" s="123" t="e">
        <f>R26+(VLOOKUP($B25,'Growth Rates'!$B$11:$O$140,($B$1+2),FALSE))-(S25*(S$7/VLOOKUP($B25,'Paddock Names'!$B$11:$D$140,3)))</f>
        <v>#DIV/0!</v>
      </c>
      <c r="T26" s="123" t="e">
        <f>S26+(VLOOKUP($B25,'Growth Rates'!$B$11:$O$140,($B$1+2),FALSE))-(T25*(T$7/VLOOKUP($B25,'Paddock Names'!$B$11:$D$140,3)))</f>
        <v>#DIV/0!</v>
      </c>
      <c r="U26" s="123" t="e">
        <f>T26+(VLOOKUP($B25,'Growth Rates'!$B$11:$O$140,($B$1+2),FALSE))-(U25*(U$7/VLOOKUP($B25,'Paddock Names'!$B$11:$D$140,3)))</f>
        <v>#DIV/0!</v>
      </c>
      <c r="V26" s="123" t="e">
        <f>U26+(VLOOKUP($B25,'Growth Rates'!$B$11:$O$140,($B$1+2),FALSE))-(V25*(V$7/VLOOKUP($B25,'Paddock Names'!$B$11:$D$140,3)))</f>
        <v>#DIV/0!</v>
      </c>
      <c r="W26" s="123" t="e">
        <f>V26+(VLOOKUP($B25,'Growth Rates'!$B$11:$O$140,($B$1+2),FALSE))-(W25*(W$7/VLOOKUP($B25,'Paddock Names'!$B$11:$D$140,3)))</f>
        <v>#DIV/0!</v>
      </c>
      <c r="X26" s="123" t="e">
        <f>W26+(VLOOKUP($B25,'Growth Rates'!$B$11:$O$140,($B$1+2),FALSE))-(X25*(X$7/VLOOKUP($B25,'Paddock Names'!$B$11:$D$140,3)))</f>
        <v>#DIV/0!</v>
      </c>
      <c r="Y26" s="123" t="e">
        <f>X26+(VLOOKUP($B25,'Growth Rates'!$B$11:$O$140,($B$1+2),FALSE))-(Y25*(Y$7/VLOOKUP($B25,'Paddock Names'!$B$11:$D$140,3)))</f>
        <v>#DIV/0!</v>
      </c>
      <c r="Z26" s="123" t="e">
        <f>Y26+(VLOOKUP($B25,'Growth Rates'!$B$11:$O$140,($B$1+2),FALSE))-(Z25*(Z$7/VLOOKUP($B25,'Paddock Names'!$B$11:$D$140,3)))</f>
        <v>#DIV/0!</v>
      </c>
      <c r="AA26" s="123" t="e">
        <f>Z26+(VLOOKUP($B25,'Growth Rates'!$B$11:$O$140,($B$1+2),FALSE))-(AA25*(AA$7/VLOOKUP($B25,'Paddock Names'!$B$11:$D$140,3)))</f>
        <v>#DIV/0!</v>
      </c>
      <c r="AB26" s="123" t="e">
        <f>AA26+(VLOOKUP($B25,'Growth Rates'!$B$11:$O$140,($B$1+2),FALSE))-(AB25*(AB$7/VLOOKUP($B25,'Paddock Names'!$B$11:$D$140,3)))</f>
        <v>#DIV/0!</v>
      </c>
      <c r="AC26" s="123" t="e">
        <f>AB26+(VLOOKUP($B25,'Growth Rates'!$B$11:$O$140,($B$1+2),FALSE))-(AC25*(AC$7/VLOOKUP($B25,'Paddock Names'!$B$11:$D$140,3)))</f>
        <v>#DIV/0!</v>
      </c>
      <c r="AD26" s="123" t="e">
        <f>AC26+(VLOOKUP($B25,'Growth Rates'!$B$11:$O$140,($B$1+2),FALSE))-(AD25*(AD$7/VLOOKUP($B25,'Paddock Names'!$B$11:$D$140,3)))</f>
        <v>#DIV/0!</v>
      </c>
      <c r="AE26" s="123" t="e">
        <f>AD26+(VLOOKUP($B25,'Growth Rates'!$B$11:$O$140,($B$1+2),FALSE))-(AE25*(AE$7/VLOOKUP($B25,'Paddock Names'!$B$11:$D$140,3)))</f>
        <v>#DIV/0!</v>
      </c>
      <c r="AF26" s="123" t="e">
        <f>AE26+(VLOOKUP($B25,'Growth Rates'!$B$11:$O$140,($B$1+2),FALSE))-(AF25*(AF$7/VLOOKUP($B25,'Paddock Names'!$B$11:$D$140,3)))</f>
        <v>#DIV/0!</v>
      </c>
      <c r="AG26" s="123" t="e">
        <f>AF26+(VLOOKUP($B25,'Growth Rates'!$B$11:$O$140,($B$1+2),FALSE))-(AG25*(AG$7/VLOOKUP($B25,'Paddock Names'!$B$11:$D$140,3)))</f>
        <v>#DIV/0!</v>
      </c>
      <c r="AH26" s="123" t="e">
        <f>AG26+(VLOOKUP($B25,'Growth Rates'!$B$11:$O$140,($B$1+2),FALSE))-(AH25*(AH$7/VLOOKUP($B25,'Paddock Names'!$B$11:$D$140,3)))</f>
        <v>#DIV/0!</v>
      </c>
      <c r="AI26" s="123" t="e">
        <f>AH26+(VLOOKUP($B25,'Growth Rates'!$B$11:$O$140,($B$1+2),FALSE))-(AI25*(AI$7/VLOOKUP($B25,'Paddock Names'!$B$11:$D$140,3)))</f>
        <v>#DIV/0!</v>
      </c>
      <c r="AJ26" s="123" t="e">
        <f>AI26+(VLOOKUP($B25,'Growth Rates'!$B$11:$O$140,($B$1+2),FALSE))-(AJ25*(AJ$7/VLOOKUP($B25,'Paddock Names'!$B$11:$D$140,3)))</f>
        <v>#DIV/0!</v>
      </c>
      <c r="AK26" s="123" t="e">
        <f>AJ26+(VLOOKUP($B25,'Growth Rates'!$B$11:$O$140,($B$1+2),FALSE))-(AK25*(AK$7/VLOOKUP($B25,'Paddock Names'!$B$11:$D$140,3)))</f>
        <v>#DIV/0!</v>
      </c>
      <c r="AL26" s="123" t="e">
        <f>AK26+(VLOOKUP($B25,'Growth Rates'!$B$11:$O$140,($B$1+2),FALSE))-(AL25*(AL$7/VLOOKUP($B25,'Paddock Names'!$B$11:$D$140,3)))</f>
        <v>#DIV/0!</v>
      </c>
      <c r="AM26" s="124" t="e">
        <f>AL26+(VLOOKUP($B25,'Growth Rates'!$B$11:$O$140,($B$1+2),FALSE))-(AM25*(AM$7/VLOOKUP($B25,'Paddock Names'!$B$11:$D$140,3)))</f>
        <v>#DIV/0!</v>
      </c>
    </row>
    <row r="27" spans="2:39"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IF(SUM(I27:AM27)&gt;0,SUM(I27:AM27)," ")</f>
        <v xml:space="preserve"> </v>
      </c>
      <c r="F27" s="119" t="e">
        <f>IF((MOD('Group Name and Year'!$E$14,4)=0),Feb!AK28,Feb!AJ28)</f>
        <v>#DIV/0!</v>
      </c>
      <c r="G27" s="17">
        <f>VLOOKUP(B27,'Herbage Mass Residual'!$B$11:$O$140,($B$1+2),FALSE)</f>
        <v>2400</v>
      </c>
      <c r="H27" s="103" t="e">
        <f>($F$7/VLOOKUP(B27,'Paddock Names'!$B$11:$D$140,3))*(SUM(I27:AM27)/31)</f>
        <v>#DIV/0!</v>
      </c>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1"/>
      <c r="AL27" s="121"/>
      <c r="AM27" s="122"/>
    </row>
    <row r="28" spans="2:39" ht="16" thickBot="1" x14ac:dyDescent="0.25">
      <c r="B28" s="58">
        <f t="shared" si="4"/>
        <v>9.5</v>
      </c>
      <c r="C28" s="23"/>
      <c r="D28" s="29"/>
      <c r="E28" s="27"/>
      <c r="F28" s="21"/>
      <c r="G28" s="22"/>
      <c r="H28" s="104"/>
      <c r="I28" s="123" t="e">
        <f>F27+(VLOOKUP(B27,'Growth Rates'!$B$11:$O$140,($B$1+2),FALSE))-(I27*(I$7/VLOOKUP(B27,'Paddock Names'!$B$11:$D$140,3)))</f>
        <v>#DIV/0!</v>
      </c>
      <c r="J28" s="123" t="e">
        <f>I28+(VLOOKUP($B27,'Growth Rates'!$B$11:$O$140,($B$1+2),FALSE))-(J27*(J$7/VLOOKUP($B27,'Paddock Names'!$B$11:$D$140,3)))</f>
        <v>#DIV/0!</v>
      </c>
      <c r="K28" s="123" t="e">
        <f>J28+(VLOOKUP($B27,'Growth Rates'!$B$11:$O$140,($B$1+2),FALSE))-(K27*(K$7/VLOOKUP($B27,'Paddock Names'!$B$11:$D$140,3)))</f>
        <v>#DIV/0!</v>
      </c>
      <c r="L28" s="123" t="e">
        <f>K28+(VLOOKUP($B27,'Growth Rates'!$B$11:$O$140,($B$1+2),FALSE))-(L27*(L$7/VLOOKUP($B27,'Paddock Names'!$B$11:$D$140,3)))</f>
        <v>#DIV/0!</v>
      </c>
      <c r="M28" s="123" t="e">
        <f>L28+(VLOOKUP($B27,'Growth Rates'!$B$11:$O$140,($B$1+2),FALSE))-(M27*(M$7/VLOOKUP($B27,'Paddock Names'!$B$11:$D$140,3)))</f>
        <v>#DIV/0!</v>
      </c>
      <c r="N28" s="123" t="e">
        <f>M28+(VLOOKUP($B27,'Growth Rates'!$B$11:$O$140,($B$1+2),FALSE))-(N27*(N$7/VLOOKUP($B27,'Paddock Names'!$B$11:$D$140,3)))</f>
        <v>#DIV/0!</v>
      </c>
      <c r="O28" s="123" t="e">
        <f>N28+(VLOOKUP($B27,'Growth Rates'!$B$11:$O$140,($B$1+2),FALSE))-(O27*(O$7/VLOOKUP($B27,'Paddock Names'!$B$11:$D$140,3)))</f>
        <v>#DIV/0!</v>
      </c>
      <c r="P28" s="123" t="e">
        <f>O28+(VLOOKUP($B27,'Growth Rates'!$B$11:$O$140,($B$1+2),FALSE))-(P27*(P$7/VLOOKUP($B27,'Paddock Names'!$B$11:$D$140,3)))</f>
        <v>#DIV/0!</v>
      </c>
      <c r="Q28" s="123" t="e">
        <f>P28+(VLOOKUP($B27,'Growth Rates'!$B$11:$O$140,($B$1+2),FALSE))-(Q27*(Q$7/VLOOKUP($B27,'Paddock Names'!$B$11:$D$140,3)))</f>
        <v>#DIV/0!</v>
      </c>
      <c r="R28" s="123" t="e">
        <f>Q28+(VLOOKUP($B27,'Growth Rates'!$B$11:$O$140,($B$1+2),FALSE))-(R27*(R$7/VLOOKUP($B27,'Paddock Names'!$B$11:$D$140,3)))</f>
        <v>#DIV/0!</v>
      </c>
      <c r="S28" s="123" t="e">
        <f>R28+(VLOOKUP($B27,'Growth Rates'!$B$11:$O$140,($B$1+2),FALSE))-(S27*(S$7/VLOOKUP($B27,'Paddock Names'!$B$11:$D$140,3)))</f>
        <v>#DIV/0!</v>
      </c>
      <c r="T28" s="123" t="e">
        <f>S28+(VLOOKUP($B27,'Growth Rates'!$B$11:$O$140,($B$1+2),FALSE))-(T27*(T$7/VLOOKUP($B27,'Paddock Names'!$B$11:$D$140,3)))</f>
        <v>#DIV/0!</v>
      </c>
      <c r="U28" s="123" t="e">
        <f>T28+(VLOOKUP($B27,'Growth Rates'!$B$11:$O$140,($B$1+2),FALSE))-(U27*(U$7/VLOOKUP($B27,'Paddock Names'!$B$11:$D$140,3)))</f>
        <v>#DIV/0!</v>
      </c>
      <c r="V28" s="123" t="e">
        <f>U28+(VLOOKUP($B27,'Growth Rates'!$B$11:$O$140,($B$1+2),FALSE))-(V27*(V$7/VLOOKUP($B27,'Paddock Names'!$B$11:$D$140,3)))</f>
        <v>#DIV/0!</v>
      </c>
      <c r="W28" s="123" t="e">
        <f>V28+(VLOOKUP($B27,'Growth Rates'!$B$11:$O$140,($B$1+2),FALSE))-(W27*(W$7/VLOOKUP($B27,'Paddock Names'!$B$11:$D$140,3)))</f>
        <v>#DIV/0!</v>
      </c>
      <c r="X28" s="123" t="e">
        <f>W28+(VLOOKUP($B27,'Growth Rates'!$B$11:$O$140,($B$1+2),FALSE))-(X27*(X$7/VLOOKUP($B27,'Paddock Names'!$B$11:$D$140,3)))</f>
        <v>#DIV/0!</v>
      </c>
      <c r="Y28" s="123" t="e">
        <f>X28+(VLOOKUP($B27,'Growth Rates'!$B$11:$O$140,($B$1+2),FALSE))-(Y27*(Y$7/VLOOKUP($B27,'Paddock Names'!$B$11:$D$140,3)))</f>
        <v>#DIV/0!</v>
      </c>
      <c r="Z28" s="123" t="e">
        <f>Y28+(VLOOKUP($B27,'Growth Rates'!$B$11:$O$140,($B$1+2),FALSE))-(Z27*(Z$7/VLOOKUP($B27,'Paddock Names'!$B$11:$D$140,3)))</f>
        <v>#DIV/0!</v>
      </c>
      <c r="AA28" s="123" t="e">
        <f>Z28+(VLOOKUP($B27,'Growth Rates'!$B$11:$O$140,($B$1+2),FALSE))-(AA27*(AA$7/VLOOKUP($B27,'Paddock Names'!$B$11:$D$140,3)))</f>
        <v>#DIV/0!</v>
      </c>
      <c r="AB28" s="123" t="e">
        <f>AA28+(VLOOKUP($B27,'Growth Rates'!$B$11:$O$140,($B$1+2),FALSE))-(AB27*(AB$7/VLOOKUP($B27,'Paddock Names'!$B$11:$D$140,3)))</f>
        <v>#DIV/0!</v>
      </c>
      <c r="AC28" s="123" t="e">
        <f>AB28+(VLOOKUP($B27,'Growth Rates'!$B$11:$O$140,($B$1+2),FALSE))-(AC27*(AC$7/VLOOKUP($B27,'Paddock Names'!$B$11:$D$140,3)))</f>
        <v>#DIV/0!</v>
      </c>
      <c r="AD28" s="123" t="e">
        <f>AC28+(VLOOKUP($B27,'Growth Rates'!$B$11:$O$140,($B$1+2),FALSE))-(AD27*(AD$7/VLOOKUP($B27,'Paddock Names'!$B$11:$D$140,3)))</f>
        <v>#DIV/0!</v>
      </c>
      <c r="AE28" s="123" t="e">
        <f>AD28+(VLOOKUP($B27,'Growth Rates'!$B$11:$O$140,($B$1+2),FALSE))-(AE27*(AE$7/VLOOKUP($B27,'Paddock Names'!$B$11:$D$140,3)))</f>
        <v>#DIV/0!</v>
      </c>
      <c r="AF28" s="123" t="e">
        <f>AE28+(VLOOKUP($B27,'Growth Rates'!$B$11:$O$140,($B$1+2),FALSE))-(AF27*(AF$7/VLOOKUP($B27,'Paddock Names'!$B$11:$D$140,3)))</f>
        <v>#DIV/0!</v>
      </c>
      <c r="AG28" s="123" t="e">
        <f>AF28+(VLOOKUP($B27,'Growth Rates'!$B$11:$O$140,($B$1+2),FALSE))-(AG27*(AG$7/VLOOKUP($B27,'Paddock Names'!$B$11:$D$140,3)))</f>
        <v>#DIV/0!</v>
      </c>
      <c r="AH28" s="123" t="e">
        <f>AG28+(VLOOKUP($B27,'Growth Rates'!$B$11:$O$140,($B$1+2),FALSE))-(AH27*(AH$7/VLOOKUP($B27,'Paddock Names'!$B$11:$D$140,3)))</f>
        <v>#DIV/0!</v>
      </c>
      <c r="AI28" s="123" t="e">
        <f>AH28+(VLOOKUP($B27,'Growth Rates'!$B$11:$O$140,($B$1+2),FALSE))-(AI27*(AI$7/VLOOKUP($B27,'Paddock Names'!$B$11:$D$140,3)))</f>
        <v>#DIV/0!</v>
      </c>
      <c r="AJ28" s="123" t="e">
        <f>AI28+(VLOOKUP($B27,'Growth Rates'!$B$11:$O$140,($B$1+2),FALSE))-(AJ27*(AJ$7/VLOOKUP($B27,'Paddock Names'!$B$11:$D$140,3)))</f>
        <v>#DIV/0!</v>
      </c>
      <c r="AK28" s="123" t="e">
        <f>AJ28+(VLOOKUP($B27,'Growth Rates'!$B$11:$O$140,($B$1+2),FALSE))-(AK27*(AK$7/VLOOKUP($B27,'Paddock Names'!$B$11:$D$140,3)))</f>
        <v>#DIV/0!</v>
      </c>
      <c r="AL28" s="123" t="e">
        <f>AK28+(VLOOKUP($B27,'Growth Rates'!$B$11:$O$140,($B$1+2),FALSE))-(AL27*(AL$7/VLOOKUP($B27,'Paddock Names'!$B$11:$D$140,3)))</f>
        <v>#DIV/0!</v>
      </c>
      <c r="AM28" s="124" t="e">
        <f>AL28+(VLOOKUP($B27,'Growth Rates'!$B$11:$O$140,($B$1+2),FALSE))-(AM27*(AM$7/VLOOKUP($B27,'Paddock Names'!$B$11:$D$140,3)))</f>
        <v>#DIV/0!</v>
      </c>
    </row>
    <row r="29" spans="2:39"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IF(SUM(I29:AM29)&gt;0,SUM(I29:AM29)," ")</f>
        <v xml:space="preserve"> </v>
      </c>
      <c r="F29" s="119" t="e">
        <f>IF((MOD('Group Name and Year'!$E$14,4)=0),Feb!AK30,Feb!AJ30)</f>
        <v>#DIV/0!</v>
      </c>
      <c r="G29" s="17">
        <f>VLOOKUP(B29,'Herbage Mass Residual'!$B$11:$O$140,($B$1+2),FALSE)</f>
        <v>2400</v>
      </c>
      <c r="H29" s="103" t="e">
        <f>($F$7/VLOOKUP(B29,'Paddock Names'!$B$11:$D$140,3))*(SUM(I29:AM29)/31)</f>
        <v>#DIV/0!</v>
      </c>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c r="AH29" s="121"/>
      <c r="AI29" s="121"/>
      <c r="AJ29" s="121"/>
      <c r="AK29" s="121"/>
      <c r="AL29" s="121"/>
      <c r="AM29" s="122"/>
    </row>
    <row r="30" spans="2:39" ht="16" thickBot="1" x14ac:dyDescent="0.25">
      <c r="B30" s="58">
        <f t="shared" si="4"/>
        <v>10.5</v>
      </c>
      <c r="C30" s="23"/>
      <c r="D30" s="29"/>
      <c r="E30" s="27"/>
      <c r="F30" s="21"/>
      <c r="G30" s="22"/>
      <c r="H30" s="104"/>
      <c r="I30" s="123" t="e">
        <f>F29+(VLOOKUP(B29,'Growth Rates'!$B$11:$O$140,($B$1+2),FALSE))-(I29*(I$7/VLOOKUP(B29,'Paddock Names'!$B$11:$D$140,3)))</f>
        <v>#DIV/0!</v>
      </c>
      <c r="J30" s="123" t="e">
        <f>I30+(VLOOKUP($B29,'Growth Rates'!$B$11:$O$140,($B$1+2),FALSE))-(J29*(J$7/VLOOKUP($B29,'Paddock Names'!$B$11:$D$140,3)))</f>
        <v>#DIV/0!</v>
      </c>
      <c r="K30" s="123" t="e">
        <f>J30+(VLOOKUP($B29,'Growth Rates'!$B$11:$O$140,($B$1+2),FALSE))-(K29*(K$7/VLOOKUP($B29,'Paddock Names'!$B$11:$D$140,3)))</f>
        <v>#DIV/0!</v>
      </c>
      <c r="L30" s="123" t="e">
        <f>K30+(VLOOKUP($B29,'Growth Rates'!$B$11:$O$140,($B$1+2),FALSE))-(L29*(L$7/VLOOKUP($B29,'Paddock Names'!$B$11:$D$140,3)))</f>
        <v>#DIV/0!</v>
      </c>
      <c r="M30" s="123" t="e">
        <f>L30+(VLOOKUP($B29,'Growth Rates'!$B$11:$O$140,($B$1+2),FALSE))-(M29*(M$7/VLOOKUP($B29,'Paddock Names'!$B$11:$D$140,3)))</f>
        <v>#DIV/0!</v>
      </c>
      <c r="N30" s="123" t="e">
        <f>M30+(VLOOKUP($B29,'Growth Rates'!$B$11:$O$140,($B$1+2),FALSE))-(N29*(N$7/VLOOKUP($B29,'Paddock Names'!$B$11:$D$140,3)))</f>
        <v>#DIV/0!</v>
      </c>
      <c r="O30" s="123" t="e">
        <f>N30+(VLOOKUP($B29,'Growth Rates'!$B$11:$O$140,($B$1+2),FALSE))-(O29*(O$7/VLOOKUP($B29,'Paddock Names'!$B$11:$D$140,3)))</f>
        <v>#DIV/0!</v>
      </c>
      <c r="P30" s="123" t="e">
        <f>O30+(VLOOKUP($B29,'Growth Rates'!$B$11:$O$140,($B$1+2),FALSE))-(P29*(P$7/VLOOKUP($B29,'Paddock Names'!$B$11:$D$140,3)))</f>
        <v>#DIV/0!</v>
      </c>
      <c r="Q30" s="123" t="e">
        <f>P30+(VLOOKUP($B29,'Growth Rates'!$B$11:$O$140,($B$1+2),FALSE))-(Q29*(Q$7/VLOOKUP($B29,'Paddock Names'!$B$11:$D$140,3)))</f>
        <v>#DIV/0!</v>
      </c>
      <c r="R30" s="123" t="e">
        <f>Q30+(VLOOKUP($B29,'Growth Rates'!$B$11:$O$140,($B$1+2),FALSE))-(R29*(R$7/VLOOKUP($B29,'Paddock Names'!$B$11:$D$140,3)))</f>
        <v>#DIV/0!</v>
      </c>
      <c r="S30" s="123" t="e">
        <f>R30+(VLOOKUP($B29,'Growth Rates'!$B$11:$O$140,($B$1+2),FALSE))-(S29*(S$7/VLOOKUP($B29,'Paddock Names'!$B$11:$D$140,3)))</f>
        <v>#DIV/0!</v>
      </c>
      <c r="T30" s="123" t="e">
        <f>S30+(VLOOKUP($B29,'Growth Rates'!$B$11:$O$140,($B$1+2),FALSE))-(T29*(T$7/VLOOKUP($B29,'Paddock Names'!$B$11:$D$140,3)))</f>
        <v>#DIV/0!</v>
      </c>
      <c r="U30" s="123" t="e">
        <f>T30+(VLOOKUP($B29,'Growth Rates'!$B$11:$O$140,($B$1+2),FALSE))-(U29*(U$7/VLOOKUP($B29,'Paddock Names'!$B$11:$D$140,3)))</f>
        <v>#DIV/0!</v>
      </c>
      <c r="V30" s="123" t="e">
        <f>U30+(VLOOKUP($B29,'Growth Rates'!$B$11:$O$140,($B$1+2),FALSE))-(V29*(V$7/VLOOKUP($B29,'Paddock Names'!$B$11:$D$140,3)))</f>
        <v>#DIV/0!</v>
      </c>
      <c r="W30" s="123" t="e">
        <f>V30+(VLOOKUP($B29,'Growth Rates'!$B$11:$O$140,($B$1+2),FALSE))-(W29*(W$7/VLOOKUP($B29,'Paddock Names'!$B$11:$D$140,3)))</f>
        <v>#DIV/0!</v>
      </c>
      <c r="X30" s="123" t="e">
        <f>W30+(VLOOKUP($B29,'Growth Rates'!$B$11:$O$140,($B$1+2),FALSE))-(X29*(X$7/VLOOKUP($B29,'Paddock Names'!$B$11:$D$140,3)))</f>
        <v>#DIV/0!</v>
      </c>
      <c r="Y30" s="123" t="e">
        <f>X30+(VLOOKUP($B29,'Growth Rates'!$B$11:$O$140,($B$1+2),FALSE))-(Y29*(Y$7/VLOOKUP($B29,'Paddock Names'!$B$11:$D$140,3)))</f>
        <v>#DIV/0!</v>
      </c>
      <c r="Z30" s="123" t="e">
        <f>Y30+(VLOOKUP($B29,'Growth Rates'!$B$11:$O$140,($B$1+2),FALSE))-(Z29*(Z$7/VLOOKUP($B29,'Paddock Names'!$B$11:$D$140,3)))</f>
        <v>#DIV/0!</v>
      </c>
      <c r="AA30" s="123" t="e">
        <f>Z30+(VLOOKUP($B29,'Growth Rates'!$B$11:$O$140,($B$1+2),FALSE))-(AA29*(AA$7/VLOOKUP($B29,'Paddock Names'!$B$11:$D$140,3)))</f>
        <v>#DIV/0!</v>
      </c>
      <c r="AB30" s="123" t="e">
        <f>AA30+(VLOOKUP($B29,'Growth Rates'!$B$11:$O$140,($B$1+2),FALSE))-(AB29*(AB$7/VLOOKUP($B29,'Paddock Names'!$B$11:$D$140,3)))</f>
        <v>#DIV/0!</v>
      </c>
      <c r="AC30" s="123" t="e">
        <f>AB30+(VLOOKUP($B29,'Growth Rates'!$B$11:$O$140,($B$1+2),FALSE))-(AC29*(AC$7/VLOOKUP($B29,'Paddock Names'!$B$11:$D$140,3)))</f>
        <v>#DIV/0!</v>
      </c>
      <c r="AD30" s="123" t="e">
        <f>AC30+(VLOOKUP($B29,'Growth Rates'!$B$11:$O$140,($B$1+2),FALSE))-(AD29*(AD$7/VLOOKUP($B29,'Paddock Names'!$B$11:$D$140,3)))</f>
        <v>#DIV/0!</v>
      </c>
      <c r="AE30" s="123" t="e">
        <f>AD30+(VLOOKUP($B29,'Growth Rates'!$B$11:$O$140,($B$1+2),FALSE))-(AE29*(AE$7/VLOOKUP($B29,'Paddock Names'!$B$11:$D$140,3)))</f>
        <v>#DIV/0!</v>
      </c>
      <c r="AF30" s="123" t="e">
        <f>AE30+(VLOOKUP($B29,'Growth Rates'!$B$11:$O$140,($B$1+2),FALSE))-(AF29*(AF$7/VLOOKUP($B29,'Paddock Names'!$B$11:$D$140,3)))</f>
        <v>#DIV/0!</v>
      </c>
      <c r="AG30" s="123" t="e">
        <f>AF30+(VLOOKUP($B29,'Growth Rates'!$B$11:$O$140,($B$1+2),FALSE))-(AG29*(AG$7/VLOOKUP($B29,'Paddock Names'!$B$11:$D$140,3)))</f>
        <v>#DIV/0!</v>
      </c>
      <c r="AH30" s="123" t="e">
        <f>AG30+(VLOOKUP($B29,'Growth Rates'!$B$11:$O$140,($B$1+2),FALSE))-(AH29*(AH$7/VLOOKUP($B29,'Paddock Names'!$B$11:$D$140,3)))</f>
        <v>#DIV/0!</v>
      </c>
      <c r="AI30" s="123" t="e">
        <f>AH30+(VLOOKUP($B29,'Growth Rates'!$B$11:$O$140,($B$1+2),FALSE))-(AI29*(AI$7/VLOOKUP($B29,'Paddock Names'!$B$11:$D$140,3)))</f>
        <v>#DIV/0!</v>
      </c>
      <c r="AJ30" s="123" t="e">
        <f>AI30+(VLOOKUP($B29,'Growth Rates'!$B$11:$O$140,($B$1+2),FALSE))-(AJ29*(AJ$7/VLOOKUP($B29,'Paddock Names'!$B$11:$D$140,3)))</f>
        <v>#DIV/0!</v>
      </c>
      <c r="AK30" s="123" t="e">
        <f>AJ30+(VLOOKUP($B29,'Growth Rates'!$B$11:$O$140,($B$1+2),FALSE))-(AK29*(AK$7/VLOOKUP($B29,'Paddock Names'!$B$11:$D$140,3)))</f>
        <v>#DIV/0!</v>
      </c>
      <c r="AL30" s="123" t="e">
        <f>AK30+(VLOOKUP($B29,'Growth Rates'!$B$11:$O$140,($B$1+2),FALSE))-(AL29*(AL$7/VLOOKUP($B29,'Paddock Names'!$B$11:$D$140,3)))</f>
        <v>#DIV/0!</v>
      </c>
      <c r="AM30" s="124" t="e">
        <f>AL30+(VLOOKUP($B29,'Growth Rates'!$B$11:$O$140,($B$1+2),FALSE))-(AM29*(AM$7/VLOOKUP($B29,'Paddock Names'!$B$11:$D$140,3)))</f>
        <v>#DIV/0!</v>
      </c>
    </row>
    <row r="31" spans="2:39"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IF(SUM(I31:AM31)&gt;0,SUM(I31:AM31)," ")</f>
        <v xml:space="preserve"> </v>
      </c>
      <c r="F31" s="119" t="e">
        <f>IF((MOD('Group Name and Year'!$E$14,4)=0),Feb!AK32,Feb!AJ32)</f>
        <v>#DIV/0!</v>
      </c>
      <c r="G31" s="17">
        <f>VLOOKUP(B31,'Herbage Mass Residual'!$B$11:$O$140,($B$1+2),FALSE)</f>
        <v>2400</v>
      </c>
      <c r="H31" s="103" t="e">
        <f>($F$7/VLOOKUP(B31,'Paddock Names'!$B$11:$D$140,3))*(SUM(I31:AM31)/31)</f>
        <v>#DIV/0!</v>
      </c>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1"/>
      <c r="AI31" s="121"/>
      <c r="AJ31" s="121"/>
      <c r="AK31" s="121"/>
      <c r="AL31" s="121"/>
      <c r="AM31" s="122"/>
    </row>
    <row r="32" spans="2:39" ht="16" thickBot="1" x14ac:dyDescent="0.25">
      <c r="B32" s="58">
        <f t="shared" si="4"/>
        <v>11.5</v>
      </c>
      <c r="C32" s="23"/>
      <c r="D32" s="29"/>
      <c r="E32" s="27"/>
      <c r="F32" s="21"/>
      <c r="G32" s="22"/>
      <c r="H32" s="104"/>
      <c r="I32" s="123" t="e">
        <f>F31+(VLOOKUP(B31,'Growth Rates'!$B$11:$O$140,($B$1+2),FALSE))-(I31*(I$7/VLOOKUP(B31,'Paddock Names'!$B$11:$D$140,3)))</f>
        <v>#DIV/0!</v>
      </c>
      <c r="J32" s="123" t="e">
        <f>I32+(VLOOKUP($B31,'Growth Rates'!$B$11:$O$140,($B$1+2),FALSE))-(J31*(J$7/VLOOKUP($B31,'Paddock Names'!$B$11:$D$140,3)))</f>
        <v>#DIV/0!</v>
      </c>
      <c r="K32" s="123" t="e">
        <f>J32+(VLOOKUP($B31,'Growth Rates'!$B$11:$O$140,($B$1+2),FALSE))-(K31*(K$7/VLOOKUP($B31,'Paddock Names'!$B$11:$D$140,3)))</f>
        <v>#DIV/0!</v>
      </c>
      <c r="L32" s="123" t="e">
        <f>K32+(VLOOKUP($B31,'Growth Rates'!$B$11:$O$140,($B$1+2),FALSE))-(L31*(L$7/VLOOKUP($B31,'Paddock Names'!$B$11:$D$140,3)))</f>
        <v>#DIV/0!</v>
      </c>
      <c r="M32" s="123" t="e">
        <f>L32+(VLOOKUP($B31,'Growth Rates'!$B$11:$O$140,($B$1+2),FALSE))-(M31*(M$7/VLOOKUP($B31,'Paddock Names'!$B$11:$D$140,3)))</f>
        <v>#DIV/0!</v>
      </c>
      <c r="N32" s="123" t="e">
        <f>M32+(VLOOKUP($B31,'Growth Rates'!$B$11:$O$140,($B$1+2),FALSE))-(N31*(N$7/VLOOKUP($B31,'Paddock Names'!$B$11:$D$140,3)))</f>
        <v>#DIV/0!</v>
      </c>
      <c r="O32" s="123" t="e">
        <f>N32+(VLOOKUP($B31,'Growth Rates'!$B$11:$O$140,($B$1+2),FALSE))-(O31*(O$7/VLOOKUP($B31,'Paddock Names'!$B$11:$D$140,3)))</f>
        <v>#DIV/0!</v>
      </c>
      <c r="P32" s="123" t="e">
        <f>O32+(VLOOKUP($B31,'Growth Rates'!$B$11:$O$140,($B$1+2),FALSE))-(P31*(P$7/VLOOKUP($B31,'Paddock Names'!$B$11:$D$140,3)))</f>
        <v>#DIV/0!</v>
      </c>
      <c r="Q32" s="123" t="e">
        <f>P32+(VLOOKUP($B31,'Growth Rates'!$B$11:$O$140,($B$1+2),FALSE))-(Q31*(Q$7/VLOOKUP($B31,'Paddock Names'!$B$11:$D$140,3)))</f>
        <v>#DIV/0!</v>
      </c>
      <c r="R32" s="123" t="e">
        <f>Q32+(VLOOKUP($B31,'Growth Rates'!$B$11:$O$140,($B$1+2),FALSE))-(R31*(R$7/VLOOKUP($B31,'Paddock Names'!$B$11:$D$140,3)))</f>
        <v>#DIV/0!</v>
      </c>
      <c r="S32" s="123" t="e">
        <f>R32+(VLOOKUP($B31,'Growth Rates'!$B$11:$O$140,($B$1+2),FALSE))-(S31*(S$7/VLOOKUP($B31,'Paddock Names'!$B$11:$D$140,3)))</f>
        <v>#DIV/0!</v>
      </c>
      <c r="T32" s="123" t="e">
        <f>S32+(VLOOKUP($B31,'Growth Rates'!$B$11:$O$140,($B$1+2),FALSE))-(T31*(T$7/VLOOKUP($B31,'Paddock Names'!$B$11:$D$140,3)))</f>
        <v>#DIV/0!</v>
      </c>
      <c r="U32" s="123" t="e">
        <f>T32+(VLOOKUP($B31,'Growth Rates'!$B$11:$O$140,($B$1+2),FALSE))-(U31*(U$7/VLOOKUP($B31,'Paddock Names'!$B$11:$D$140,3)))</f>
        <v>#DIV/0!</v>
      </c>
      <c r="V32" s="123" t="e">
        <f>U32+(VLOOKUP($B31,'Growth Rates'!$B$11:$O$140,($B$1+2),FALSE))-(V31*(V$7/VLOOKUP($B31,'Paddock Names'!$B$11:$D$140,3)))</f>
        <v>#DIV/0!</v>
      </c>
      <c r="W32" s="123" t="e">
        <f>V32+(VLOOKUP($B31,'Growth Rates'!$B$11:$O$140,($B$1+2),FALSE))-(W31*(W$7/VLOOKUP($B31,'Paddock Names'!$B$11:$D$140,3)))</f>
        <v>#DIV/0!</v>
      </c>
      <c r="X32" s="123" t="e">
        <f>W32+(VLOOKUP($B31,'Growth Rates'!$B$11:$O$140,($B$1+2),FALSE))-(X31*(X$7/VLOOKUP($B31,'Paddock Names'!$B$11:$D$140,3)))</f>
        <v>#DIV/0!</v>
      </c>
      <c r="Y32" s="123" t="e">
        <f>X32+(VLOOKUP($B31,'Growth Rates'!$B$11:$O$140,($B$1+2),FALSE))-(Y31*(Y$7/VLOOKUP($B31,'Paddock Names'!$B$11:$D$140,3)))</f>
        <v>#DIV/0!</v>
      </c>
      <c r="Z32" s="123" t="e">
        <f>Y32+(VLOOKUP($B31,'Growth Rates'!$B$11:$O$140,($B$1+2),FALSE))-(Z31*(Z$7/VLOOKUP($B31,'Paddock Names'!$B$11:$D$140,3)))</f>
        <v>#DIV/0!</v>
      </c>
      <c r="AA32" s="123" t="e">
        <f>Z32+(VLOOKUP($B31,'Growth Rates'!$B$11:$O$140,($B$1+2),FALSE))-(AA31*(AA$7/VLOOKUP($B31,'Paddock Names'!$B$11:$D$140,3)))</f>
        <v>#DIV/0!</v>
      </c>
      <c r="AB32" s="123" t="e">
        <f>AA32+(VLOOKUP($B31,'Growth Rates'!$B$11:$O$140,($B$1+2),FALSE))-(AB31*(AB$7/VLOOKUP($B31,'Paddock Names'!$B$11:$D$140,3)))</f>
        <v>#DIV/0!</v>
      </c>
      <c r="AC32" s="123" t="e">
        <f>AB32+(VLOOKUP($B31,'Growth Rates'!$B$11:$O$140,($B$1+2),FALSE))-(AC31*(AC$7/VLOOKUP($B31,'Paddock Names'!$B$11:$D$140,3)))</f>
        <v>#DIV/0!</v>
      </c>
      <c r="AD32" s="123" t="e">
        <f>AC32+(VLOOKUP($B31,'Growth Rates'!$B$11:$O$140,($B$1+2),FALSE))-(AD31*(AD$7/VLOOKUP($B31,'Paddock Names'!$B$11:$D$140,3)))</f>
        <v>#DIV/0!</v>
      </c>
      <c r="AE32" s="123" t="e">
        <f>AD32+(VLOOKUP($B31,'Growth Rates'!$B$11:$O$140,($B$1+2),FALSE))-(AE31*(AE$7/VLOOKUP($B31,'Paddock Names'!$B$11:$D$140,3)))</f>
        <v>#DIV/0!</v>
      </c>
      <c r="AF32" s="123" t="e">
        <f>AE32+(VLOOKUP($B31,'Growth Rates'!$B$11:$O$140,($B$1+2),FALSE))-(AF31*(AF$7/VLOOKUP($B31,'Paddock Names'!$B$11:$D$140,3)))</f>
        <v>#DIV/0!</v>
      </c>
      <c r="AG32" s="123" t="e">
        <f>AF32+(VLOOKUP($B31,'Growth Rates'!$B$11:$O$140,($B$1+2),FALSE))-(AG31*(AG$7/VLOOKUP($B31,'Paddock Names'!$B$11:$D$140,3)))</f>
        <v>#DIV/0!</v>
      </c>
      <c r="AH32" s="123" t="e">
        <f>AG32+(VLOOKUP($B31,'Growth Rates'!$B$11:$O$140,($B$1+2),FALSE))-(AH31*(AH$7/VLOOKUP($B31,'Paddock Names'!$B$11:$D$140,3)))</f>
        <v>#DIV/0!</v>
      </c>
      <c r="AI32" s="123" t="e">
        <f>AH32+(VLOOKUP($B31,'Growth Rates'!$B$11:$O$140,($B$1+2),FALSE))-(AI31*(AI$7/VLOOKUP($B31,'Paddock Names'!$B$11:$D$140,3)))</f>
        <v>#DIV/0!</v>
      </c>
      <c r="AJ32" s="123" t="e">
        <f>AI32+(VLOOKUP($B31,'Growth Rates'!$B$11:$O$140,($B$1+2),FALSE))-(AJ31*(AJ$7/VLOOKUP($B31,'Paddock Names'!$B$11:$D$140,3)))</f>
        <v>#DIV/0!</v>
      </c>
      <c r="AK32" s="123" t="e">
        <f>AJ32+(VLOOKUP($B31,'Growth Rates'!$B$11:$O$140,($B$1+2),FALSE))-(AK31*(AK$7/VLOOKUP($B31,'Paddock Names'!$B$11:$D$140,3)))</f>
        <v>#DIV/0!</v>
      </c>
      <c r="AL32" s="123" t="e">
        <f>AK32+(VLOOKUP($B31,'Growth Rates'!$B$11:$O$140,($B$1+2),FALSE))-(AL31*(AL$7/VLOOKUP($B31,'Paddock Names'!$B$11:$D$140,3)))</f>
        <v>#DIV/0!</v>
      </c>
      <c r="AM32" s="124" t="e">
        <f>AL32+(VLOOKUP($B31,'Growth Rates'!$B$11:$O$140,($B$1+2),FALSE))-(AM31*(AM$7/VLOOKUP($B31,'Paddock Names'!$B$11:$D$140,3)))</f>
        <v>#DIV/0!</v>
      </c>
    </row>
    <row r="33" spans="2:39"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IF(SUM(I33:AM33)&gt;0,SUM(I33:AM33)," ")</f>
        <v xml:space="preserve"> </v>
      </c>
      <c r="F33" s="119" t="e">
        <f>IF((MOD('Group Name and Year'!$E$14,4)=0),Feb!AK34,Feb!AJ34)</f>
        <v>#DIV/0!</v>
      </c>
      <c r="G33" s="17">
        <f>VLOOKUP(B33,'Herbage Mass Residual'!$B$11:$O$140,($B$1+2),FALSE)</f>
        <v>2400</v>
      </c>
      <c r="H33" s="103" t="e">
        <f>($F$7/VLOOKUP(B33,'Paddock Names'!$B$11:$D$140,3))*(SUM(I33:AM33)/31)</f>
        <v>#DIV/0!</v>
      </c>
      <c r="I33" s="121"/>
      <c r="J33" s="121"/>
      <c r="K33" s="121"/>
      <c r="L33" s="121"/>
      <c r="M33" s="121"/>
      <c r="N33" s="121"/>
      <c r="O33" s="121"/>
      <c r="P33" s="121"/>
      <c r="Q33" s="121"/>
      <c r="R33" s="121"/>
      <c r="S33" s="121"/>
      <c r="T33" s="121"/>
      <c r="U33" s="121"/>
      <c r="V33" s="121"/>
      <c r="W33" s="121"/>
      <c r="X33" s="121"/>
      <c r="Y33" s="121"/>
      <c r="Z33" s="121"/>
      <c r="AA33" s="121"/>
      <c r="AB33" s="121"/>
      <c r="AC33" s="121"/>
      <c r="AD33" s="121"/>
      <c r="AE33" s="121"/>
      <c r="AF33" s="121"/>
      <c r="AG33" s="121"/>
      <c r="AH33" s="121"/>
      <c r="AI33" s="121"/>
      <c r="AJ33" s="121"/>
      <c r="AK33" s="121"/>
      <c r="AL33" s="121"/>
      <c r="AM33" s="122"/>
    </row>
    <row r="34" spans="2:39" ht="16" thickBot="1" x14ac:dyDescent="0.25">
      <c r="B34" s="58">
        <f t="shared" si="4"/>
        <v>12.5</v>
      </c>
      <c r="C34" s="23"/>
      <c r="D34" s="29"/>
      <c r="E34" s="27"/>
      <c r="F34" s="21"/>
      <c r="G34" s="22"/>
      <c r="H34" s="104"/>
      <c r="I34" s="123" t="e">
        <f>F33+(VLOOKUP(B33,'Growth Rates'!$B$11:$O$140,($B$1+2),FALSE))-(I33*(I$7/VLOOKUP(B33,'Paddock Names'!$B$11:$D$140,3)))</f>
        <v>#DIV/0!</v>
      </c>
      <c r="J34" s="123" t="e">
        <f>I34+(VLOOKUP($B33,'Growth Rates'!$B$11:$O$140,($B$1+2),FALSE))-(J33*(J$7/VLOOKUP($B33,'Paddock Names'!$B$11:$D$140,3)))</f>
        <v>#DIV/0!</v>
      </c>
      <c r="K34" s="123" t="e">
        <f>J34+(VLOOKUP($B33,'Growth Rates'!$B$11:$O$140,($B$1+2),FALSE))-(K33*(K$7/VLOOKUP($B33,'Paddock Names'!$B$11:$D$140,3)))</f>
        <v>#DIV/0!</v>
      </c>
      <c r="L34" s="123" t="e">
        <f>K34+(VLOOKUP($B33,'Growth Rates'!$B$11:$O$140,($B$1+2),FALSE))-(L33*(L$7/VLOOKUP($B33,'Paddock Names'!$B$11:$D$140,3)))</f>
        <v>#DIV/0!</v>
      </c>
      <c r="M34" s="123" t="e">
        <f>L34+(VLOOKUP($B33,'Growth Rates'!$B$11:$O$140,($B$1+2),FALSE))-(M33*(M$7/VLOOKUP($B33,'Paddock Names'!$B$11:$D$140,3)))</f>
        <v>#DIV/0!</v>
      </c>
      <c r="N34" s="123" t="e">
        <f>M34+(VLOOKUP($B33,'Growth Rates'!$B$11:$O$140,($B$1+2),FALSE))-(N33*(N$7/VLOOKUP($B33,'Paddock Names'!$B$11:$D$140,3)))</f>
        <v>#DIV/0!</v>
      </c>
      <c r="O34" s="123" t="e">
        <f>N34+(VLOOKUP($B33,'Growth Rates'!$B$11:$O$140,($B$1+2),FALSE))-(O33*(O$7/VLOOKUP($B33,'Paddock Names'!$B$11:$D$140,3)))</f>
        <v>#DIV/0!</v>
      </c>
      <c r="P34" s="123" t="e">
        <f>O34+(VLOOKUP($B33,'Growth Rates'!$B$11:$O$140,($B$1+2),FALSE))-(P33*(P$7/VLOOKUP($B33,'Paddock Names'!$B$11:$D$140,3)))</f>
        <v>#DIV/0!</v>
      </c>
      <c r="Q34" s="123" t="e">
        <f>P34+(VLOOKUP($B33,'Growth Rates'!$B$11:$O$140,($B$1+2),FALSE))-(Q33*(Q$7/VLOOKUP($B33,'Paddock Names'!$B$11:$D$140,3)))</f>
        <v>#DIV/0!</v>
      </c>
      <c r="R34" s="123" t="e">
        <f>Q34+(VLOOKUP($B33,'Growth Rates'!$B$11:$O$140,($B$1+2),FALSE))-(R33*(R$7/VLOOKUP($B33,'Paddock Names'!$B$11:$D$140,3)))</f>
        <v>#DIV/0!</v>
      </c>
      <c r="S34" s="123" t="e">
        <f>R34+(VLOOKUP($B33,'Growth Rates'!$B$11:$O$140,($B$1+2),FALSE))-(S33*(S$7/VLOOKUP($B33,'Paddock Names'!$B$11:$D$140,3)))</f>
        <v>#DIV/0!</v>
      </c>
      <c r="T34" s="123" t="e">
        <f>S34+(VLOOKUP($B33,'Growth Rates'!$B$11:$O$140,($B$1+2),FALSE))-(T33*(T$7/VLOOKUP($B33,'Paddock Names'!$B$11:$D$140,3)))</f>
        <v>#DIV/0!</v>
      </c>
      <c r="U34" s="123" t="e">
        <f>T34+(VLOOKUP($B33,'Growth Rates'!$B$11:$O$140,($B$1+2),FALSE))-(U33*(U$7/VLOOKUP($B33,'Paddock Names'!$B$11:$D$140,3)))</f>
        <v>#DIV/0!</v>
      </c>
      <c r="V34" s="123" t="e">
        <f>U34+(VLOOKUP($B33,'Growth Rates'!$B$11:$O$140,($B$1+2),FALSE))-(V33*(V$7/VLOOKUP($B33,'Paddock Names'!$B$11:$D$140,3)))</f>
        <v>#DIV/0!</v>
      </c>
      <c r="W34" s="123" t="e">
        <f>V34+(VLOOKUP($B33,'Growth Rates'!$B$11:$O$140,($B$1+2),FALSE))-(W33*(W$7/VLOOKUP($B33,'Paddock Names'!$B$11:$D$140,3)))</f>
        <v>#DIV/0!</v>
      </c>
      <c r="X34" s="123" t="e">
        <f>W34+(VLOOKUP($B33,'Growth Rates'!$B$11:$O$140,($B$1+2),FALSE))-(X33*(X$7/VLOOKUP($B33,'Paddock Names'!$B$11:$D$140,3)))</f>
        <v>#DIV/0!</v>
      </c>
      <c r="Y34" s="123" t="e">
        <f>X34+(VLOOKUP($B33,'Growth Rates'!$B$11:$O$140,($B$1+2),FALSE))-(Y33*(Y$7/VLOOKUP($B33,'Paddock Names'!$B$11:$D$140,3)))</f>
        <v>#DIV/0!</v>
      </c>
      <c r="Z34" s="123" t="e">
        <f>Y34+(VLOOKUP($B33,'Growth Rates'!$B$11:$O$140,($B$1+2),FALSE))-(Z33*(Z$7/VLOOKUP($B33,'Paddock Names'!$B$11:$D$140,3)))</f>
        <v>#DIV/0!</v>
      </c>
      <c r="AA34" s="123" t="e">
        <f>Z34+(VLOOKUP($B33,'Growth Rates'!$B$11:$O$140,($B$1+2),FALSE))-(AA33*(AA$7/VLOOKUP($B33,'Paddock Names'!$B$11:$D$140,3)))</f>
        <v>#DIV/0!</v>
      </c>
      <c r="AB34" s="123" t="e">
        <f>AA34+(VLOOKUP($B33,'Growth Rates'!$B$11:$O$140,($B$1+2),FALSE))-(AB33*(AB$7/VLOOKUP($B33,'Paddock Names'!$B$11:$D$140,3)))</f>
        <v>#DIV/0!</v>
      </c>
      <c r="AC34" s="123" t="e">
        <f>AB34+(VLOOKUP($B33,'Growth Rates'!$B$11:$O$140,($B$1+2),FALSE))-(AC33*(AC$7/VLOOKUP($B33,'Paddock Names'!$B$11:$D$140,3)))</f>
        <v>#DIV/0!</v>
      </c>
      <c r="AD34" s="123" t="e">
        <f>AC34+(VLOOKUP($B33,'Growth Rates'!$B$11:$O$140,($B$1+2),FALSE))-(AD33*(AD$7/VLOOKUP($B33,'Paddock Names'!$B$11:$D$140,3)))</f>
        <v>#DIV/0!</v>
      </c>
      <c r="AE34" s="123" t="e">
        <f>AD34+(VLOOKUP($B33,'Growth Rates'!$B$11:$O$140,($B$1+2),FALSE))-(AE33*(AE$7/VLOOKUP($B33,'Paddock Names'!$B$11:$D$140,3)))</f>
        <v>#DIV/0!</v>
      </c>
      <c r="AF34" s="123" t="e">
        <f>AE34+(VLOOKUP($B33,'Growth Rates'!$B$11:$O$140,($B$1+2),FALSE))-(AF33*(AF$7/VLOOKUP($B33,'Paddock Names'!$B$11:$D$140,3)))</f>
        <v>#DIV/0!</v>
      </c>
      <c r="AG34" s="123" t="e">
        <f>AF34+(VLOOKUP($B33,'Growth Rates'!$B$11:$O$140,($B$1+2),FALSE))-(AG33*(AG$7/VLOOKUP($B33,'Paddock Names'!$B$11:$D$140,3)))</f>
        <v>#DIV/0!</v>
      </c>
      <c r="AH34" s="123" t="e">
        <f>AG34+(VLOOKUP($B33,'Growth Rates'!$B$11:$O$140,($B$1+2),FALSE))-(AH33*(AH$7/VLOOKUP($B33,'Paddock Names'!$B$11:$D$140,3)))</f>
        <v>#DIV/0!</v>
      </c>
      <c r="AI34" s="123" t="e">
        <f>AH34+(VLOOKUP($B33,'Growth Rates'!$B$11:$O$140,($B$1+2),FALSE))-(AI33*(AI$7/VLOOKUP($B33,'Paddock Names'!$B$11:$D$140,3)))</f>
        <v>#DIV/0!</v>
      </c>
      <c r="AJ34" s="123" t="e">
        <f>AI34+(VLOOKUP($B33,'Growth Rates'!$B$11:$O$140,($B$1+2),FALSE))-(AJ33*(AJ$7/VLOOKUP($B33,'Paddock Names'!$B$11:$D$140,3)))</f>
        <v>#DIV/0!</v>
      </c>
      <c r="AK34" s="123" t="e">
        <f>AJ34+(VLOOKUP($B33,'Growth Rates'!$B$11:$O$140,($B$1+2),FALSE))-(AK33*(AK$7/VLOOKUP($B33,'Paddock Names'!$B$11:$D$140,3)))</f>
        <v>#DIV/0!</v>
      </c>
      <c r="AL34" s="123" t="e">
        <f>AK34+(VLOOKUP($B33,'Growth Rates'!$B$11:$O$140,($B$1+2),FALSE))-(AL33*(AL$7/VLOOKUP($B33,'Paddock Names'!$B$11:$D$140,3)))</f>
        <v>#DIV/0!</v>
      </c>
      <c r="AM34" s="124" t="e">
        <f>AL34+(VLOOKUP($B33,'Growth Rates'!$B$11:$O$140,($B$1+2),FALSE))-(AM33*(AM$7/VLOOKUP($B33,'Paddock Names'!$B$11:$D$140,3)))</f>
        <v>#DIV/0!</v>
      </c>
    </row>
    <row r="35" spans="2:39"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IF(SUM(I35:AM35)&gt;0,SUM(I35:AM35)," ")</f>
        <v xml:space="preserve"> </v>
      </c>
      <c r="F35" s="119" t="e">
        <f>IF((MOD('Group Name and Year'!$E$14,4)=0),Feb!AK36,Feb!AJ36)</f>
        <v>#DIV/0!</v>
      </c>
      <c r="G35" s="17">
        <f>VLOOKUP(B35,'Herbage Mass Residual'!$B$11:$O$140,($B$1+2),FALSE)</f>
        <v>2400</v>
      </c>
      <c r="H35" s="103" t="e">
        <f>($F$7/VLOOKUP(B35,'Paddock Names'!$B$11:$D$140,3))*(SUM(I35:AM35)/31)</f>
        <v>#DIV/0!</v>
      </c>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1"/>
      <c r="AL35" s="121"/>
      <c r="AM35" s="122"/>
    </row>
    <row r="36" spans="2:39" ht="16" thickBot="1" x14ac:dyDescent="0.25">
      <c r="B36" s="58">
        <f t="shared" si="4"/>
        <v>13.5</v>
      </c>
      <c r="C36" s="23"/>
      <c r="D36" s="29"/>
      <c r="E36" s="27"/>
      <c r="F36" s="21"/>
      <c r="G36" s="22"/>
      <c r="H36" s="104"/>
      <c r="I36" s="123" t="e">
        <f>F35+(VLOOKUP(B35,'Growth Rates'!$B$11:$O$140,($B$1+2),FALSE))-(I35*(I$7/VLOOKUP(B35,'Paddock Names'!$B$11:$D$140,3)))</f>
        <v>#DIV/0!</v>
      </c>
      <c r="J36" s="123" t="e">
        <f>I36+(VLOOKUP($B35,'Growth Rates'!$B$11:$O$140,($B$1+2),FALSE))-(J35*(J$7/VLOOKUP($B35,'Paddock Names'!$B$11:$D$140,3)))</f>
        <v>#DIV/0!</v>
      </c>
      <c r="K36" s="123" t="e">
        <f>J36+(VLOOKUP($B35,'Growth Rates'!$B$11:$O$140,($B$1+2),FALSE))-(K35*(K$7/VLOOKUP($B35,'Paddock Names'!$B$11:$D$140,3)))</f>
        <v>#DIV/0!</v>
      </c>
      <c r="L36" s="123" t="e">
        <f>K36+(VLOOKUP($B35,'Growth Rates'!$B$11:$O$140,($B$1+2),FALSE))-(L35*(L$7/VLOOKUP($B35,'Paddock Names'!$B$11:$D$140,3)))</f>
        <v>#DIV/0!</v>
      </c>
      <c r="M36" s="123" t="e">
        <f>L36+(VLOOKUP($B35,'Growth Rates'!$B$11:$O$140,($B$1+2),FALSE))-(M35*(M$7/VLOOKUP($B35,'Paddock Names'!$B$11:$D$140,3)))</f>
        <v>#DIV/0!</v>
      </c>
      <c r="N36" s="123" t="e">
        <f>M36+(VLOOKUP($B35,'Growth Rates'!$B$11:$O$140,($B$1+2),FALSE))-(N35*(N$7/VLOOKUP($B35,'Paddock Names'!$B$11:$D$140,3)))</f>
        <v>#DIV/0!</v>
      </c>
      <c r="O36" s="123" t="e">
        <f>N36+(VLOOKUP($B35,'Growth Rates'!$B$11:$O$140,($B$1+2),FALSE))-(O35*(O$7/VLOOKUP($B35,'Paddock Names'!$B$11:$D$140,3)))</f>
        <v>#DIV/0!</v>
      </c>
      <c r="P36" s="123" t="e">
        <f>O36+(VLOOKUP($B35,'Growth Rates'!$B$11:$O$140,($B$1+2),FALSE))-(P35*(P$7/VLOOKUP($B35,'Paddock Names'!$B$11:$D$140,3)))</f>
        <v>#DIV/0!</v>
      </c>
      <c r="Q36" s="123" t="e">
        <f>P36+(VLOOKUP($B35,'Growth Rates'!$B$11:$O$140,($B$1+2),FALSE))-(Q35*(Q$7/VLOOKUP($B35,'Paddock Names'!$B$11:$D$140,3)))</f>
        <v>#DIV/0!</v>
      </c>
      <c r="R36" s="123" t="e">
        <f>Q36+(VLOOKUP($B35,'Growth Rates'!$B$11:$O$140,($B$1+2),FALSE))-(R35*(R$7/VLOOKUP($B35,'Paddock Names'!$B$11:$D$140,3)))</f>
        <v>#DIV/0!</v>
      </c>
      <c r="S36" s="123" t="e">
        <f>R36+(VLOOKUP($B35,'Growth Rates'!$B$11:$O$140,($B$1+2),FALSE))-(S35*(S$7/VLOOKUP($B35,'Paddock Names'!$B$11:$D$140,3)))</f>
        <v>#DIV/0!</v>
      </c>
      <c r="T36" s="123" t="e">
        <f>S36+(VLOOKUP($B35,'Growth Rates'!$B$11:$O$140,($B$1+2),FALSE))-(T35*(T$7/VLOOKUP($B35,'Paddock Names'!$B$11:$D$140,3)))</f>
        <v>#DIV/0!</v>
      </c>
      <c r="U36" s="123" t="e">
        <f>T36+(VLOOKUP($B35,'Growth Rates'!$B$11:$O$140,($B$1+2),FALSE))-(U35*(U$7/VLOOKUP($B35,'Paddock Names'!$B$11:$D$140,3)))</f>
        <v>#DIV/0!</v>
      </c>
      <c r="V36" s="123" t="e">
        <f>U36+(VLOOKUP($B35,'Growth Rates'!$B$11:$O$140,($B$1+2),FALSE))-(V35*(V$7/VLOOKUP($B35,'Paddock Names'!$B$11:$D$140,3)))</f>
        <v>#DIV/0!</v>
      </c>
      <c r="W36" s="123" t="e">
        <f>V36+(VLOOKUP($B35,'Growth Rates'!$B$11:$O$140,($B$1+2),FALSE))-(W35*(W$7/VLOOKUP($B35,'Paddock Names'!$B$11:$D$140,3)))</f>
        <v>#DIV/0!</v>
      </c>
      <c r="X36" s="123" t="e">
        <f>W36+(VLOOKUP($B35,'Growth Rates'!$B$11:$O$140,($B$1+2),FALSE))-(X35*(X$7/VLOOKUP($B35,'Paddock Names'!$B$11:$D$140,3)))</f>
        <v>#DIV/0!</v>
      </c>
      <c r="Y36" s="123" t="e">
        <f>X36+(VLOOKUP($B35,'Growth Rates'!$B$11:$O$140,($B$1+2),FALSE))-(Y35*(Y$7/VLOOKUP($B35,'Paddock Names'!$B$11:$D$140,3)))</f>
        <v>#DIV/0!</v>
      </c>
      <c r="Z36" s="123" t="e">
        <f>Y36+(VLOOKUP($B35,'Growth Rates'!$B$11:$O$140,($B$1+2),FALSE))-(Z35*(Z$7/VLOOKUP($B35,'Paddock Names'!$B$11:$D$140,3)))</f>
        <v>#DIV/0!</v>
      </c>
      <c r="AA36" s="123" t="e">
        <f>Z36+(VLOOKUP($B35,'Growth Rates'!$B$11:$O$140,($B$1+2),FALSE))-(AA35*(AA$7/VLOOKUP($B35,'Paddock Names'!$B$11:$D$140,3)))</f>
        <v>#DIV/0!</v>
      </c>
      <c r="AB36" s="123" t="e">
        <f>AA36+(VLOOKUP($B35,'Growth Rates'!$B$11:$O$140,($B$1+2),FALSE))-(AB35*(AB$7/VLOOKUP($B35,'Paddock Names'!$B$11:$D$140,3)))</f>
        <v>#DIV/0!</v>
      </c>
      <c r="AC36" s="123" t="e">
        <f>AB36+(VLOOKUP($B35,'Growth Rates'!$B$11:$O$140,($B$1+2),FALSE))-(AC35*(AC$7/VLOOKUP($B35,'Paddock Names'!$B$11:$D$140,3)))</f>
        <v>#DIV/0!</v>
      </c>
      <c r="AD36" s="123" t="e">
        <f>AC36+(VLOOKUP($B35,'Growth Rates'!$B$11:$O$140,($B$1+2),FALSE))-(AD35*(AD$7/VLOOKUP($B35,'Paddock Names'!$B$11:$D$140,3)))</f>
        <v>#DIV/0!</v>
      </c>
      <c r="AE36" s="123" t="e">
        <f>AD36+(VLOOKUP($B35,'Growth Rates'!$B$11:$O$140,($B$1+2),FALSE))-(AE35*(AE$7/VLOOKUP($B35,'Paddock Names'!$B$11:$D$140,3)))</f>
        <v>#DIV/0!</v>
      </c>
      <c r="AF36" s="123" t="e">
        <f>AE36+(VLOOKUP($B35,'Growth Rates'!$B$11:$O$140,($B$1+2),FALSE))-(AF35*(AF$7/VLOOKUP($B35,'Paddock Names'!$B$11:$D$140,3)))</f>
        <v>#DIV/0!</v>
      </c>
      <c r="AG36" s="123" t="e">
        <f>AF36+(VLOOKUP($B35,'Growth Rates'!$B$11:$O$140,($B$1+2),FALSE))-(AG35*(AG$7/VLOOKUP($B35,'Paddock Names'!$B$11:$D$140,3)))</f>
        <v>#DIV/0!</v>
      </c>
      <c r="AH36" s="123" t="e">
        <f>AG36+(VLOOKUP($B35,'Growth Rates'!$B$11:$O$140,($B$1+2),FALSE))-(AH35*(AH$7/VLOOKUP($B35,'Paddock Names'!$B$11:$D$140,3)))</f>
        <v>#DIV/0!</v>
      </c>
      <c r="AI36" s="123" t="e">
        <f>AH36+(VLOOKUP($B35,'Growth Rates'!$B$11:$O$140,($B$1+2),FALSE))-(AI35*(AI$7/VLOOKUP($B35,'Paddock Names'!$B$11:$D$140,3)))</f>
        <v>#DIV/0!</v>
      </c>
      <c r="AJ36" s="123" t="e">
        <f>AI36+(VLOOKUP($B35,'Growth Rates'!$B$11:$O$140,($B$1+2),FALSE))-(AJ35*(AJ$7/VLOOKUP($B35,'Paddock Names'!$B$11:$D$140,3)))</f>
        <v>#DIV/0!</v>
      </c>
      <c r="AK36" s="123" t="e">
        <f>AJ36+(VLOOKUP($B35,'Growth Rates'!$B$11:$O$140,($B$1+2),FALSE))-(AK35*(AK$7/VLOOKUP($B35,'Paddock Names'!$B$11:$D$140,3)))</f>
        <v>#DIV/0!</v>
      </c>
      <c r="AL36" s="123" t="e">
        <f>AK36+(VLOOKUP($B35,'Growth Rates'!$B$11:$O$140,($B$1+2),FALSE))-(AL35*(AL$7/VLOOKUP($B35,'Paddock Names'!$B$11:$D$140,3)))</f>
        <v>#DIV/0!</v>
      </c>
      <c r="AM36" s="124" t="e">
        <f>AL36+(VLOOKUP($B35,'Growth Rates'!$B$11:$O$140,($B$1+2),FALSE))-(AM35*(AM$7/VLOOKUP($B35,'Paddock Names'!$B$11:$D$140,3)))</f>
        <v>#DIV/0!</v>
      </c>
    </row>
    <row r="37" spans="2:39"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IF(SUM(I37:AM37)&gt;0,SUM(I37:AM37)," ")</f>
        <v xml:space="preserve"> </v>
      </c>
      <c r="F37" s="119" t="e">
        <f>IF((MOD('Group Name and Year'!$E$14,4)=0),Feb!AK38,Feb!AJ38)</f>
        <v>#DIV/0!</v>
      </c>
      <c r="G37" s="17">
        <f>VLOOKUP(B37,'Herbage Mass Residual'!$B$11:$O$140,($B$1+2),FALSE)</f>
        <v>2400</v>
      </c>
      <c r="H37" s="103" t="e">
        <f>($F$7/VLOOKUP(B37,'Paddock Names'!$B$11:$D$140,3))*(SUM(I37:AM37)/31)</f>
        <v>#DIV/0!</v>
      </c>
      <c r="I37" s="121"/>
      <c r="J37" s="121"/>
      <c r="K37" s="121"/>
      <c r="L37" s="121"/>
      <c r="M37" s="121"/>
      <c r="N37" s="121"/>
      <c r="O37" s="121"/>
      <c r="P37" s="121"/>
      <c r="Q37" s="121"/>
      <c r="R37" s="121"/>
      <c r="S37" s="121"/>
      <c r="T37" s="121"/>
      <c r="U37" s="121"/>
      <c r="V37" s="121"/>
      <c r="W37" s="121"/>
      <c r="X37" s="121"/>
      <c r="Y37" s="121"/>
      <c r="Z37" s="121"/>
      <c r="AA37" s="121"/>
      <c r="AB37" s="121"/>
      <c r="AC37" s="121"/>
      <c r="AD37" s="121"/>
      <c r="AE37" s="121"/>
      <c r="AF37" s="121"/>
      <c r="AG37" s="121"/>
      <c r="AH37" s="121"/>
      <c r="AI37" s="121"/>
      <c r="AJ37" s="121"/>
      <c r="AK37" s="121"/>
      <c r="AL37" s="121"/>
      <c r="AM37" s="122"/>
    </row>
    <row r="38" spans="2:39" ht="16" thickBot="1" x14ac:dyDescent="0.25">
      <c r="B38" s="58">
        <f t="shared" si="4"/>
        <v>14.5</v>
      </c>
      <c r="C38" s="23"/>
      <c r="D38" s="29"/>
      <c r="E38" s="27"/>
      <c r="F38" s="21"/>
      <c r="G38" s="22"/>
      <c r="H38" s="104"/>
      <c r="I38" s="123" t="e">
        <f>F37+(VLOOKUP(B37,'Growth Rates'!$B$11:$O$140,($B$1+2),FALSE))-(I37*(I$7/VLOOKUP(B37,'Paddock Names'!$B$11:$D$140,3)))</f>
        <v>#DIV/0!</v>
      </c>
      <c r="J38" s="123" t="e">
        <f>I38+(VLOOKUP($B37,'Growth Rates'!$B$11:$O$140,($B$1+2),FALSE))-(J37*(J$7/VLOOKUP($B37,'Paddock Names'!$B$11:$D$140,3)))</f>
        <v>#DIV/0!</v>
      </c>
      <c r="K38" s="123" t="e">
        <f>J38+(VLOOKUP($B37,'Growth Rates'!$B$11:$O$140,($B$1+2),FALSE))-(K37*(K$7/VLOOKUP($B37,'Paddock Names'!$B$11:$D$140,3)))</f>
        <v>#DIV/0!</v>
      </c>
      <c r="L38" s="123" t="e">
        <f>K38+(VLOOKUP($B37,'Growth Rates'!$B$11:$O$140,($B$1+2),FALSE))-(L37*(L$7/VLOOKUP($B37,'Paddock Names'!$B$11:$D$140,3)))</f>
        <v>#DIV/0!</v>
      </c>
      <c r="M38" s="123" t="e">
        <f>L38+(VLOOKUP($B37,'Growth Rates'!$B$11:$O$140,($B$1+2),FALSE))-(M37*(M$7/VLOOKUP($B37,'Paddock Names'!$B$11:$D$140,3)))</f>
        <v>#DIV/0!</v>
      </c>
      <c r="N38" s="123" t="e">
        <f>M38+(VLOOKUP($B37,'Growth Rates'!$B$11:$O$140,($B$1+2),FALSE))-(N37*(N$7/VLOOKUP($B37,'Paddock Names'!$B$11:$D$140,3)))</f>
        <v>#DIV/0!</v>
      </c>
      <c r="O38" s="123" t="e">
        <f>N38+(VLOOKUP($B37,'Growth Rates'!$B$11:$O$140,($B$1+2),FALSE))-(O37*(O$7/VLOOKUP($B37,'Paddock Names'!$B$11:$D$140,3)))</f>
        <v>#DIV/0!</v>
      </c>
      <c r="P38" s="123" t="e">
        <f>O38+(VLOOKUP($B37,'Growth Rates'!$B$11:$O$140,($B$1+2),FALSE))-(P37*(P$7/VLOOKUP($B37,'Paddock Names'!$B$11:$D$140,3)))</f>
        <v>#DIV/0!</v>
      </c>
      <c r="Q38" s="123" t="e">
        <f>P38+(VLOOKUP($B37,'Growth Rates'!$B$11:$O$140,($B$1+2),FALSE))-(Q37*(Q$7/VLOOKUP($B37,'Paddock Names'!$B$11:$D$140,3)))</f>
        <v>#DIV/0!</v>
      </c>
      <c r="R38" s="123" t="e">
        <f>Q38+(VLOOKUP($B37,'Growth Rates'!$B$11:$O$140,($B$1+2),FALSE))-(R37*(R$7/VLOOKUP($B37,'Paddock Names'!$B$11:$D$140,3)))</f>
        <v>#DIV/0!</v>
      </c>
      <c r="S38" s="123" t="e">
        <f>R38+(VLOOKUP($B37,'Growth Rates'!$B$11:$O$140,($B$1+2),FALSE))-(S37*(S$7/VLOOKUP($B37,'Paddock Names'!$B$11:$D$140,3)))</f>
        <v>#DIV/0!</v>
      </c>
      <c r="T38" s="123" t="e">
        <f>S38+(VLOOKUP($B37,'Growth Rates'!$B$11:$O$140,($B$1+2),FALSE))-(T37*(T$7/VLOOKUP($B37,'Paddock Names'!$B$11:$D$140,3)))</f>
        <v>#DIV/0!</v>
      </c>
      <c r="U38" s="123" t="e">
        <f>T38+(VLOOKUP($B37,'Growth Rates'!$B$11:$O$140,($B$1+2),FALSE))-(U37*(U$7/VLOOKUP($B37,'Paddock Names'!$B$11:$D$140,3)))</f>
        <v>#DIV/0!</v>
      </c>
      <c r="V38" s="123" t="e">
        <f>U38+(VLOOKUP($B37,'Growth Rates'!$B$11:$O$140,($B$1+2),FALSE))-(V37*(V$7/VLOOKUP($B37,'Paddock Names'!$B$11:$D$140,3)))</f>
        <v>#DIV/0!</v>
      </c>
      <c r="W38" s="123" t="e">
        <f>V38+(VLOOKUP($B37,'Growth Rates'!$B$11:$O$140,($B$1+2),FALSE))-(W37*(W$7/VLOOKUP($B37,'Paddock Names'!$B$11:$D$140,3)))</f>
        <v>#DIV/0!</v>
      </c>
      <c r="X38" s="123" t="e">
        <f>W38+(VLOOKUP($B37,'Growth Rates'!$B$11:$O$140,($B$1+2),FALSE))-(X37*(X$7/VLOOKUP($B37,'Paddock Names'!$B$11:$D$140,3)))</f>
        <v>#DIV/0!</v>
      </c>
      <c r="Y38" s="123" t="e">
        <f>X38+(VLOOKUP($B37,'Growth Rates'!$B$11:$O$140,($B$1+2),FALSE))-(Y37*(Y$7/VLOOKUP($B37,'Paddock Names'!$B$11:$D$140,3)))</f>
        <v>#DIV/0!</v>
      </c>
      <c r="Z38" s="123" t="e">
        <f>Y38+(VLOOKUP($B37,'Growth Rates'!$B$11:$O$140,($B$1+2),FALSE))-(Z37*(Z$7/VLOOKUP($B37,'Paddock Names'!$B$11:$D$140,3)))</f>
        <v>#DIV/0!</v>
      </c>
      <c r="AA38" s="123" t="e">
        <f>Z38+(VLOOKUP($B37,'Growth Rates'!$B$11:$O$140,($B$1+2),FALSE))-(AA37*(AA$7/VLOOKUP($B37,'Paddock Names'!$B$11:$D$140,3)))</f>
        <v>#DIV/0!</v>
      </c>
      <c r="AB38" s="123" t="e">
        <f>AA38+(VLOOKUP($B37,'Growth Rates'!$B$11:$O$140,($B$1+2),FALSE))-(AB37*(AB$7/VLOOKUP($B37,'Paddock Names'!$B$11:$D$140,3)))</f>
        <v>#DIV/0!</v>
      </c>
      <c r="AC38" s="123" t="e">
        <f>AB38+(VLOOKUP($B37,'Growth Rates'!$B$11:$O$140,($B$1+2),FALSE))-(AC37*(AC$7/VLOOKUP($B37,'Paddock Names'!$B$11:$D$140,3)))</f>
        <v>#DIV/0!</v>
      </c>
      <c r="AD38" s="123" t="e">
        <f>AC38+(VLOOKUP($B37,'Growth Rates'!$B$11:$O$140,($B$1+2),FALSE))-(AD37*(AD$7/VLOOKUP($B37,'Paddock Names'!$B$11:$D$140,3)))</f>
        <v>#DIV/0!</v>
      </c>
      <c r="AE38" s="123" t="e">
        <f>AD38+(VLOOKUP($B37,'Growth Rates'!$B$11:$O$140,($B$1+2),FALSE))-(AE37*(AE$7/VLOOKUP($B37,'Paddock Names'!$B$11:$D$140,3)))</f>
        <v>#DIV/0!</v>
      </c>
      <c r="AF38" s="123" t="e">
        <f>AE38+(VLOOKUP($B37,'Growth Rates'!$B$11:$O$140,($B$1+2),FALSE))-(AF37*(AF$7/VLOOKUP($B37,'Paddock Names'!$B$11:$D$140,3)))</f>
        <v>#DIV/0!</v>
      </c>
      <c r="AG38" s="123" t="e">
        <f>AF38+(VLOOKUP($B37,'Growth Rates'!$B$11:$O$140,($B$1+2),FALSE))-(AG37*(AG$7/VLOOKUP($B37,'Paddock Names'!$B$11:$D$140,3)))</f>
        <v>#DIV/0!</v>
      </c>
      <c r="AH38" s="123" t="e">
        <f>AG38+(VLOOKUP($B37,'Growth Rates'!$B$11:$O$140,($B$1+2),FALSE))-(AH37*(AH$7/VLOOKUP($B37,'Paddock Names'!$B$11:$D$140,3)))</f>
        <v>#DIV/0!</v>
      </c>
      <c r="AI38" s="123" t="e">
        <f>AH38+(VLOOKUP($B37,'Growth Rates'!$B$11:$O$140,($B$1+2),FALSE))-(AI37*(AI$7/VLOOKUP($B37,'Paddock Names'!$B$11:$D$140,3)))</f>
        <v>#DIV/0!</v>
      </c>
      <c r="AJ38" s="123" t="e">
        <f>AI38+(VLOOKUP($B37,'Growth Rates'!$B$11:$O$140,($B$1+2),FALSE))-(AJ37*(AJ$7/VLOOKUP($B37,'Paddock Names'!$B$11:$D$140,3)))</f>
        <v>#DIV/0!</v>
      </c>
      <c r="AK38" s="123" t="e">
        <f>AJ38+(VLOOKUP($B37,'Growth Rates'!$B$11:$O$140,($B$1+2),FALSE))-(AK37*(AK$7/VLOOKUP($B37,'Paddock Names'!$B$11:$D$140,3)))</f>
        <v>#DIV/0!</v>
      </c>
      <c r="AL38" s="123" t="e">
        <f>AK38+(VLOOKUP($B37,'Growth Rates'!$B$11:$O$140,($B$1+2),FALSE))-(AL37*(AL$7/VLOOKUP($B37,'Paddock Names'!$B$11:$D$140,3)))</f>
        <v>#DIV/0!</v>
      </c>
      <c r="AM38" s="124" t="e">
        <f>AL38+(VLOOKUP($B37,'Growth Rates'!$B$11:$O$140,($B$1+2),FALSE))-(AM37*(AM$7/VLOOKUP($B37,'Paddock Names'!$B$11:$D$140,3)))</f>
        <v>#DIV/0!</v>
      </c>
    </row>
    <row r="39" spans="2:39"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IF(SUM(I39:AM39)&gt;0,SUM(I39:AM39)," ")</f>
        <v xml:space="preserve"> </v>
      </c>
      <c r="F39" s="119" t="e">
        <f>IF((MOD('Group Name and Year'!$E$14,4)=0),Feb!AK40,Feb!AJ40)</f>
        <v>#DIV/0!</v>
      </c>
      <c r="G39" s="17">
        <f>VLOOKUP(B39,'Herbage Mass Residual'!$B$11:$O$140,($B$1+2),FALSE)</f>
        <v>2400</v>
      </c>
      <c r="H39" s="103" t="e">
        <f>($F$7/VLOOKUP(B39,'Paddock Names'!$B$11:$D$140,3))*(SUM(I39:AM39)/31)</f>
        <v>#DIV/0!</v>
      </c>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2"/>
    </row>
    <row r="40" spans="2:39" ht="16" thickBot="1" x14ac:dyDescent="0.25">
      <c r="B40" s="58">
        <f t="shared" si="4"/>
        <v>15.5</v>
      </c>
      <c r="C40" s="23"/>
      <c r="D40" s="29"/>
      <c r="E40" s="27"/>
      <c r="F40" s="21"/>
      <c r="G40" s="22"/>
      <c r="H40" s="104"/>
      <c r="I40" s="123" t="e">
        <f>F39+(VLOOKUP(B39,'Growth Rates'!$B$11:$O$140,($B$1+2),FALSE))-(I39*(I$7/VLOOKUP(B39,'Paddock Names'!$B$11:$D$140,3)))</f>
        <v>#DIV/0!</v>
      </c>
      <c r="J40" s="123" t="e">
        <f>I40+(VLOOKUP($B39,'Growth Rates'!$B$11:$O$140,($B$1+2),FALSE))-(J39*(J$7/VLOOKUP($B39,'Paddock Names'!$B$11:$D$140,3)))</f>
        <v>#DIV/0!</v>
      </c>
      <c r="K40" s="123" t="e">
        <f>J40+(VLOOKUP($B39,'Growth Rates'!$B$11:$O$140,($B$1+2),FALSE))-(K39*(K$7/VLOOKUP($B39,'Paddock Names'!$B$11:$D$140,3)))</f>
        <v>#DIV/0!</v>
      </c>
      <c r="L40" s="123" t="e">
        <f>K40+(VLOOKUP($B39,'Growth Rates'!$B$11:$O$140,($B$1+2),FALSE))-(L39*(L$7/VLOOKUP($B39,'Paddock Names'!$B$11:$D$140,3)))</f>
        <v>#DIV/0!</v>
      </c>
      <c r="M40" s="123" t="e">
        <f>L40+(VLOOKUP($B39,'Growth Rates'!$B$11:$O$140,($B$1+2),FALSE))-(M39*(M$7/VLOOKUP($B39,'Paddock Names'!$B$11:$D$140,3)))</f>
        <v>#DIV/0!</v>
      </c>
      <c r="N40" s="123" t="e">
        <f>M40+(VLOOKUP($B39,'Growth Rates'!$B$11:$O$140,($B$1+2),FALSE))-(N39*(N$7/VLOOKUP($B39,'Paddock Names'!$B$11:$D$140,3)))</f>
        <v>#DIV/0!</v>
      </c>
      <c r="O40" s="123" t="e">
        <f>N40+(VLOOKUP($B39,'Growth Rates'!$B$11:$O$140,($B$1+2),FALSE))-(O39*(O$7/VLOOKUP($B39,'Paddock Names'!$B$11:$D$140,3)))</f>
        <v>#DIV/0!</v>
      </c>
      <c r="P40" s="123" t="e">
        <f>O40+(VLOOKUP($B39,'Growth Rates'!$B$11:$O$140,($B$1+2),FALSE))-(P39*(P$7/VLOOKUP($B39,'Paddock Names'!$B$11:$D$140,3)))</f>
        <v>#DIV/0!</v>
      </c>
      <c r="Q40" s="123" t="e">
        <f>P40+(VLOOKUP($B39,'Growth Rates'!$B$11:$O$140,($B$1+2),FALSE))-(Q39*(Q$7/VLOOKUP($B39,'Paddock Names'!$B$11:$D$140,3)))</f>
        <v>#DIV/0!</v>
      </c>
      <c r="R40" s="123" t="e">
        <f>Q40+(VLOOKUP($B39,'Growth Rates'!$B$11:$O$140,($B$1+2),FALSE))-(R39*(R$7/VLOOKUP($B39,'Paddock Names'!$B$11:$D$140,3)))</f>
        <v>#DIV/0!</v>
      </c>
      <c r="S40" s="123" t="e">
        <f>R40+(VLOOKUP($B39,'Growth Rates'!$B$11:$O$140,($B$1+2),FALSE))-(S39*(S$7/VLOOKUP($B39,'Paddock Names'!$B$11:$D$140,3)))</f>
        <v>#DIV/0!</v>
      </c>
      <c r="T40" s="123" t="e">
        <f>S40+(VLOOKUP($B39,'Growth Rates'!$B$11:$O$140,($B$1+2),FALSE))-(T39*(T$7/VLOOKUP($B39,'Paddock Names'!$B$11:$D$140,3)))</f>
        <v>#DIV/0!</v>
      </c>
      <c r="U40" s="123" t="e">
        <f>T40+(VLOOKUP($B39,'Growth Rates'!$B$11:$O$140,($B$1+2),FALSE))-(U39*(U$7/VLOOKUP($B39,'Paddock Names'!$B$11:$D$140,3)))</f>
        <v>#DIV/0!</v>
      </c>
      <c r="V40" s="123" t="e">
        <f>U40+(VLOOKUP($B39,'Growth Rates'!$B$11:$O$140,($B$1+2),FALSE))-(V39*(V$7/VLOOKUP($B39,'Paddock Names'!$B$11:$D$140,3)))</f>
        <v>#DIV/0!</v>
      </c>
      <c r="W40" s="123" t="e">
        <f>V40+(VLOOKUP($B39,'Growth Rates'!$B$11:$O$140,($B$1+2),FALSE))-(W39*(W$7/VLOOKUP($B39,'Paddock Names'!$B$11:$D$140,3)))</f>
        <v>#DIV/0!</v>
      </c>
      <c r="X40" s="123" t="e">
        <f>W40+(VLOOKUP($B39,'Growth Rates'!$B$11:$O$140,($B$1+2),FALSE))-(X39*(X$7/VLOOKUP($B39,'Paddock Names'!$B$11:$D$140,3)))</f>
        <v>#DIV/0!</v>
      </c>
      <c r="Y40" s="123" t="e">
        <f>X40+(VLOOKUP($B39,'Growth Rates'!$B$11:$O$140,($B$1+2),FALSE))-(Y39*(Y$7/VLOOKUP($B39,'Paddock Names'!$B$11:$D$140,3)))</f>
        <v>#DIV/0!</v>
      </c>
      <c r="Z40" s="123" t="e">
        <f>Y40+(VLOOKUP($B39,'Growth Rates'!$B$11:$O$140,($B$1+2),FALSE))-(Z39*(Z$7/VLOOKUP($B39,'Paddock Names'!$B$11:$D$140,3)))</f>
        <v>#DIV/0!</v>
      </c>
      <c r="AA40" s="123" t="e">
        <f>Z40+(VLOOKUP($B39,'Growth Rates'!$B$11:$O$140,($B$1+2),FALSE))-(AA39*(AA$7/VLOOKUP($B39,'Paddock Names'!$B$11:$D$140,3)))</f>
        <v>#DIV/0!</v>
      </c>
      <c r="AB40" s="123" t="e">
        <f>AA40+(VLOOKUP($B39,'Growth Rates'!$B$11:$O$140,($B$1+2),FALSE))-(AB39*(AB$7/VLOOKUP($B39,'Paddock Names'!$B$11:$D$140,3)))</f>
        <v>#DIV/0!</v>
      </c>
      <c r="AC40" s="123" t="e">
        <f>AB40+(VLOOKUP($B39,'Growth Rates'!$B$11:$O$140,($B$1+2),FALSE))-(AC39*(AC$7/VLOOKUP($B39,'Paddock Names'!$B$11:$D$140,3)))</f>
        <v>#DIV/0!</v>
      </c>
      <c r="AD40" s="123" t="e">
        <f>AC40+(VLOOKUP($B39,'Growth Rates'!$B$11:$O$140,($B$1+2),FALSE))-(AD39*(AD$7/VLOOKUP($B39,'Paddock Names'!$B$11:$D$140,3)))</f>
        <v>#DIV/0!</v>
      </c>
      <c r="AE40" s="123" t="e">
        <f>AD40+(VLOOKUP($B39,'Growth Rates'!$B$11:$O$140,($B$1+2),FALSE))-(AE39*(AE$7/VLOOKUP($B39,'Paddock Names'!$B$11:$D$140,3)))</f>
        <v>#DIV/0!</v>
      </c>
      <c r="AF40" s="123" t="e">
        <f>AE40+(VLOOKUP($B39,'Growth Rates'!$B$11:$O$140,($B$1+2),FALSE))-(AF39*(AF$7/VLOOKUP($B39,'Paddock Names'!$B$11:$D$140,3)))</f>
        <v>#DIV/0!</v>
      </c>
      <c r="AG40" s="123" t="e">
        <f>AF40+(VLOOKUP($B39,'Growth Rates'!$B$11:$O$140,($B$1+2),FALSE))-(AG39*(AG$7/VLOOKUP($B39,'Paddock Names'!$B$11:$D$140,3)))</f>
        <v>#DIV/0!</v>
      </c>
      <c r="AH40" s="123" t="e">
        <f>AG40+(VLOOKUP($B39,'Growth Rates'!$B$11:$O$140,($B$1+2),FALSE))-(AH39*(AH$7/VLOOKUP($B39,'Paddock Names'!$B$11:$D$140,3)))</f>
        <v>#DIV/0!</v>
      </c>
      <c r="AI40" s="123" t="e">
        <f>AH40+(VLOOKUP($B39,'Growth Rates'!$B$11:$O$140,($B$1+2),FALSE))-(AI39*(AI$7/VLOOKUP($B39,'Paddock Names'!$B$11:$D$140,3)))</f>
        <v>#DIV/0!</v>
      </c>
      <c r="AJ40" s="123" t="e">
        <f>AI40+(VLOOKUP($B39,'Growth Rates'!$B$11:$O$140,($B$1+2),FALSE))-(AJ39*(AJ$7/VLOOKUP($B39,'Paddock Names'!$B$11:$D$140,3)))</f>
        <v>#DIV/0!</v>
      </c>
      <c r="AK40" s="123" t="e">
        <f>AJ40+(VLOOKUP($B39,'Growth Rates'!$B$11:$O$140,($B$1+2),FALSE))-(AK39*(AK$7/VLOOKUP($B39,'Paddock Names'!$B$11:$D$140,3)))</f>
        <v>#DIV/0!</v>
      </c>
      <c r="AL40" s="123" t="e">
        <f>AK40+(VLOOKUP($B39,'Growth Rates'!$B$11:$O$140,($B$1+2),FALSE))-(AL39*(AL$7/VLOOKUP($B39,'Paddock Names'!$B$11:$D$140,3)))</f>
        <v>#DIV/0!</v>
      </c>
      <c r="AM40" s="124" t="e">
        <f>AL40+(VLOOKUP($B39,'Growth Rates'!$B$11:$O$140,($B$1+2),FALSE))-(AM39*(AM$7/VLOOKUP($B39,'Paddock Names'!$B$11:$D$140,3)))</f>
        <v>#DIV/0!</v>
      </c>
    </row>
    <row r="41" spans="2:39"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IF(SUM(I41:AM41)&gt;0,SUM(I41:AM41)," ")</f>
        <v xml:space="preserve"> </v>
      </c>
      <c r="F41" s="119" t="e">
        <f>IF((MOD('Group Name and Year'!$E$14,4)=0),Feb!AK42,Feb!AJ42)</f>
        <v>#DIV/0!</v>
      </c>
      <c r="G41" s="17">
        <f>VLOOKUP(B41,'Herbage Mass Residual'!$B$11:$O$140,($B$1+2),FALSE)</f>
        <v>2400</v>
      </c>
      <c r="H41" s="103" t="e">
        <f>($F$7/VLOOKUP(B41,'Paddock Names'!$B$11:$D$140,3))*(SUM(I41:AM41)/31)</f>
        <v>#DIV/0!</v>
      </c>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2"/>
    </row>
    <row r="42" spans="2:39" ht="16" thickBot="1" x14ac:dyDescent="0.25">
      <c r="B42" s="58">
        <f t="shared" si="4"/>
        <v>16.5</v>
      </c>
      <c r="C42" s="23"/>
      <c r="D42" s="29"/>
      <c r="E42" s="27"/>
      <c r="F42" s="21"/>
      <c r="G42" s="22"/>
      <c r="H42" s="104"/>
      <c r="I42" s="123" t="e">
        <f>F41+(VLOOKUP(B41,'Growth Rates'!$B$11:$O$140,($B$1+2),FALSE))-(I41*(I$7/VLOOKUP(B41,'Paddock Names'!$B$11:$D$140,3)))</f>
        <v>#DIV/0!</v>
      </c>
      <c r="J42" s="123" t="e">
        <f>I42+(VLOOKUP($B41,'Growth Rates'!$B$11:$O$140,($B$1+2),FALSE))-(J41*(J$7/VLOOKUP($B41,'Paddock Names'!$B$11:$D$140,3)))</f>
        <v>#DIV/0!</v>
      </c>
      <c r="K42" s="123" t="e">
        <f>J42+(VLOOKUP($B41,'Growth Rates'!$B$11:$O$140,($B$1+2),FALSE))-(K41*(K$7/VLOOKUP($B41,'Paddock Names'!$B$11:$D$140,3)))</f>
        <v>#DIV/0!</v>
      </c>
      <c r="L42" s="123" t="e">
        <f>K42+(VLOOKUP($B41,'Growth Rates'!$B$11:$O$140,($B$1+2),FALSE))-(L41*(L$7/VLOOKUP($B41,'Paddock Names'!$B$11:$D$140,3)))</f>
        <v>#DIV/0!</v>
      </c>
      <c r="M42" s="123" t="e">
        <f>L42+(VLOOKUP($B41,'Growth Rates'!$B$11:$O$140,($B$1+2),FALSE))-(M41*(M$7/VLOOKUP($B41,'Paddock Names'!$B$11:$D$140,3)))</f>
        <v>#DIV/0!</v>
      </c>
      <c r="N42" s="123" t="e">
        <f>M42+(VLOOKUP($B41,'Growth Rates'!$B$11:$O$140,($B$1+2),FALSE))-(N41*(N$7/VLOOKUP($B41,'Paddock Names'!$B$11:$D$140,3)))</f>
        <v>#DIV/0!</v>
      </c>
      <c r="O42" s="123" t="e">
        <f>N42+(VLOOKUP($B41,'Growth Rates'!$B$11:$O$140,($B$1+2),FALSE))-(O41*(O$7/VLOOKUP($B41,'Paddock Names'!$B$11:$D$140,3)))</f>
        <v>#DIV/0!</v>
      </c>
      <c r="P42" s="123" t="e">
        <f>O42+(VLOOKUP($B41,'Growth Rates'!$B$11:$O$140,($B$1+2),FALSE))-(P41*(P$7/VLOOKUP($B41,'Paddock Names'!$B$11:$D$140,3)))</f>
        <v>#DIV/0!</v>
      </c>
      <c r="Q42" s="123" t="e">
        <f>P42+(VLOOKUP($B41,'Growth Rates'!$B$11:$O$140,($B$1+2),FALSE))-(Q41*(Q$7/VLOOKUP($B41,'Paddock Names'!$B$11:$D$140,3)))</f>
        <v>#DIV/0!</v>
      </c>
      <c r="R42" s="123" t="e">
        <f>Q42+(VLOOKUP($B41,'Growth Rates'!$B$11:$O$140,($B$1+2),FALSE))-(R41*(R$7/VLOOKUP($B41,'Paddock Names'!$B$11:$D$140,3)))</f>
        <v>#DIV/0!</v>
      </c>
      <c r="S42" s="123" t="e">
        <f>R42+(VLOOKUP($B41,'Growth Rates'!$B$11:$O$140,($B$1+2),FALSE))-(S41*(S$7/VLOOKUP($B41,'Paddock Names'!$B$11:$D$140,3)))</f>
        <v>#DIV/0!</v>
      </c>
      <c r="T42" s="123" t="e">
        <f>S42+(VLOOKUP($B41,'Growth Rates'!$B$11:$O$140,($B$1+2),FALSE))-(T41*(T$7/VLOOKUP($B41,'Paddock Names'!$B$11:$D$140,3)))</f>
        <v>#DIV/0!</v>
      </c>
      <c r="U42" s="123" t="e">
        <f>T42+(VLOOKUP($B41,'Growth Rates'!$B$11:$O$140,($B$1+2),FALSE))-(U41*(U$7/VLOOKUP($B41,'Paddock Names'!$B$11:$D$140,3)))</f>
        <v>#DIV/0!</v>
      </c>
      <c r="V42" s="123" t="e">
        <f>U42+(VLOOKUP($B41,'Growth Rates'!$B$11:$O$140,($B$1+2),FALSE))-(V41*(V$7/VLOOKUP($B41,'Paddock Names'!$B$11:$D$140,3)))</f>
        <v>#DIV/0!</v>
      </c>
      <c r="W42" s="123" t="e">
        <f>V42+(VLOOKUP($B41,'Growth Rates'!$B$11:$O$140,($B$1+2),FALSE))-(W41*(W$7/VLOOKUP($B41,'Paddock Names'!$B$11:$D$140,3)))</f>
        <v>#DIV/0!</v>
      </c>
      <c r="X42" s="123" t="e">
        <f>W42+(VLOOKUP($B41,'Growth Rates'!$B$11:$O$140,($B$1+2),FALSE))-(X41*(X$7/VLOOKUP($B41,'Paddock Names'!$B$11:$D$140,3)))</f>
        <v>#DIV/0!</v>
      </c>
      <c r="Y42" s="123" t="e">
        <f>X42+(VLOOKUP($B41,'Growth Rates'!$B$11:$O$140,($B$1+2),FALSE))-(Y41*(Y$7/VLOOKUP($B41,'Paddock Names'!$B$11:$D$140,3)))</f>
        <v>#DIV/0!</v>
      </c>
      <c r="Z42" s="123" t="e">
        <f>Y42+(VLOOKUP($B41,'Growth Rates'!$B$11:$O$140,($B$1+2),FALSE))-(Z41*(Z$7/VLOOKUP($B41,'Paddock Names'!$B$11:$D$140,3)))</f>
        <v>#DIV/0!</v>
      </c>
      <c r="AA42" s="123" t="e">
        <f>Z42+(VLOOKUP($B41,'Growth Rates'!$B$11:$O$140,($B$1+2),FALSE))-(AA41*(AA$7/VLOOKUP($B41,'Paddock Names'!$B$11:$D$140,3)))</f>
        <v>#DIV/0!</v>
      </c>
      <c r="AB42" s="123" t="e">
        <f>AA42+(VLOOKUP($B41,'Growth Rates'!$B$11:$O$140,($B$1+2),FALSE))-(AB41*(AB$7/VLOOKUP($B41,'Paddock Names'!$B$11:$D$140,3)))</f>
        <v>#DIV/0!</v>
      </c>
      <c r="AC42" s="123" t="e">
        <f>AB42+(VLOOKUP($B41,'Growth Rates'!$B$11:$O$140,($B$1+2),FALSE))-(AC41*(AC$7/VLOOKUP($B41,'Paddock Names'!$B$11:$D$140,3)))</f>
        <v>#DIV/0!</v>
      </c>
      <c r="AD42" s="123" t="e">
        <f>AC42+(VLOOKUP($B41,'Growth Rates'!$B$11:$O$140,($B$1+2),FALSE))-(AD41*(AD$7/VLOOKUP($B41,'Paddock Names'!$B$11:$D$140,3)))</f>
        <v>#DIV/0!</v>
      </c>
      <c r="AE42" s="123" t="e">
        <f>AD42+(VLOOKUP($B41,'Growth Rates'!$B$11:$O$140,($B$1+2),FALSE))-(AE41*(AE$7/VLOOKUP($B41,'Paddock Names'!$B$11:$D$140,3)))</f>
        <v>#DIV/0!</v>
      </c>
      <c r="AF42" s="123" t="e">
        <f>AE42+(VLOOKUP($B41,'Growth Rates'!$B$11:$O$140,($B$1+2),FALSE))-(AF41*(AF$7/VLOOKUP($B41,'Paddock Names'!$B$11:$D$140,3)))</f>
        <v>#DIV/0!</v>
      </c>
      <c r="AG42" s="123" t="e">
        <f>AF42+(VLOOKUP($B41,'Growth Rates'!$B$11:$O$140,($B$1+2),FALSE))-(AG41*(AG$7/VLOOKUP($B41,'Paddock Names'!$B$11:$D$140,3)))</f>
        <v>#DIV/0!</v>
      </c>
      <c r="AH42" s="123" t="e">
        <f>AG42+(VLOOKUP($B41,'Growth Rates'!$B$11:$O$140,($B$1+2),FALSE))-(AH41*(AH$7/VLOOKUP($B41,'Paddock Names'!$B$11:$D$140,3)))</f>
        <v>#DIV/0!</v>
      </c>
      <c r="AI42" s="123" t="e">
        <f>AH42+(VLOOKUP($B41,'Growth Rates'!$B$11:$O$140,($B$1+2),FALSE))-(AI41*(AI$7/VLOOKUP($B41,'Paddock Names'!$B$11:$D$140,3)))</f>
        <v>#DIV/0!</v>
      </c>
      <c r="AJ42" s="123" t="e">
        <f>AI42+(VLOOKUP($B41,'Growth Rates'!$B$11:$O$140,($B$1+2),FALSE))-(AJ41*(AJ$7/VLOOKUP($B41,'Paddock Names'!$B$11:$D$140,3)))</f>
        <v>#DIV/0!</v>
      </c>
      <c r="AK42" s="123" t="e">
        <f>AJ42+(VLOOKUP($B41,'Growth Rates'!$B$11:$O$140,($B$1+2),FALSE))-(AK41*(AK$7/VLOOKUP($B41,'Paddock Names'!$B$11:$D$140,3)))</f>
        <v>#DIV/0!</v>
      </c>
      <c r="AL42" s="123" t="e">
        <f>AK42+(VLOOKUP($B41,'Growth Rates'!$B$11:$O$140,($B$1+2),FALSE))-(AL41*(AL$7/VLOOKUP($B41,'Paddock Names'!$B$11:$D$140,3)))</f>
        <v>#DIV/0!</v>
      </c>
      <c r="AM42" s="124" t="e">
        <f>AL42+(VLOOKUP($B41,'Growth Rates'!$B$11:$O$140,($B$1+2),FALSE))-(AM41*(AM$7/VLOOKUP($B41,'Paddock Names'!$B$11:$D$140,3)))</f>
        <v>#DIV/0!</v>
      </c>
    </row>
    <row r="43" spans="2:39"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IF(SUM(I43:AM43)&gt;0,SUM(I43:AM43)," ")</f>
        <v xml:space="preserve"> </v>
      </c>
      <c r="F43" s="119" t="e">
        <f>IF((MOD('Group Name and Year'!$E$14,4)=0),Feb!AK44,Feb!AJ44)</f>
        <v>#DIV/0!</v>
      </c>
      <c r="G43" s="17">
        <f>VLOOKUP(B43,'Herbage Mass Residual'!$B$11:$O$140,($B$1+2),FALSE)</f>
        <v>2400</v>
      </c>
      <c r="H43" s="103" t="e">
        <f>($F$7/VLOOKUP(B43,'Paddock Names'!$B$11:$D$140,3))*(SUM(I43:AM43)/31)</f>
        <v>#DIV/0!</v>
      </c>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2"/>
    </row>
    <row r="44" spans="2:39" ht="16" thickBot="1" x14ac:dyDescent="0.25">
      <c r="B44" s="58">
        <f t="shared" si="4"/>
        <v>17.5</v>
      </c>
      <c r="C44" s="23"/>
      <c r="D44" s="29"/>
      <c r="E44" s="27"/>
      <c r="F44" s="21"/>
      <c r="G44" s="22"/>
      <c r="H44" s="104"/>
      <c r="I44" s="123" t="e">
        <f>F43+(VLOOKUP(B43,'Growth Rates'!$B$11:$O$140,($B$1+2),FALSE))-(I43*(I$7/VLOOKUP(B43,'Paddock Names'!$B$11:$D$140,3)))</f>
        <v>#DIV/0!</v>
      </c>
      <c r="J44" s="123" t="e">
        <f>I44+(VLOOKUP($B43,'Growth Rates'!$B$11:$O$140,($B$1+2),FALSE))-(J43*(J$7/VLOOKUP($B43,'Paddock Names'!$B$11:$D$140,3)))</f>
        <v>#DIV/0!</v>
      </c>
      <c r="K44" s="123" t="e">
        <f>J44+(VLOOKUP($B43,'Growth Rates'!$B$11:$O$140,($B$1+2),FALSE))-(K43*(K$7/VLOOKUP($B43,'Paddock Names'!$B$11:$D$140,3)))</f>
        <v>#DIV/0!</v>
      </c>
      <c r="L44" s="123" t="e">
        <f>K44+(VLOOKUP($B43,'Growth Rates'!$B$11:$O$140,($B$1+2),FALSE))-(L43*(L$7/VLOOKUP($B43,'Paddock Names'!$B$11:$D$140,3)))</f>
        <v>#DIV/0!</v>
      </c>
      <c r="M44" s="123" t="e">
        <f>L44+(VLOOKUP($B43,'Growth Rates'!$B$11:$O$140,($B$1+2),FALSE))-(M43*(M$7/VLOOKUP($B43,'Paddock Names'!$B$11:$D$140,3)))</f>
        <v>#DIV/0!</v>
      </c>
      <c r="N44" s="123" t="e">
        <f>M44+(VLOOKUP($B43,'Growth Rates'!$B$11:$O$140,($B$1+2),FALSE))-(N43*(N$7/VLOOKUP($B43,'Paddock Names'!$B$11:$D$140,3)))</f>
        <v>#DIV/0!</v>
      </c>
      <c r="O44" s="123" t="e">
        <f>N44+(VLOOKUP($B43,'Growth Rates'!$B$11:$O$140,($B$1+2),FALSE))-(O43*(O$7/VLOOKUP($B43,'Paddock Names'!$B$11:$D$140,3)))</f>
        <v>#DIV/0!</v>
      </c>
      <c r="P44" s="123" t="e">
        <f>O44+(VLOOKUP($B43,'Growth Rates'!$B$11:$O$140,($B$1+2),FALSE))-(P43*(P$7/VLOOKUP($B43,'Paddock Names'!$B$11:$D$140,3)))</f>
        <v>#DIV/0!</v>
      </c>
      <c r="Q44" s="123" t="e">
        <f>P44+(VLOOKUP($B43,'Growth Rates'!$B$11:$O$140,($B$1+2),FALSE))-(Q43*(Q$7/VLOOKUP($B43,'Paddock Names'!$B$11:$D$140,3)))</f>
        <v>#DIV/0!</v>
      </c>
      <c r="R44" s="123" t="e">
        <f>Q44+(VLOOKUP($B43,'Growth Rates'!$B$11:$O$140,($B$1+2),FALSE))-(R43*(R$7/VLOOKUP($B43,'Paddock Names'!$B$11:$D$140,3)))</f>
        <v>#DIV/0!</v>
      </c>
      <c r="S44" s="123" t="e">
        <f>R44+(VLOOKUP($B43,'Growth Rates'!$B$11:$O$140,($B$1+2),FALSE))-(S43*(S$7/VLOOKUP($B43,'Paddock Names'!$B$11:$D$140,3)))</f>
        <v>#DIV/0!</v>
      </c>
      <c r="T44" s="123" t="e">
        <f>S44+(VLOOKUP($B43,'Growth Rates'!$B$11:$O$140,($B$1+2),FALSE))-(T43*(T$7/VLOOKUP($B43,'Paddock Names'!$B$11:$D$140,3)))</f>
        <v>#DIV/0!</v>
      </c>
      <c r="U44" s="123" t="e">
        <f>T44+(VLOOKUP($B43,'Growth Rates'!$B$11:$O$140,($B$1+2),FALSE))-(U43*(U$7/VLOOKUP($B43,'Paddock Names'!$B$11:$D$140,3)))</f>
        <v>#DIV/0!</v>
      </c>
      <c r="V44" s="123" t="e">
        <f>U44+(VLOOKUP($B43,'Growth Rates'!$B$11:$O$140,($B$1+2),FALSE))-(V43*(V$7/VLOOKUP($B43,'Paddock Names'!$B$11:$D$140,3)))</f>
        <v>#DIV/0!</v>
      </c>
      <c r="W44" s="123" t="e">
        <f>V44+(VLOOKUP($B43,'Growth Rates'!$B$11:$O$140,($B$1+2),FALSE))-(W43*(W$7/VLOOKUP($B43,'Paddock Names'!$B$11:$D$140,3)))</f>
        <v>#DIV/0!</v>
      </c>
      <c r="X44" s="123" t="e">
        <f>W44+(VLOOKUP($B43,'Growth Rates'!$B$11:$O$140,($B$1+2),FALSE))-(X43*(X$7/VLOOKUP($B43,'Paddock Names'!$B$11:$D$140,3)))</f>
        <v>#DIV/0!</v>
      </c>
      <c r="Y44" s="123" t="e">
        <f>X44+(VLOOKUP($B43,'Growth Rates'!$B$11:$O$140,($B$1+2),FALSE))-(Y43*(Y$7/VLOOKUP($B43,'Paddock Names'!$B$11:$D$140,3)))</f>
        <v>#DIV/0!</v>
      </c>
      <c r="Z44" s="123" t="e">
        <f>Y44+(VLOOKUP($B43,'Growth Rates'!$B$11:$O$140,($B$1+2),FALSE))-(Z43*(Z$7/VLOOKUP($B43,'Paddock Names'!$B$11:$D$140,3)))</f>
        <v>#DIV/0!</v>
      </c>
      <c r="AA44" s="123" t="e">
        <f>Z44+(VLOOKUP($B43,'Growth Rates'!$B$11:$O$140,($B$1+2),FALSE))-(AA43*(AA$7/VLOOKUP($B43,'Paddock Names'!$B$11:$D$140,3)))</f>
        <v>#DIV/0!</v>
      </c>
      <c r="AB44" s="123" t="e">
        <f>AA44+(VLOOKUP($B43,'Growth Rates'!$B$11:$O$140,($B$1+2),FALSE))-(AB43*(AB$7/VLOOKUP($B43,'Paddock Names'!$B$11:$D$140,3)))</f>
        <v>#DIV/0!</v>
      </c>
      <c r="AC44" s="123" t="e">
        <f>AB44+(VLOOKUP($B43,'Growth Rates'!$B$11:$O$140,($B$1+2),FALSE))-(AC43*(AC$7/VLOOKUP($B43,'Paddock Names'!$B$11:$D$140,3)))</f>
        <v>#DIV/0!</v>
      </c>
      <c r="AD44" s="123" t="e">
        <f>AC44+(VLOOKUP($B43,'Growth Rates'!$B$11:$O$140,($B$1+2),FALSE))-(AD43*(AD$7/VLOOKUP($B43,'Paddock Names'!$B$11:$D$140,3)))</f>
        <v>#DIV/0!</v>
      </c>
      <c r="AE44" s="123" t="e">
        <f>AD44+(VLOOKUP($B43,'Growth Rates'!$B$11:$O$140,($B$1+2),FALSE))-(AE43*(AE$7/VLOOKUP($B43,'Paddock Names'!$B$11:$D$140,3)))</f>
        <v>#DIV/0!</v>
      </c>
      <c r="AF44" s="123" t="e">
        <f>AE44+(VLOOKUP($B43,'Growth Rates'!$B$11:$O$140,($B$1+2),FALSE))-(AF43*(AF$7/VLOOKUP($B43,'Paddock Names'!$B$11:$D$140,3)))</f>
        <v>#DIV/0!</v>
      </c>
      <c r="AG44" s="123" t="e">
        <f>AF44+(VLOOKUP($B43,'Growth Rates'!$B$11:$O$140,($B$1+2),FALSE))-(AG43*(AG$7/VLOOKUP($B43,'Paddock Names'!$B$11:$D$140,3)))</f>
        <v>#DIV/0!</v>
      </c>
      <c r="AH44" s="123" t="e">
        <f>AG44+(VLOOKUP($B43,'Growth Rates'!$B$11:$O$140,($B$1+2),FALSE))-(AH43*(AH$7/VLOOKUP($B43,'Paddock Names'!$B$11:$D$140,3)))</f>
        <v>#DIV/0!</v>
      </c>
      <c r="AI44" s="123" t="e">
        <f>AH44+(VLOOKUP($B43,'Growth Rates'!$B$11:$O$140,($B$1+2),FALSE))-(AI43*(AI$7/VLOOKUP($B43,'Paddock Names'!$B$11:$D$140,3)))</f>
        <v>#DIV/0!</v>
      </c>
      <c r="AJ44" s="123" t="e">
        <f>AI44+(VLOOKUP($B43,'Growth Rates'!$B$11:$O$140,($B$1+2),FALSE))-(AJ43*(AJ$7/VLOOKUP($B43,'Paddock Names'!$B$11:$D$140,3)))</f>
        <v>#DIV/0!</v>
      </c>
      <c r="AK44" s="123" t="e">
        <f>AJ44+(VLOOKUP($B43,'Growth Rates'!$B$11:$O$140,($B$1+2),FALSE))-(AK43*(AK$7/VLOOKUP($B43,'Paddock Names'!$B$11:$D$140,3)))</f>
        <v>#DIV/0!</v>
      </c>
      <c r="AL44" s="123" t="e">
        <f>AK44+(VLOOKUP($B43,'Growth Rates'!$B$11:$O$140,($B$1+2),FALSE))-(AL43*(AL$7/VLOOKUP($B43,'Paddock Names'!$B$11:$D$140,3)))</f>
        <v>#DIV/0!</v>
      </c>
      <c r="AM44" s="124" t="e">
        <f>AL44+(VLOOKUP($B43,'Growth Rates'!$B$11:$O$140,($B$1+2),FALSE))-(AM43*(AM$7/VLOOKUP($B43,'Paddock Names'!$B$11:$D$140,3)))</f>
        <v>#DIV/0!</v>
      </c>
    </row>
    <row r="45" spans="2:39"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IF(SUM(I45:AM45)&gt;0,SUM(I45:AM45)," ")</f>
        <v xml:space="preserve"> </v>
      </c>
      <c r="F45" s="119" t="e">
        <f>IF((MOD('Group Name and Year'!$E$14,4)=0),Feb!AK46,Feb!AJ46)</f>
        <v>#DIV/0!</v>
      </c>
      <c r="G45" s="17">
        <f>VLOOKUP(B45,'Herbage Mass Residual'!$B$11:$O$140,($B$1+2),FALSE)</f>
        <v>2400</v>
      </c>
      <c r="H45" s="103" t="e">
        <f>($F$7/VLOOKUP(B45,'Paddock Names'!$B$11:$D$140,3))*(SUM(I45:AM45)/31)</f>
        <v>#DIV/0!</v>
      </c>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2"/>
    </row>
    <row r="46" spans="2:39" ht="16" thickBot="1" x14ac:dyDescent="0.25">
      <c r="B46" s="58">
        <f t="shared" si="4"/>
        <v>18.5</v>
      </c>
      <c r="C46" s="23"/>
      <c r="D46" s="29"/>
      <c r="E46" s="27"/>
      <c r="F46" s="21"/>
      <c r="G46" s="22"/>
      <c r="H46" s="104"/>
      <c r="I46" s="123" t="e">
        <f>F45+(VLOOKUP(B45,'Growth Rates'!$B$11:$O$140,($B$1+2),FALSE))-(I45*(I$7/VLOOKUP(B45,'Paddock Names'!$B$11:$D$140,3)))</f>
        <v>#DIV/0!</v>
      </c>
      <c r="J46" s="123" t="e">
        <f>I46+(VLOOKUP($B45,'Growth Rates'!$B$11:$O$140,($B$1+2),FALSE))-(J45*(J$7/VLOOKUP($B45,'Paddock Names'!$B$11:$D$140,3)))</f>
        <v>#DIV/0!</v>
      </c>
      <c r="K46" s="123" t="e">
        <f>J46+(VLOOKUP($B45,'Growth Rates'!$B$11:$O$140,($B$1+2),FALSE))-(K45*(K$7/VLOOKUP($B45,'Paddock Names'!$B$11:$D$140,3)))</f>
        <v>#DIV/0!</v>
      </c>
      <c r="L46" s="123" t="e">
        <f>K46+(VLOOKUP($B45,'Growth Rates'!$B$11:$O$140,($B$1+2),FALSE))-(L45*(L$7/VLOOKUP($B45,'Paddock Names'!$B$11:$D$140,3)))</f>
        <v>#DIV/0!</v>
      </c>
      <c r="M46" s="123" t="e">
        <f>L46+(VLOOKUP($B45,'Growth Rates'!$B$11:$O$140,($B$1+2),FALSE))-(M45*(M$7/VLOOKUP($B45,'Paddock Names'!$B$11:$D$140,3)))</f>
        <v>#DIV/0!</v>
      </c>
      <c r="N46" s="123" t="e">
        <f>M46+(VLOOKUP($B45,'Growth Rates'!$B$11:$O$140,($B$1+2),FALSE))-(N45*(N$7/VLOOKUP($B45,'Paddock Names'!$B$11:$D$140,3)))</f>
        <v>#DIV/0!</v>
      </c>
      <c r="O46" s="123" t="e">
        <f>N46+(VLOOKUP($B45,'Growth Rates'!$B$11:$O$140,($B$1+2),FALSE))-(O45*(O$7/VLOOKUP($B45,'Paddock Names'!$B$11:$D$140,3)))</f>
        <v>#DIV/0!</v>
      </c>
      <c r="P46" s="123" t="e">
        <f>O46+(VLOOKUP($B45,'Growth Rates'!$B$11:$O$140,($B$1+2),FALSE))-(P45*(P$7/VLOOKUP($B45,'Paddock Names'!$B$11:$D$140,3)))</f>
        <v>#DIV/0!</v>
      </c>
      <c r="Q46" s="123" t="e">
        <f>P46+(VLOOKUP($B45,'Growth Rates'!$B$11:$O$140,($B$1+2),FALSE))-(Q45*(Q$7/VLOOKUP($B45,'Paddock Names'!$B$11:$D$140,3)))</f>
        <v>#DIV/0!</v>
      </c>
      <c r="R46" s="123" t="e">
        <f>Q46+(VLOOKUP($B45,'Growth Rates'!$B$11:$O$140,($B$1+2),FALSE))-(R45*(R$7/VLOOKUP($B45,'Paddock Names'!$B$11:$D$140,3)))</f>
        <v>#DIV/0!</v>
      </c>
      <c r="S46" s="123" t="e">
        <f>R46+(VLOOKUP($B45,'Growth Rates'!$B$11:$O$140,($B$1+2),FALSE))-(S45*(S$7/VLOOKUP($B45,'Paddock Names'!$B$11:$D$140,3)))</f>
        <v>#DIV/0!</v>
      </c>
      <c r="T46" s="123" t="e">
        <f>S46+(VLOOKUP($B45,'Growth Rates'!$B$11:$O$140,($B$1+2),FALSE))-(T45*(T$7/VLOOKUP($B45,'Paddock Names'!$B$11:$D$140,3)))</f>
        <v>#DIV/0!</v>
      </c>
      <c r="U46" s="123" t="e">
        <f>T46+(VLOOKUP($B45,'Growth Rates'!$B$11:$O$140,($B$1+2),FALSE))-(U45*(U$7/VLOOKUP($B45,'Paddock Names'!$B$11:$D$140,3)))</f>
        <v>#DIV/0!</v>
      </c>
      <c r="V46" s="123" t="e">
        <f>U46+(VLOOKUP($B45,'Growth Rates'!$B$11:$O$140,($B$1+2),FALSE))-(V45*(V$7/VLOOKUP($B45,'Paddock Names'!$B$11:$D$140,3)))</f>
        <v>#DIV/0!</v>
      </c>
      <c r="W46" s="123" t="e">
        <f>V46+(VLOOKUP($B45,'Growth Rates'!$B$11:$O$140,($B$1+2),FALSE))-(W45*(W$7/VLOOKUP($B45,'Paddock Names'!$B$11:$D$140,3)))</f>
        <v>#DIV/0!</v>
      </c>
      <c r="X46" s="123" t="e">
        <f>W46+(VLOOKUP($B45,'Growth Rates'!$B$11:$O$140,($B$1+2),FALSE))-(X45*(X$7/VLOOKUP($B45,'Paddock Names'!$B$11:$D$140,3)))</f>
        <v>#DIV/0!</v>
      </c>
      <c r="Y46" s="123" t="e">
        <f>X46+(VLOOKUP($B45,'Growth Rates'!$B$11:$O$140,($B$1+2),FALSE))-(Y45*(Y$7/VLOOKUP($B45,'Paddock Names'!$B$11:$D$140,3)))</f>
        <v>#DIV/0!</v>
      </c>
      <c r="Z46" s="123" t="e">
        <f>Y46+(VLOOKUP($B45,'Growth Rates'!$B$11:$O$140,($B$1+2),FALSE))-(Z45*(Z$7/VLOOKUP($B45,'Paddock Names'!$B$11:$D$140,3)))</f>
        <v>#DIV/0!</v>
      </c>
      <c r="AA46" s="123" t="e">
        <f>Z46+(VLOOKUP($B45,'Growth Rates'!$B$11:$O$140,($B$1+2),FALSE))-(AA45*(AA$7/VLOOKUP($B45,'Paddock Names'!$B$11:$D$140,3)))</f>
        <v>#DIV/0!</v>
      </c>
      <c r="AB46" s="123" t="e">
        <f>AA46+(VLOOKUP($B45,'Growth Rates'!$B$11:$O$140,($B$1+2),FALSE))-(AB45*(AB$7/VLOOKUP($B45,'Paddock Names'!$B$11:$D$140,3)))</f>
        <v>#DIV/0!</v>
      </c>
      <c r="AC46" s="123" t="e">
        <f>AB46+(VLOOKUP($B45,'Growth Rates'!$B$11:$O$140,($B$1+2),FALSE))-(AC45*(AC$7/VLOOKUP($B45,'Paddock Names'!$B$11:$D$140,3)))</f>
        <v>#DIV/0!</v>
      </c>
      <c r="AD46" s="123" t="e">
        <f>AC46+(VLOOKUP($B45,'Growth Rates'!$B$11:$O$140,($B$1+2),FALSE))-(AD45*(AD$7/VLOOKUP($B45,'Paddock Names'!$B$11:$D$140,3)))</f>
        <v>#DIV/0!</v>
      </c>
      <c r="AE46" s="123" t="e">
        <f>AD46+(VLOOKUP($B45,'Growth Rates'!$B$11:$O$140,($B$1+2),FALSE))-(AE45*(AE$7/VLOOKUP($B45,'Paddock Names'!$B$11:$D$140,3)))</f>
        <v>#DIV/0!</v>
      </c>
      <c r="AF46" s="123" t="e">
        <f>AE46+(VLOOKUP($B45,'Growth Rates'!$B$11:$O$140,($B$1+2),FALSE))-(AF45*(AF$7/VLOOKUP($B45,'Paddock Names'!$B$11:$D$140,3)))</f>
        <v>#DIV/0!</v>
      </c>
      <c r="AG46" s="123" t="e">
        <f>AF46+(VLOOKUP($B45,'Growth Rates'!$B$11:$O$140,($B$1+2),FALSE))-(AG45*(AG$7/VLOOKUP($B45,'Paddock Names'!$B$11:$D$140,3)))</f>
        <v>#DIV/0!</v>
      </c>
      <c r="AH46" s="123" t="e">
        <f>AG46+(VLOOKUP($B45,'Growth Rates'!$B$11:$O$140,($B$1+2),FALSE))-(AH45*(AH$7/VLOOKUP($B45,'Paddock Names'!$B$11:$D$140,3)))</f>
        <v>#DIV/0!</v>
      </c>
      <c r="AI46" s="123" t="e">
        <f>AH46+(VLOOKUP($B45,'Growth Rates'!$B$11:$O$140,($B$1+2),FALSE))-(AI45*(AI$7/VLOOKUP($B45,'Paddock Names'!$B$11:$D$140,3)))</f>
        <v>#DIV/0!</v>
      </c>
      <c r="AJ46" s="123" t="e">
        <f>AI46+(VLOOKUP($B45,'Growth Rates'!$B$11:$O$140,($B$1+2),FALSE))-(AJ45*(AJ$7/VLOOKUP($B45,'Paddock Names'!$B$11:$D$140,3)))</f>
        <v>#DIV/0!</v>
      </c>
      <c r="AK46" s="123" t="e">
        <f>AJ46+(VLOOKUP($B45,'Growth Rates'!$B$11:$O$140,($B$1+2),FALSE))-(AK45*(AK$7/VLOOKUP($B45,'Paddock Names'!$B$11:$D$140,3)))</f>
        <v>#DIV/0!</v>
      </c>
      <c r="AL46" s="123" t="e">
        <f>AK46+(VLOOKUP($B45,'Growth Rates'!$B$11:$O$140,($B$1+2),FALSE))-(AL45*(AL$7/VLOOKUP($B45,'Paddock Names'!$B$11:$D$140,3)))</f>
        <v>#DIV/0!</v>
      </c>
      <c r="AM46" s="124" t="e">
        <f>AL46+(VLOOKUP($B45,'Growth Rates'!$B$11:$O$140,($B$1+2),FALSE))-(AM45*(AM$7/VLOOKUP($B45,'Paddock Names'!$B$11:$D$140,3)))</f>
        <v>#DIV/0!</v>
      </c>
    </row>
    <row r="47" spans="2:39"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IF(SUM(I47:AM47)&gt;0,SUM(I47:AM47)," ")</f>
        <v xml:space="preserve"> </v>
      </c>
      <c r="F47" s="119" t="e">
        <f>IF((MOD('Group Name and Year'!$E$14,4)=0),Feb!AK48,Feb!AJ48)</f>
        <v>#DIV/0!</v>
      </c>
      <c r="G47" s="17">
        <f>VLOOKUP(B47,'Herbage Mass Residual'!$B$11:$O$140,($B$1+2),FALSE)</f>
        <v>2400</v>
      </c>
      <c r="H47" s="103" t="e">
        <f>($F$7/VLOOKUP(B47,'Paddock Names'!$B$11:$D$140,3))*(SUM(I47:AM47)/31)</f>
        <v>#DIV/0!</v>
      </c>
      <c r="I47" s="121"/>
      <c r="J47" s="121"/>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c r="AI47" s="121"/>
      <c r="AJ47" s="121"/>
      <c r="AK47" s="121"/>
      <c r="AL47" s="121"/>
      <c r="AM47" s="122"/>
    </row>
    <row r="48" spans="2:39" ht="16" thickBot="1" x14ac:dyDescent="0.25">
      <c r="B48" s="58">
        <f t="shared" si="4"/>
        <v>19.5</v>
      </c>
      <c r="C48" s="23"/>
      <c r="D48" s="29"/>
      <c r="E48" s="27"/>
      <c r="F48" s="21"/>
      <c r="G48" s="22"/>
      <c r="H48" s="104"/>
      <c r="I48" s="123" t="e">
        <f>F47+(VLOOKUP(B47,'Growth Rates'!$B$11:$O$140,($B$1+2),FALSE))-(I47*(I$7/VLOOKUP(B47,'Paddock Names'!$B$11:$D$140,3)))</f>
        <v>#DIV/0!</v>
      </c>
      <c r="J48" s="123" t="e">
        <f>I48+(VLOOKUP($B47,'Growth Rates'!$B$11:$O$140,($B$1+2),FALSE))-(J47*(J$7/VLOOKUP($B47,'Paddock Names'!$B$11:$D$140,3)))</f>
        <v>#DIV/0!</v>
      </c>
      <c r="K48" s="123" t="e">
        <f>J48+(VLOOKUP($B47,'Growth Rates'!$B$11:$O$140,($B$1+2),FALSE))-(K47*(K$7/VLOOKUP($B47,'Paddock Names'!$B$11:$D$140,3)))</f>
        <v>#DIV/0!</v>
      </c>
      <c r="L48" s="123" t="e">
        <f>K48+(VLOOKUP($B47,'Growth Rates'!$B$11:$O$140,($B$1+2),FALSE))-(L47*(L$7/VLOOKUP($B47,'Paddock Names'!$B$11:$D$140,3)))</f>
        <v>#DIV/0!</v>
      </c>
      <c r="M48" s="123" t="e">
        <f>L48+(VLOOKUP($B47,'Growth Rates'!$B$11:$O$140,($B$1+2),FALSE))-(M47*(M$7/VLOOKUP($B47,'Paddock Names'!$B$11:$D$140,3)))</f>
        <v>#DIV/0!</v>
      </c>
      <c r="N48" s="123" t="e">
        <f>M48+(VLOOKUP($B47,'Growth Rates'!$B$11:$O$140,($B$1+2),FALSE))-(N47*(N$7/VLOOKUP($B47,'Paddock Names'!$B$11:$D$140,3)))</f>
        <v>#DIV/0!</v>
      </c>
      <c r="O48" s="123" t="e">
        <f>N48+(VLOOKUP($B47,'Growth Rates'!$B$11:$O$140,($B$1+2),FALSE))-(O47*(O$7/VLOOKUP($B47,'Paddock Names'!$B$11:$D$140,3)))</f>
        <v>#DIV/0!</v>
      </c>
      <c r="P48" s="123" t="e">
        <f>O48+(VLOOKUP($B47,'Growth Rates'!$B$11:$O$140,($B$1+2),FALSE))-(P47*(P$7/VLOOKUP($B47,'Paddock Names'!$B$11:$D$140,3)))</f>
        <v>#DIV/0!</v>
      </c>
      <c r="Q48" s="123" t="e">
        <f>P48+(VLOOKUP($B47,'Growth Rates'!$B$11:$O$140,($B$1+2),FALSE))-(Q47*(Q$7/VLOOKUP($B47,'Paddock Names'!$B$11:$D$140,3)))</f>
        <v>#DIV/0!</v>
      </c>
      <c r="R48" s="123" t="e">
        <f>Q48+(VLOOKUP($B47,'Growth Rates'!$B$11:$O$140,($B$1+2),FALSE))-(R47*(R$7/VLOOKUP($B47,'Paddock Names'!$B$11:$D$140,3)))</f>
        <v>#DIV/0!</v>
      </c>
      <c r="S48" s="123" t="e">
        <f>R48+(VLOOKUP($B47,'Growth Rates'!$B$11:$O$140,($B$1+2),FALSE))-(S47*(S$7/VLOOKUP($B47,'Paddock Names'!$B$11:$D$140,3)))</f>
        <v>#DIV/0!</v>
      </c>
      <c r="T48" s="123" t="e">
        <f>S48+(VLOOKUP($B47,'Growth Rates'!$B$11:$O$140,($B$1+2),FALSE))-(T47*(T$7/VLOOKUP($B47,'Paddock Names'!$B$11:$D$140,3)))</f>
        <v>#DIV/0!</v>
      </c>
      <c r="U48" s="123" t="e">
        <f>T48+(VLOOKUP($B47,'Growth Rates'!$B$11:$O$140,($B$1+2),FALSE))-(U47*(U$7/VLOOKUP($B47,'Paddock Names'!$B$11:$D$140,3)))</f>
        <v>#DIV/0!</v>
      </c>
      <c r="V48" s="123" t="e">
        <f>U48+(VLOOKUP($B47,'Growth Rates'!$B$11:$O$140,($B$1+2),FALSE))-(V47*(V$7/VLOOKUP($B47,'Paddock Names'!$B$11:$D$140,3)))</f>
        <v>#DIV/0!</v>
      </c>
      <c r="W48" s="123" t="e">
        <f>V48+(VLOOKUP($B47,'Growth Rates'!$B$11:$O$140,($B$1+2),FALSE))-(W47*(W$7/VLOOKUP($B47,'Paddock Names'!$B$11:$D$140,3)))</f>
        <v>#DIV/0!</v>
      </c>
      <c r="X48" s="123" t="e">
        <f>W48+(VLOOKUP($B47,'Growth Rates'!$B$11:$O$140,($B$1+2),FALSE))-(X47*(X$7/VLOOKUP($B47,'Paddock Names'!$B$11:$D$140,3)))</f>
        <v>#DIV/0!</v>
      </c>
      <c r="Y48" s="123" t="e">
        <f>X48+(VLOOKUP($B47,'Growth Rates'!$B$11:$O$140,($B$1+2),FALSE))-(Y47*(Y$7/VLOOKUP($B47,'Paddock Names'!$B$11:$D$140,3)))</f>
        <v>#DIV/0!</v>
      </c>
      <c r="Z48" s="123" t="e">
        <f>Y48+(VLOOKUP($B47,'Growth Rates'!$B$11:$O$140,($B$1+2),FALSE))-(Z47*(Z$7/VLOOKUP($B47,'Paddock Names'!$B$11:$D$140,3)))</f>
        <v>#DIV/0!</v>
      </c>
      <c r="AA48" s="123" t="e">
        <f>Z48+(VLOOKUP($B47,'Growth Rates'!$B$11:$O$140,($B$1+2),FALSE))-(AA47*(AA$7/VLOOKUP($B47,'Paddock Names'!$B$11:$D$140,3)))</f>
        <v>#DIV/0!</v>
      </c>
      <c r="AB48" s="123" t="e">
        <f>AA48+(VLOOKUP($B47,'Growth Rates'!$B$11:$O$140,($B$1+2),FALSE))-(AB47*(AB$7/VLOOKUP($B47,'Paddock Names'!$B$11:$D$140,3)))</f>
        <v>#DIV/0!</v>
      </c>
      <c r="AC48" s="123" t="e">
        <f>AB48+(VLOOKUP($B47,'Growth Rates'!$B$11:$O$140,($B$1+2),FALSE))-(AC47*(AC$7/VLOOKUP($B47,'Paddock Names'!$B$11:$D$140,3)))</f>
        <v>#DIV/0!</v>
      </c>
      <c r="AD48" s="123" t="e">
        <f>AC48+(VLOOKUP($B47,'Growth Rates'!$B$11:$O$140,($B$1+2),FALSE))-(AD47*(AD$7/VLOOKUP($B47,'Paddock Names'!$B$11:$D$140,3)))</f>
        <v>#DIV/0!</v>
      </c>
      <c r="AE48" s="123" t="e">
        <f>AD48+(VLOOKUP($B47,'Growth Rates'!$B$11:$O$140,($B$1+2),FALSE))-(AE47*(AE$7/VLOOKUP($B47,'Paddock Names'!$B$11:$D$140,3)))</f>
        <v>#DIV/0!</v>
      </c>
      <c r="AF48" s="123" t="e">
        <f>AE48+(VLOOKUP($B47,'Growth Rates'!$B$11:$O$140,($B$1+2),FALSE))-(AF47*(AF$7/VLOOKUP($B47,'Paddock Names'!$B$11:$D$140,3)))</f>
        <v>#DIV/0!</v>
      </c>
      <c r="AG48" s="123" t="e">
        <f>AF48+(VLOOKUP($B47,'Growth Rates'!$B$11:$O$140,($B$1+2),FALSE))-(AG47*(AG$7/VLOOKUP($B47,'Paddock Names'!$B$11:$D$140,3)))</f>
        <v>#DIV/0!</v>
      </c>
      <c r="AH48" s="123" t="e">
        <f>AG48+(VLOOKUP($B47,'Growth Rates'!$B$11:$O$140,($B$1+2),FALSE))-(AH47*(AH$7/VLOOKUP($B47,'Paddock Names'!$B$11:$D$140,3)))</f>
        <v>#DIV/0!</v>
      </c>
      <c r="AI48" s="123" t="e">
        <f>AH48+(VLOOKUP($B47,'Growth Rates'!$B$11:$O$140,($B$1+2),FALSE))-(AI47*(AI$7/VLOOKUP($B47,'Paddock Names'!$B$11:$D$140,3)))</f>
        <v>#DIV/0!</v>
      </c>
      <c r="AJ48" s="123" t="e">
        <f>AI48+(VLOOKUP($B47,'Growth Rates'!$B$11:$O$140,($B$1+2),FALSE))-(AJ47*(AJ$7/VLOOKUP($B47,'Paddock Names'!$B$11:$D$140,3)))</f>
        <v>#DIV/0!</v>
      </c>
      <c r="AK48" s="123" t="e">
        <f>AJ48+(VLOOKUP($B47,'Growth Rates'!$B$11:$O$140,($B$1+2),FALSE))-(AK47*(AK$7/VLOOKUP($B47,'Paddock Names'!$B$11:$D$140,3)))</f>
        <v>#DIV/0!</v>
      </c>
      <c r="AL48" s="123" t="e">
        <f>AK48+(VLOOKUP($B47,'Growth Rates'!$B$11:$O$140,($B$1+2),FALSE))-(AL47*(AL$7/VLOOKUP($B47,'Paddock Names'!$B$11:$D$140,3)))</f>
        <v>#DIV/0!</v>
      </c>
      <c r="AM48" s="124" t="e">
        <f>AL48+(VLOOKUP($B47,'Growth Rates'!$B$11:$O$140,($B$1+2),FALSE))-(AM47*(AM$7/VLOOKUP($B47,'Paddock Names'!$B$11:$D$140,3)))</f>
        <v>#DIV/0!</v>
      </c>
    </row>
    <row r="49" spans="2:39"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IF(SUM(I49:AM49)&gt;0,SUM(I49:AM49)," ")</f>
        <v xml:space="preserve"> </v>
      </c>
      <c r="F49" s="119" t="e">
        <f>IF((MOD('Group Name and Year'!$E$14,4)=0),Feb!AK50,Feb!AJ50)</f>
        <v>#DIV/0!</v>
      </c>
      <c r="G49" s="17">
        <f>VLOOKUP(B49,'Herbage Mass Residual'!$B$11:$O$140,($B$1+2),FALSE)</f>
        <v>2400</v>
      </c>
      <c r="H49" s="103" t="e">
        <f>($F$7/VLOOKUP(B49,'Paddock Names'!$B$11:$D$140,3))*(SUM(I49:AM49)/31)</f>
        <v>#DIV/0!</v>
      </c>
      <c r="I49" s="121"/>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2"/>
    </row>
    <row r="50" spans="2:39" ht="16" thickBot="1" x14ac:dyDescent="0.25">
      <c r="B50" s="58">
        <f t="shared" si="4"/>
        <v>20.5</v>
      </c>
      <c r="C50" s="23"/>
      <c r="D50" s="29"/>
      <c r="E50" s="27"/>
      <c r="F50" s="21"/>
      <c r="G50" s="22"/>
      <c r="H50" s="104"/>
      <c r="I50" s="123" t="e">
        <f>F49+(VLOOKUP(B49,'Growth Rates'!$B$11:$O$140,($B$1+2),FALSE))-(I49*(I$7/VLOOKUP(B49,'Paddock Names'!$B$11:$D$140,3)))</f>
        <v>#DIV/0!</v>
      </c>
      <c r="J50" s="123" t="e">
        <f>I50+(VLOOKUP($B49,'Growth Rates'!$B$11:$O$140,($B$1+2),FALSE))-(J49*(J$7/VLOOKUP($B49,'Paddock Names'!$B$11:$D$140,3)))</f>
        <v>#DIV/0!</v>
      </c>
      <c r="K50" s="123" t="e">
        <f>J50+(VLOOKUP($B49,'Growth Rates'!$B$11:$O$140,($B$1+2),FALSE))-(K49*(K$7/VLOOKUP($B49,'Paddock Names'!$B$11:$D$140,3)))</f>
        <v>#DIV/0!</v>
      </c>
      <c r="L50" s="123" t="e">
        <f>K50+(VLOOKUP($B49,'Growth Rates'!$B$11:$O$140,($B$1+2),FALSE))-(L49*(L$7/VLOOKUP($B49,'Paddock Names'!$B$11:$D$140,3)))</f>
        <v>#DIV/0!</v>
      </c>
      <c r="M50" s="123" t="e">
        <f>L50+(VLOOKUP($B49,'Growth Rates'!$B$11:$O$140,($B$1+2),FALSE))-(M49*(M$7/VLOOKUP($B49,'Paddock Names'!$B$11:$D$140,3)))</f>
        <v>#DIV/0!</v>
      </c>
      <c r="N50" s="123" t="e">
        <f>M50+(VLOOKUP($B49,'Growth Rates'!$B$11:$O$140,($B$1+2),FALSE))-(N49*(N$7/VLOOKUP($B49,'Paddock Names'!$B$11:$D$140,3)))</f>
        <v>#DIV/0!</v>
      </c>
      <c r="O50" s="123" t="e">
        <f>N50+(VLOOKUP($B49,'Growth Rates'!$B$11:$O$140,($B$1+2),FALSE))-(O49*(O$7/VLOOKUP($B49,'Paddock Names'!$B$11:$D$140,3)))</f>
        <v>#DIV/0!</v>
      </c>
      <c r="P50" s="123" t="e">
        <f>O50+(VLOOKUP($B49,'Growth Rates'!$B$11:$O$140,($B$1+2),FALSE))-(P49*(P$7/VLOOKUP($B49,'Paddock Names'!$B$11:$D$140,3)))</f>
        <v>#DIV/0!</v>
      </c>
      <c r="Q50" s="123" t="e">
        <f>P50+(VLOOKUP($B49,'Growth Rates'!$B$11:$O$140,($B$1+2),FALSE))-(Q49*(Q$7/VLOOKUP($B49,'Paddock Names'!$B$11:$D$140,3)))</f>
        <v>#DIV/0!</v>
      </c>
      <c r="R50" s="123" t="e">
        <f>Q50+(VLOOKUP($B49,'Growth Rates'!$B$11:$O$140,($B$1+2),FALSE))-(R49*(R$7/VLOOKUP($B49,'Paddock Names'!$B$11:$D$140,3)))</f>
        <v>#DIV/0!</v>
      </c>
      <c r="S50" s="123" t="e">
        <f>R50+(VLOOKUP($B49,'Growth Rates'!$B$11:$O$140,($B$1+2),FALSE))-(S49*(S$7/VLOOKUP($B49,'Paddock Names'!$B$11:$D$140,3)))</f>
        <v>#DIV/0!</v>
      </c>
      <c r="T50" s="123" t="e">
        <f>S50+(VLOOKUP($B49,'Growth Rates'!$B$11:$O$140,($B$1+2),FALSE))-(T49*(T$7/VLOOKUP($B49,'Paddock Names'!$B$11:$D$140,3)))</f>
        <v>#DIV/0!</v>
      </c>
      <c r="U50" s="123" t="e">
        <f>T50+(VLOOKUP($B49,'Growth Rates'!$B$11:$O$140,($B$1+2),FALSE))-(U49*(U$7/VLOOKUP($B49,'Paddock Names'!$B$11:$D$140,3)))</f>
        <v>#DIV/0!</v>
      </c>
      <c r="V50" s="123" t="e">
        <f>U50+(VLOOKUP($B49,'Growth Rates'!$B$11:$O$140,($B$1+2),FALSE))-(V49*(V$7/VLOOKUP($B49,'Paddock Names'!$B$11:$D$140,3)))</f>
        <v>#DIV/0!</v>
      </c>
      <c r="W50" s="123" t="e">
        <f>V50+(VLOOKUP($B49,'Growth Rates'!$B$11:$O$140,($B$1+2),FALSE))-(W49*(W$7/VLOOKUP($B49,'Paddock Names'!$B$11:$D$140,3)))</f>
        <v>#DIV/0!</v>
      </c>
      <c r="X50" s="123" t="e">
        <f>W50+(VLOOKUP($B49,'Growth Rates'!$B$11:$O$140,($B$1+2),FALSE))-(X49*(X$7/VLOOKUP($B49,'Paddock Names'!$B$11:$D$140,3)))</f>
        <v>#DIV/0!</v>
      </c>
      <c r="Y50" s="123" t="e">
        <f>X50+(VLOOKUP($B49,'Growth Rates'!$B$11:$O$140,($B$1+2),FALSE))-(Y49*(Y$7/VLOOKUP($B49,'Paddock Names'!$B$11:$D$140,3)))</f>
        <v>#DIV/0!</v>
      </c>
      <c r="Z50" s="123" t="e">
        <f>Y50+(VLOOKUP($B49,'Growth Rates'!$B$11:$O$140,($B$1+2),FALSE))-(Z49*(Z$7/VLOOKUP($B49,'Paddock Names'!$B$11:$D$140,3)))</f>
        <v>#DIV/0!</v>
      </c>
      <c r="AA50" s="123" t="e">
        <f>Z50+(VLOOKUP($B49,'Growth Rates'!$B$11:$O$140,($B$1+2),FALSE))-(AA49*(AA$7/VLOOKUP($B49,'Paddock Names'!$B$11:$D$140,3)))</f>
        <v>#DIV/0!</v>
      </c>
      <c r="AB50" s="123" t="e">
        <f>AA50+(VLOOKUP($B49,'Growth Rates'!$B$11:$O$140,($B$1+2),FALSE))-(AB49*(AB$7/VLOOKUP($B49,'Paddock Names'!$B$11:$D$140,3)))</f>
        <v>#DIV/0!</v>
      </c>
      <c r="AC50" s="123" t="e">
        <f>AB50+(VLOOKUP($B49,'Growth Rates'!$B$11:$O$140,($B$1+2),FALSE))-(AC49*(AC$7/VLOOKUP($B49,'Paddock Names'!$B$11:$D$140,3)))</f>
        <v>#DIV/0!</v>
      </c>
      <c r="AD50" s="123" t="e">
        <f>AC50+(VLOOKUP($B49,'Growth Rates'!$B$11:$O$140,($B$1+2),FALSE))-(AD49*(AD$7/VLOOKUP($B49,'Paddock Names'!$B$11:$D$140,3)))</f>
        <v>#DIV/0!</v>
      </c>
      <c r="AE50" s="123" t="e">
        <f>AD50+(VLOOKUP($B49,'Growth Rates'!$B$11:$O$140,($B$1+2),FALSE))-(AE49*(AE$7/VLOOKUP($B49,'Paddock Names'!$B$11:$D$140,3)))</f>
        <v>#DIV/0!</v>
      </c>
      <c r="AF50" s="123" t="e">
        <f>AE50+(VLOOKUP($B49,'Growth Rates'!$B$11:$O$140,($B$1+2),FALSE))-(AF49*(AF$7/VLOOKUP($B49,'Paddock Names'!$B$11:$D$140,3)))</f>
        <v>#DIV/0!</v>
      </c>
      <c r="AG50" s="123" t="e">
        <f>AF50+(VLOOKUP($B49,'Growth Rates'!$B$11:$O$140,($B$1+2),FALSE))-(AG49*(AG$7/VLOOKUP($B49,'Paddock Names'!$B$11:$D$140,3)))</f>
        <v>#DIV/0!</v>
      </c>
      <c r="AH50" s="123" t="e">
        <f>AG50+(VLOOKUP($B49,'Growth Rates'!$B$11:$O$140,($B$1+2),FALSE))-(AH49*(AH$7/VLOOKUP($B49,'Paddock Names'!$B$11:$D$140,3)))</f>
        <v>#DIV/0!</v>
      </c>
      <c r="AI50" s="123" t="e">
        <f>AH50+(VLOOKUP($B49,'Growth Rates'!$B$11:$O$140,($B$1+2),FALSE))-(AI49*(AI$7/VLOOKUP($B49,'Paddock Names'!$B$11:$D$140,3)))</f>
        <v>#DIV/0!</v>
      </c>
      <c r="AJ50" s="123" t="e">
        <f>AI50+(VLOOKUP($B49,'Growth Rates'!$B$11:$O$140,($B$1+2),FALSE))-(AJ49*(AJ$7/VLOOKUP($B49,'Paddock Names'!$B$11:$D$140,3)))</f>
        <v>#DIV/0!</v>
      </c>
      <c r="AK50" s="123" t="e">
        <f>AJ50+(VLOOKUP($B49,'Growth Rates'!$B$11:$O$140,($B$1+2),FALSE))-(AK49*(AK$7/VLOOKUP($B49,'Paddock Names'!$B$11:$D$140,3)))</f>
        <v>#DIV/0!</v>
      </c>
      <c r="AL50" s="123" t="e">
        <f>AK50+(VLOOKUP($B49,'Growth Rates'!$B$11:$O$140,($B$1+2),FALSE))-(AL49*(AL$7/VLOOKUP($B49,'Paddock Names'!$B$11:$D$140,3)))</f>
        <v>#DIV/0!</v>
      </c>
      <c r="AM50" s="124" t="e">
        <f>AL50+(VLOOKUP($B49,'Growth Rates'!$B$11:$O$140,($B$1+2),FALSE))-(AM49*(AM$7/VLOOKUP($B49,'Paddock Names'!$B$11:$D$140,3)))</f>
        <v>#DIV/0!</v>
      </c>
    </row>
    <row r="51" spans="2:39"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IF(SUM(I51:AM51)&gt;0,SUM(I51:AM51)," ")</f>
        <v xml:space="preserve"> </v>
      </c>
      <c r="F51" s="119" t="e">
        <f>IF((MOD('Group Name and Year'!$E$14,4)=0),Feb!AK52,Feb!AJ52)</f>
        <v>#DIV/0!</v>
      </c>
      <c r="G51" s="17">
        <f>VLOOKUP(B51,'Herbage Mass Residual'!$B$11:$O$140,($B$1+2),FALSE)</f>
        <v>2400</v>
      </c>
      <c r="H51" s="103" t="e">
        <f>($F$7/VLOOKUP(B51,'Paddock Names'!$B$11:$D$140,3))*(SUM(I51:AM51)/31)</f>
        <v>#DIV/0!</v>
      </c>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2"/>
    </row>
    <row r="52" spans="2:39" ht="16" thickBot="1" x14ac:dyDescent="0.25">
      <c r="B52" s="58">
        <f t="shared" si="4"/>
        <v>21.5</v>
      </c>
      <c r="C52" s="23"/>
      <c r="D52" s="29"/>
      <c r="E52" s="27"/>
      <c r="F52" s="21"/>
      <c r="G52" s="22"/>
      <c r="H52" s="104"/>
      <c r="I52" s="123" t="e">
        <f>F51+(VLOOKUP(B51,'Growth Rates'!$B$11:$O$140,($B$1+2),FALSE))-(I51*(I$7/VLOOKUP(B51,'Paddock Names'!$B$11:$D$140,3)))</f>
        <v>#DIV/0!</v>
      </c>
      <c r="J52" s="123" t="e">
        <f>I52+(VLOOKUP($B51,'Growth Rates'!$B$11:$O$140,($B$1+2),FALSE))-(J51*(J$7/VLOOKUP($B51,'Paddock Names'!$B$11:$D$140,3)))</f>
        <v>#DIV/0!</v>
      </c>
      <c r="K52" s="123" t="e">
        <f>J52+(VLOOKUP($B51,'Growth Rates'!$B$11:$O$140,($B$1+2),FALSE))-(K51*(K$7/VLOOKUP($B51,'Paddock Names'!$B$11:$D$140,3)))</f>
        <v>#DIV/0!</v>
      </c>
      <c r="L52" s="123" t="e">
        <f>K52+(VLOOKUP($B51,'Growth Rates'!$B$11:$O$140,($B$1+2),FALSE))-(L51*(L$7/VLOOKUP($B51,'Paddock Names'!$B$11:$D$140,3)))</f>
        <v>#DIV/0!</v>
      </c>
      <c r="M52" s="123" t="e">
        <f>L52+(VLOOKUP($B51,'Growth Rates'!$B$11:$O$140,($B$1+2),FALSE))-(M51*(M$7/VLOOKUP($B51,'Paddock Names'!$B$11:$D$140,3)))</f>
        <v>#DIV/0!</v>
      </c>
      <c r="N52" s="123" t="e">
        <f>M52+(VLOOKUP($B51,'Growth Rates'!$B$11:$O$140,($B$1+2),FALSE))-(N51*(N$7/VLOOKUP($B51,'Paddock Names'!$B$11:$D$140,3)))</f>
        <v>#DIV/0!</v>
      </c>
      <c r="O52" s="123" t="e">
        <f>N52+(VLOOKUP($B51,'Growth Rates'!$B$11:$O$140,($B$1+2),FALSE))-(O51*(O$7/VLOOKUP($B51,'Paddock Names'!$B$11:$D$140,3)))</f>
        <v>#DIV/0!</v>
      </c>
      <c r="P52" s="123" t="e">
        <f>O52+(VLOOKUP($B51,'Growth Rates'!$B$11:$O$140,($B$1+2),FALSE))-(P51*(P$7/VLOOKUP($B51,'Paddock Names'!$B$11:$D$140,3)))</f>
        <v>#DIV/0!</v>
      </c>
      <c r="Q52" s="123" t="e">
        <f>P52+(VLOOKUP($B51,'Growth Rates'!$B$11:$O$140,($B$1+2),FALSE))-(Q51*(Q$7/VLOOKUP($B51,'Paddock Names'!$B$11:$D$140,3)))</f>
        <v>#DIV/0!</v>
      </c>
      <c r="R52" s="123" t="e">
        <f>Q52+(VLOOKUP($B51,'Growth Rates'!$B$11:$O$140,($B$1+2),FALSE))-(R51*(R$7/VLOOKUP($B51,'Paddock Names'!$B$11:$D$140,3)))</f>
        <v>#DIV/0!</v>
      </c>
      <c r="S52" s="123" t="e">
        <f>R52+(VLOOKUP($B51,'Growth Rates'!$B$11:$O$140,($B$1+2),FALSE))-(S51*(S$7/VLOOKUP($B51,'Paddock Names'!$B$11:$D$140,3)))</f>
        <v>#DIV/0!</v>
      </c>
      <c r="T52" s="123" t="e">
        <f>S52+(VLOOKUP($B51,'Growth Rates'!$B$11:$O$140,($B$1+2),FALSE))-(T51*(T$7/VLOOKUP($B51,'Paddock Names'!$B$11:$D$140,3)))</f>
        <v>#DIV/0!</v>
      </c>
      <c r="U52" s="123" t="e">
        <f>T52+(VLOOKUP($B51,'Growth Rates'!$B$11:$O$140,($B$1+2),FALSE))-(U51*(U$7/VLOOKUP($B51,'Paddock Names'!$B$11:$D$140,3)))</f>
        <v>#DIV/0!</v>
      </c>
      <c r="V52" s="123" t="e">
        <f>U52+(VLOOKUP($B51,'Growth Rates'!$B$11:$O$140,($B$1+2),FALSE))-(V51*(V$7/VLOOKUP($B51,'Paddock Names'!$B$11:$D$140,3)))</f>
        <v>#DIV/0!</v>
      </c>
      <c r="W52" s="123" t="e">
        <f>V52+(VLOOKUP($B51,'Growth Rates'!$B$11:$O$140,($B$1+2),FALSE))-(W51*(W$7/VLOOKUP($B51,'Paddock Names'!$B$11:$D$140,3)))</f>
        <v>#DIV/0!</v>
      </c>
      <c r="X52" s="123" t="e">
        <f>W52+(VLOOKUP($B51,'Growth Rates'!$B$11:$O$140,($B$1+2),FALSE))-(X51*(X$7/VLOOKUP($B51,'Paddock Names'!$B$11:$D$140,3)))</f>
        <v>#DIV/0!</v>
      </c>
      <c r="Y52" s="123" t="e">
        <f>X52+(VLOOKUP($B51,'Growth Rates'!$B$11:$O$140,($B$1+2),FALSE))-(Y51*(Y$7/VLOOKUP($B51,'Paddock Names'!$B$11:$D$140,3)))</f>
        <v>#DIV/0!</v>
      </c>
      <c r="Z52" s="123" t="e">
        <f>Y52+(VLOOKUP($B51,'Growth Rates'!$B$11:$O$140,($B$1+2),FALSE))-(Z51*(Z$7/VLOOKUP($B51,'Paddock Names'!$B$11:$D$140,3)))</f>
        <v>#DIV/0!</v>
      </c>
      <c r="AA52" s="123" t="e">
        <f>Z52+(VLOOKUP($B51,'Growth Rates'!$B$11:$O$140,($B$1+2),FALSE))-(AA51*(AA$7/VLOOKUP($B51,'Paddock Names'!$B$11:$D$140,3)))</f>
        <v>#DIV/0!</v>
      </c>
      <c r="AB52" s="123" t="e">
        <f>AA52+(VLOOKUP($B51,'Growth Rates'!$B$11:$O$140,($B$1+2),FALSE))-(AB51*(AB$7/VLOOKUP($B51,'Paddock Names'!$B$11:$D$140,3)))</f>
        <v>#DIV/0!</v>
      </c>
      <c r="AC52" s="123" t="e">
        <f>AB52+(VLOOKUP($B51,'Growth Rates'!$B$11:$O$140,($B$1+2),FALSE))-(AC51*(AC$7/VLOOKUP($B51,'Paddock Names'!$B$11:$D$140,3)))</f>
        <v>#DIV/0!</v>
      </c>
      <c r="AD52" s="123" t="e">
        <f>AC52+(VLOOKUP($B51,'Growth Rates'!$B$11:$O$140,($B$1+2),FALSE))-(AD51*(AD$7/VLOOKUP($B51,'Paddock Names'!$B$11:$D$140,3)))</f>
        <v>#DIV/0!</v>
      </c>
      <c r="AE52" s="123" t="e">
        <f>AD52+(VLOOKUP($B51,'Growth Rates'!$B$11:$O$140,($B$1+2),FALSE))-(AE51*(AE$7/VLOOKUP($B51,'Paddock Names'!$B$11:$D$140,3)))</f>
        <v>#DIV/0!</v>
      </c>
      <c r="AF52" s="123" t="e">
        <f>AE52+(VLOOKUP($B51,'Growth Rates'!$B$11:$O$140,($B$1+2),FALSE))-(AF51*(AF$7/VLOOKUP($B51,'Paddock Names'!$B$11:$D$140,3)))</f>
        <v>#DIV/0!</v>
      </c>
      <c r="AG52" s="123" t="e">
        <f>AF52+(VLOOKUP($B51,'Growth Rates'!$B$11:$O$140,($B$1+2),FALSE))-(AG51*(AG$7/VLOOKUP($B51,'Paddock Names'!$B$11:$D$140,3)))</f>
        <v>#DIV/0!</v>
      </c>
      <c r="AH52" s="123" t="e">
        <f>AG52+(VLOOKUP($B51,'Growth Rates'!$B$11:$O$140,($B$1+2),FALSE))-(AH51*(AH$7/VLOOKUP($B51,'Paddock Names'!$B$11:$D$140,3)))</f>
        <v>#DIV/0!</v>
      </c>
      <c r="AI52" s="123" t="e">
        <f>AH52+(VLOOKUP($B51,'Growth Rates'!$B$11:$O$140,($B$1+2),FALSE))-(AI51*(AI$7/VLOOKUP($B51,'Paddock Names'!$B$11:$D$140,3)))</f>
        <v>#DIV/0!</v>
      </c>
      <c r="AJ52" s="123" t="e">
        <f>AI52+(VLOOKUP($B51,'Growth Rates'!$B$11:$O$140,($B$1+2),FALSE))-(AJ51*(AJ$7/VLOOKUP($B51,'Paddock Names'!$B$11:$D$140,3)))</f>
        <v>#DIV/0!</v>
      </c>
      <c r="AK52" s="123" t="e">
        <f>AJ52+(VLOOKUP($B51,'Growth Rates'!$B$11:$O$140,($B$1+2),FALSE))-(AK51*(AK$7/VLOOKUP($B51,'Paddock Names'!$B$11:$D$140,3)))</f>
        <v>#DIV/0!</v>
      </c>
      <c r="AL52" s="123" t="e">
        <f>AK52+(VLOOKUP($B51,'Growth Rates'!$B$11:$O$140,($B$1+2),FALSE))-(AL51*(AL$7/VLOOKUP($B51,'Paddock Names'!$B$11:$D$140,3)))</f>
        <v>#DIV/0!</v>
      </c>
      <c r="AM52" s="124" t="e">
        <f>AL52+(VLOOKUP($B51,'Growth Rates'!$B$11:$O$140,($B$1+2),FALSE))-(AM51*(AM$7/VLOOKUP($B51,'Paddock Names'!$B$11:$D$140,3)))</f>
        <v>#DIV/0!</v>
      </c>
    </row>
    <row r="53" spans="2:39"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IF(SUM(I53:AM53)&gt;0,SUM(I53:AM53)," ")</f>
        <v xml:space="preserve"> </v>
      </c>
      <c r="F53" s="119" t="e">
        <f>IF((MOD('Group Name and Year'!$E$14,4)=0),Feb!AK54,Feb!AJ54)</f>
        <v>#DIV/0!</v>
      </c>
      <c r="G53" s="17">
        <f>VLOOKUP(B53,'Herbage Mass Residual'!$B$11:$O$140,($B$1+2),FALSE)</f>
        <v>2400</v>
      </c>
      <c r="H53" s="103" t="e">
        <f>($F$7/VLOOKUP(B53,'Paddock Names'!$B$11:$D$140,3))*(SUM(I53:AM53)/31)</f>
        <v>#DIV/0!</v>
      </c>
      <c r="I53" s="121"/>
      <c r="J53" s="121"/>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121"/>
      <c r="AM53" s="122"/>
    </row>
    <row r="54" spans="2:39" ht="16" thickBot="1" x14ac:dyDescent="0.25">
      <c r="B54" s="58">
        <f t="shared" si="4"/>
        <v>22.5</v>
      </c>
      <c r="C54" s="23"/>
      <c r="D54" s="29"/>
      <c r="E54" s="27"/>
      <c r="F54" s="21"/>
      <c r="G54" s="22"/>
      <c r="H54" s="104"/>
      <c r="I54" s="123" t="e">
        <f>F53+(VLOOKUP(B53,'Growth Rates'!$B$11:$O$140,($B$1+2),FALSE))-(I53*(I$7/VLOOKUP(B53,'Paddock Names'!$B$11:$D$140,3)))</f>
        <v>#DIV/0!</v>
      </c>
      <c r="J54" s="123" t="e">
        <f>I54+(VLOOKUP($B53,'Growth Rates'!$B$11:$O$140,($B$1+2),FALSE))-(J53*(J$7/VLOOKUP($B53,'Paddock Names'!$B$11:$D$140,3)))</f>
        <v>#DIV/0!</v>
      </c>
      <c r="K54" s="123" t="e">
        <f>J54+(VLOOKUP($B53,'Growth Rates'!$B$11:$O$140,($B$1+2),FALSE))-(K53*(K$7/VLOOKUP($B53,'Paddock Names'!$B$11:$D$140,3)))</f>
        <v>#DIV/0!</v>
      </c>
      <c r="L54" s="123" t="e">
        <f>K54+(VLOOKUP($B53,'Growth Rates'!$B$11:$O$140,($B$1+2),FALSE))-(L53*(L$7/VLOOKUP($B53,'Paddock Names'!$B$11:$D$140,3)))</f>
        <v>#DIV/0!</v>
      </c>
      <c r="M54" s="123" t="e">
        <f>L54+(VLOOKUP($B53,'Growth Rates'!$B$11:$O$140,($B$1+2),FALSE))-(M53*(M$7/VLOOKUP($B53,'Paddock Names'!$B$11:$D$140,3)))</f>
        <v>#DIV/0!</v>
      </c>
      <c r="N54" s="123" t="e">
        <f>M54+(VLOOKUP($B53,'Growth Rates'!$B$11:$O$140,($B$1+2),FALSE))-(N53*(N$7/VLOOKUP($B53,'Paddock Names'!$B$11:$D$140,3)))</f>
        <v>#DIV/0!</v>
      </c>
      <c r="O54" s="123" t="e">
        <f>N54+(VLOOKUP($B53,'Growth Rates'!$B$11:$O$140,($B$1+2),FALSE))-(O53*(O$7/VLOOKUP($B53,'Paddock Names'!$B$11:$D$140,3)))</f>
        <v>#DIV/0!</v>
      </c>
      <c r="P54" s="123" t="e">
        <f>O54+(VLOOKUP($B53,'Growth Rates'!$B$11:$O$140,($B$1+2),FALSE))-(P53*(P$7/VLOOKUP($B53,'Paddock Names'!$B$11:$D$140,3)))</f>
        <v>#DIV/0!</v>
      </c>
      <c r="Q54" s="123" t="e">
        <f>P54+(VLOOKUP($B53,'Growth Rates'!$B$11:$O$140,($B$1+2),FALSE))-(Q53*(Q$7/VLOOKUP($B53,'Paddock Names'!$B$11:$D$140,3)))</f>
        <v>#DIV/0!</v>
      </c>
      <c r="R54" s="123" t="e">
        <f>Q54+(VLOOKUP($B53,'Growth Rates'!$B$11:$O$140,($B$1+2),FALSE))-(R53*(R$7/VLOOKUP($B53,'Paddock Names'!$B$11:$D$140,3)))</f>
        <v>#DIV/0!</v>
      </c>
      <c r="S54" s="123" t="e">
        <f>R54+(VLOOKUP($B53,'Growth Rates'!$B$11:$O$140,($B$1+2),FALSE))-(S53*(S$7/VLOOKUP($B53,'Paddock Names'!$B$11:$D$140,3)))</f>
        <v>#DIV/0!</v>
      </c>
      <c r="T54" s="123" t="e">
        <f>S54+(VLOOKUP($B53,'Growth Rates'!$B$11:$O$140,($B$1+2),FALSE))-(T53*(T$7/VLOOKUP($B53,'Paddock Names'!$B$11:$D$140,3)))</f>
        <v>#DIV/0!</v>
      </c>
      <c r="U54" s="123" t="e">
        <f>T54+(VLOOKUP($B53,'Growth Rates'!$B$11:$O$140,($B$1+2),FALSE))-(U53*(U$7/VLOOKUP($B53,'Paddock Names'!$B$11:$D$140,3)))</f>
        <v>#DIV/0!</v>
      </c>
      <c r="V54" s="123" t="e">
        <f>U54+(VLOOKUP($B53,'Growth Rates'!$B$11:$O$140,($B$1+2),FALSE))-(V53*(V$7/VLOOKUP($B53,'Paddock Names'!$B$11:$D$140,3)))</f>
        <v>#DIV/0!</v>
      </c>
      <c r="W54" s="123" t="e">
        <f>V54+(VLOOKUP($B53,'Growth Rates'!$B$11:$O$140,($B$1+2),FALSE))-(W53*(W$7/VLOOKUP($B53,'Paddock Names'!$B$11:$D$140,3)))</f>
        <v>#DIV/0!</v>
      </c>
      <c r="X54" s="123" t="e">
        <f>W54+(VLOOKUP($B53,'Growth Rates'!$B$11:$O$140,($B$1+2),FALSE))-(X53*(X$7/VLOOKUP($B53,'Paddock Names'!$B$11:$D$140,3)))</f>
        <v>#DIV/0!</v>
      </c>
      <c r="Y54" s="123" t="e">
        <f>X54+(VLOOKUP($B53,'Growth Rates'!$B$11:$O$140,($B$1+2),FALSE))-(Y53*(Y$7/VLOOKUP($B53,'Paddock Names'!$B$11:$D$140,3)))</f>
        <v>#DIV/0!</v>
      </c>
      <c r="Z54" s="123" t="e">
        <f>Y54+(VLOOKUP($B53,'Growth Rates'!$B$11:$O$140,($B$1+2),FALSE))-(Z53*(Z$7/VLOOKUP($B53,'Paddock Names'!$B$11:$D$140,3)))</f>
        <v>#DIV/0!</v>
      </c>
      <c r="AA54" s="123" t="e">
        <f>Z54+(VLOOKUP($B53,'Growth Rates'!$B$11:$O$140,($B$1+2),FALSE))-(AA53*(AA$7/VLOOKUP($B53,'Paddock Names'!$B$11:$D$140,3)))</f>
        <v>#DIV/0!</v>
      </c>
      <c r="AB54" s="123" t="e">
        <f>AA54+(VLOOKUP($B53,'Growth Rates'!$B$11:$O$140,($B$1+2),FALSE))-(AB53*(AB$7/VLOOKUP($B53,'Paddock Names'!$B$11:$D$140,3)))</f>
        <v>#DIV/0!</v>
      </c>
      <c r="AC54" s="123" t="e">
        <f>AB54+(VLOOKUP($B53,'Growth Rates'!$B$11:$O$140,($B$1+2),FALSE))-(AC53*(AC$7/VLOOKUP($B53,'Paddock Names'!$B$11:$D$140,3)))</f>
        <v>#DIV/0!</v>
      </c>
      <c r="AD54" s="123" t="e">
        <f>AC54+(VLOOKUP($B53,'Growth Rates'!$B$11:$O$140,($B$1+2),FALSE))-(AD53*(AD$7/VLOOKUP($B53,'Paddock Names'!$B$11:$D$140,3)))</f>
        <v>#DIV/0!</v>
      </c>
      <c r="AE54" s="123" t="e">
        <f>AD54+(VLOOKUP($B53,'Growth Rates'!$B$11:$O$140,($B$1+2),FALSE))-(AE53*(AE$7/VLOOKUP($B53,'Paddock Names'!$B$11:$D$140,3)))</f>
        <v>#DIV/0!</v>
      </c>
      <c r="AF54" s="123" t="e">
        <f>AE54+(VLOOKUP($B53,'Growth Rates'!$B$11:$O$140,($B$1+2),FALSE))-(AF53*(AF$7/VLOOKUP($B53,'Paddock Names'!$B$11:$D$140,3)))</f>
        <v>#DIV/0!</v>
      </c>
      <c r="AG54" s="123" t="e">
        <f>AF54+(VLOOKUP($B53,'Growth Rates'!$B$11:$O$140,($B$1+2),FALSE))-(AG53*(AG$7/VLOOKUP($B53,'Paddock Names'!$B$11:$D$140,3)))</f>
        <v>#DIV/0!</v>
      </c>
      <c r="AH54" s="123" t="e">
        <f>AG54+(VLOOKUP($B53,'Growth Rates'!$B$11:$O$140,($B$1+2),FALSE))-(AH53*(AH$7/VLOOKUP($B53,'Paddock Names'!$B$11:$D$140,3)))</f>
        <v>#DIV/0!</v>
      </c>
      <c r="AI54" s="123" t="e">
        <f>AH54+(VLOOKUP($B53,'Growth Rates'!$B$11:$O$140,($B$1+2),FALSE))-(AI53*(AI$7/VLOOKUP($B53,'Paddock Names'!$B$11:$D$140,3)))</f>
        <v>#DIV/0!</v>
      </c>
      <c r="AJ54" s="123" t="e">
        <f>AI54+(VLOOKUP($B53,'Growth Rates'!$B$11:$O$140,($B$1+2),FALSE))-(AJ53*(AJ$7/VLOOKUP($B53,'Paddock Names'!$B$11:$D$140,3)))</f>
        <v>#DIV/0!</v>
      </c>
      <c r="AK54" s="123" t="e">
        <f>AJ54+(VLOOKUP($B53,'Growth Rates'!$B$11:$O$140,($B$1+2),FALSE))-(AK53*(AK$7/VLOOKUP($B53,'Paddock Names'!$B$11:$D$140,3)))</f>
        <v>#DIV/0!</v>
      </c>
      <c r="AL54" s="123" t="e">
        <f>AK54+(VLOOKUP($B53,'Growth Rates'!$B$11:$O$140,($B$1+2),FALSE))-(AL53*(AL$7/VLOOKUP($B53,'Paddock Names'!$B$11:$D$140,3)))</f>
        <v>#DIV/0!</v>
      </c>
      <c r="AM54" s="124" t="e">
        <f>AL54+(VLOOKUP($B53,'Growth Rates'!$B$11:$O$140,($B$1+2),FALSE))-(AM53*(AM$7/VLOOKUP($B53,'Paddock Names'!$B$11:$D$140,3)))</f>
        <v>#DIV/0!</v>
      </c>
    </row>
    <row r="55" spans="2:39"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IF(SUM(I55:AM55)&gt;0,SUM(I55:AM55)," ")</f>
        <v xml:space="preserve"> </v>
      </c>
      <c r="F55" s="119" t="e">
        <f>IF((MOD('Group Name and Year'!$E$14,4)=0),Feb!AK56,Feb!AJ56)</f>
        <v>#DIV/0!</v>
      </c>
      <c r="G55" s="17">
        <f>VLOOKUP(B55,'Herbage Mass Residual'!$B$11:$O$140,($B$1+2),FALSE)</f>
        <v>2400</v>
      </c>
      <c r="H55" s="103" t="e">
        <f>($F$7/VLOOKUP(B55,'Paddock Names'!$B$11:$D$140,3))*(SUM(I55:AM55)/31)</f>
        <v>#DIV/0!</v>
      </c>
      <c r="I55" s="121"/>
      <c r="J55" s="121"/>
      <c r="K55" s="121"/>
      <c r="L55" s="121"/>
      <c r="M55" s="121"/>
      <c r="N55" s="121"/>
      <c r="O55" s="121"/>
      <c r="P55" s="121"/>
      <c r="Q55" s="121"/>
      <c r="R55" s="121"/>
      <c r="S55" s="121"/>
      <c r="T55" s="121"/>
      <c r="U55" s="121"/>
      <c r="V55" s="121"/>
      <c r="W55" s="121"/>
      <c r="X55" s="121"/>
      <c r="Y55" s="121"/>
      <c r="Z55" s="121"/>
      <c r="AA55" s="121"/>
      <c r="AB55" s="121"/>
      <c r="AC55" s="121"/>
      <c r="AD55" s="121"/>
      <c r="AE55" s="121"/>
      <c r="AF55" s="121"/>
      <c r="AG55" s="121"/>
      <c r="AH55" s="121"/>
      <c r="AI55" s="121"/>
      <c r="AJ55" s="121"/>
      <c r="AK55" s="121"/>
      <c r="AL55" s="121"/>
      <c r="AM55" s="122"/>
    </row>
    <row r="56" spans="2:39" ht="16" thickBot="1" x14ac:dyDescent="0.25">
      <c r="B56" s="58">
        <f t="shared" si="4"/>
        <v>23.5</v>
      </c>
      <c r="C56" s="23"/>
      <c r="D56" s="29"/>
      <c r="E56" s="27"/>
      <c r="F56" s="21"/>
      <c r="G56" s="22"/>
      <c r="H56" s="104"/>
      <c r="I56" s="123" t="e">
        <f>F55+(VLOOKUP(B55,'Growth Rates'!$B$11:$O$140,($B$1+2),FALSE))-(I55*(I$7/VLOOKUP(B55,'Paddock Names'!$B$11:$D$140,3)))</f>
        <v>#DIV/0!</v>
      </c>
      <c r="J56" s="123" t="e">
        <f>I56+(VLOOKUP($B55,'Growth Rates'!$B$11:$O$140,($B$1+2),FALSE))-(J55*(J$7/VLOOKUP($B55,'Paddock Names'!$B$11:$D$140,3)))</f>
        <v>#DIV/0!</v>
      </c>
      <c r="K56" s="123" t="e">
        <f>J56+(VLOOKUP($B55,'Growth Rates'!$B$11:$O$140,($B$1+2),FALSE))-(K55*(K$7/VLOOKUP($B55,'Paddock Names'!$B$11:$D$140,3)))</f>
        <v>#DIV/0!</v>
      </c>
      <c r="L56" s="123" t="e">
        <f>K56+(VLOOKUP($B55,'Growth Rates'!$B$11:$O$140,($B$1+2),FALSE))-(L55*(L$7/VLOOKUP($B55,'Paddock Names'!$B$11:$D$140,3)))</f>
        <v>#DIV/0!</v>
      </c>
      <c r="M56" s="123" t="e">
        <f>L56+(VLOOKUP($B55,'Growth Rates'!$B$11:$O$140,($B$1+2),FALSE))-(M55*(M$7/VLOOKUP($B55,'Paddock Names'!$B$11:$D$140,3)))</f>
        <v>#DIV/0!</v>
      </c>
      <c r="N56" s="123" t="e">
        <f>M56+(VLOOKUP($B55,'Growth Rates'!$B$11:$O$140,($B$1+2),FALSE))-(N55*(N$7/VLOOKUP($B55,'Paddock Names'!$B$11:$D$140,3)))</f>
        <v>#DIV/0!</v>
      </c>
      <c r="O56" s="123" t="e">
        <f>N56+(VLOOKUP($B55,'Growth Rates'!$B$11:$O$140,($B$1+2),FALSE))-(O55*(O$7/VLOOKUP($B55,'Paddock Names'!$B$11:$D$140,3)))</f>
        <v>#DIV/0!</v>
      </c>
      <c r="P56" s="123" t="e">
        <f>O56+(VLOOKUP($B55,'Growth Rates'!$B$11:$O$140,($B$1+2),FALSE))-(P55*(P$7/VLOOKUP($B55,'Paddock Names'!$B$11:$D$140,3)))</f>
        <v>#DIV/0!</v>
      </c>
      <c r="Q56" s="123" t="e">
        <f>P56+(VLOOKUP($B55,'Growth Rates'!$B$11:$O$140,($B$1+2),FALSE))-(Q55*(Q$7/VLOOKUP($B55,'Paddock Names'!$B$11:$D$140,3)))</f>
        <v>#DIV/0!</v>
      </c>
      <c r="R56" s="123" t="e">
        <f>Q56+(VLOOKUP($B55,'Growth Rates'!$B$11:$O$140,($B$1+2),FALSE))-(R55*(R$7/VLOOKUP($B55,'Paddock Names'!$B$11:$D$140,3)))</f>
        <v>#DIV/0!</v>
      </c>
      <c r="S56" s="123" t="e">
        <f>R56+(VLOOKUP($B55,'Growth Rates'!$B$11:$O$140,($B$1+2),FALSE))-(S55*(S$7/VLOOKUP($B55,'Paddock Names'!$B$11:$D$140,3)))</f>
        <v>#DIV/0!</v>
      </c>
      <c r="T56" s="123" t="e">
        <f>S56+(VLOOKUP($B55,'Growth Rates'!$B$11:$O$140,($B$1+2),FALSE))-(T55*(T$7/VLOOKUP($B55,'Paddock Names'!$B$11:$D$140,3)))</f>
        <v>#DIV/0!</v>
      </c>
      <c r="U56" s="123" t="e">
        <f>T56+(VLOOKUP($B55,'Growth Rates'!$B$11:$O$140,($B$1+2),FALSE))-(U55*(U$7/VLOOKUP($B55,'Paddock Names'!$B$11:$D$140,3)))</f>
        <v>#DIV/0!</v>
      </c>
      <c r="V56" s="123" t="e">
        <f>U56+(VLOOKUP($B55,'Growth Rates'!$B$11:$O$140,($B$1+2),FALSE))-(V55*(V$7/VLOOKUP($B55,'Paddock Names'!$B$11:$D$140,3)))</f>
        <v>#DIV/0!</v>
      </c>
      <c r="W56" s="123" t="e">
        <f>V56+(VLOOKUP($B55,'Growth Rates'!$B$11:$O$140,($B$1+2),FALSE))-(W55*(W$7/VLOOKUP($B55,'Paddock Names'!$B$11:$D$140,3)))</f>
        <v>#DIV/0!</v>
      </c>
      <c r="X56" s="123" t="e">
        <f>W56+(VLOOKUP($B55,'Growth Rates'!$B$11:$O$140,($B$1+2),FALSE))-(X55*(X$7/VLOOKUP($B55,'Paddock Names'!$B$11:$D$140,3)))</f>
        <v>#DIV/0!</v>
      </c>
      <c r="Y56" s="123" t="e">
        <f>X56+(VLOOKUP($B55,'Growth Rates'!$B$11:$O$140,($B$1+2),FALSE))-(Y55*(Y$7/VLOOKUP($B55,'Paddock Names'!$B$11:$D$140,3)))</f>
        <v>#DIV/0!</v>
      </c>
      <c r="Z56" s="123" t="e">
        <f>Y56+(VLOOKUP($B55,'Growth Rates'!$B$11:$O$140,($B$1+2),FALSE))-(Z55*(Z$7/VLOOKUP($B55,'Paddock Names'!$B$11:$D$140,3)))</f>
        <v>#DIV/0!</v>
      </c>
      <c r="AA56" s="123" t="e">
        <f>Z56+(VLOOKUP($B55,'Growth Rates'!$B$11:$O$140,($B$1+2),FALSE))-(AA55*(AA$7/VLOOKUP($B55,'Paddock Names'!$B$11:$D$140,3)))</f>
        <v>#DIV/0!</v>
      </c>
      <c r="AB56" s="123" t="e">
        <f>AA56+(VLOOKUP($B55,'Growth Rates'!$B$11:$O$140,($B$1+2),FALSE))-(AB55*(AB$7/VLOOKUP($B55,'Paddock Names'!$B$11:$D$140,3)))</f>
        <v>#DIV/0!</v>
      </c>
      <c r="AC56" s="123" t="e">
        <f>AB56+(VLOOKUP($B55,'Growth Rates'!$B$11:$O$140,($B$1+2),FALSE))-(AC55*(AC$7/VLOOKUP($B55,'Paddock Names'!$B$11:$D$140,3)))</f>
        <v>#DIV/0!</v>
      </c>
      <c r="AD56" s="123" t="e">
        <f>AC56+(VLOOKUP($B55,'Growth Rates'!$B$11:$O$140,($B$1+2),FALSE))-(AD55*(AD$7/VLOOKUP($B55,'Paddock Names'!$B$11:$D$140,3)))</f>
        <v>#DIV/0!</v>
      </c>
      <c r="AE56" s="123" t="e">
        <f>AD56+(VLOOKUP($B55,'Growth Rates'!$B$11:$O$140,($B$1+2),FALSE))-(AE55*(AE$7/VLOOKUP($B55,'Paddock Names'!$B$11:$D$140,3)))</f>
        <v>#DIV/0!</v>
      </c>
      <c r="AF56" s="123" t="e">
        <f>AE56+(VLOOKUP($B55,'Growth Rates'!$B$11:$O$140,($B$1+2),FALSE))-(AF55*(AF$7/VLOOKUP($B55,'Paddock Names'!$B$11:$D$140,3)))</f>
        <v>#DIV/0!</v>
      </c>
      <c r="AG56" s="123" t="e">
        <f>AF56+(VLOOKUP($B55,'Growth Rates'!$B$11:$O$140,($B$1+2),FALSE))-(AG55*(AG$7/VLOOKUP($B55,'Paddock Names'!$B$11:$D$140,3)))</f>
        <v>#DIV/0!</v>
      </c>
      <c r="AH56" s="123" t="e">
        <f>AG56+(VLOOKUP($B55,'Growth Rates'!$B$11:$O$140,($B$1+2),FALSE))-(AH55*(AH$7/VLOOKUP($B55,'Paddock Names'!$B$11:$D$140,3)))</f>
        <v>#DIV/0!</v>
      </c>
      <c r="AI56" s="123" t="e">
        <f>AH56+(VLOOKUP($B55,'Growth Rates'!$B$11:$O$140,($B$1+2),FALSE))-(AI55*(AI$7/VLOOKUP($B55,'Paddock Names'!$B$11:$D$140,3)))</f>
        <v>#DIV/0!</v>
      </c>
      <c r="AJ56" s="123" t="e">
        <f>AI56+(VLOOKUP($B55,'Growth Rates'!$B$11:$O$140,($B$1+2),FALSE))-(AJ55*(AJ$7/VLOOKUP($B55,'Paddock Names'!$B$11:$D$140,3)))</f>
        <v>#DIV/0!</v>
      </c>
      <c r="AK56" s="123" t="e">
        <f>AJ56+(VLOOKUP($B55,'Growth Rates'!$B$11:$O$140,($B$1+2),FALSE))-(AK55*(AK$7/VLOOKUP($B55,'Paddock Names'!$B$11:$D$140,3)))</f>
        <v>#DIV/0!</v>
      </c>
      <c r="AL56" s="123" t="e">
        <f>AK56+(VLOOKUP($B55,'Growth Rates'!$B$11:$O$140,($B$1+2),FALSE))-(AL55*(AL$7/VLOOKUP($B55,'Paddock Names'!$B$11:$D$140,3)))</f>
        <v>#DIV/0!</v>
      </c>
      <c r="AM56" s="124" t="e">
        <f>AL56+(VLOOKUP($B55,'Growth Rates'!$B$11:$O$140,($B$1+2),FALSE))-(AM55*(AM$7/VLOOKUP($B55,'Paddock Names'!$B$11:$D$140,3)))</f>
        <v>#DIV/0!</v>
      </c>
    </row>
    <row r="57" spans="2:39"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IF(SUM(I57:AM57)&gt;0,SUM(I57:AM57)," ")</f>
        <v xml:space="preserve"> </v>
      </c>
      <c r="F57" s="119" t="e">
        <f>IF((MOD('Group Name and Year'!$E$14,4)=0),Feb!AK58,Feb!AJ58)</f>
        <v>#DIV/0!</v>
      </c>
      <c r="G57" s="17">
        <f>VLOOKUP(B57,'Herbage Mass Residual'!$B$11:$O$140,($B$1+2),FALSE)</f>
        <v>2400</v>
      </c>
      <c r="H57" s="103" t="e">
        <f>($F$7/VLOOKUP(B57,'Paddock Names'!$B$11:$D$140,3))*(SUM(I57:AM57)/31)</f>
        <v>#DIV/0!</v>
      </c>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1"/>
      <c r="AL57" s="121"/>
      <c r="AM57" s="122"/>
    </row>
    <row r="58" spans="2:39" ht="16" thickBot="1" x14ac:dyDescent="0.25">
      <c r="B58" s="58">
        <f t="shared" si="4"/>
        <v>24.5</v>
      </c>
      <c r="C58" s="23"/>
      <c r="D58" s="29"/>
      <c r="E58" s="27"/>
      <c r="F58" s="21"/>
      <c r="G58" s="22"/>
      <c r="H58" s="104"/>
      <c r="I58" s="123" t="e">
        <f>F57+(VLOOKUP(B57,'Growth Rates'!$B$11:$O$140,($B$1+2),FALSE))-(I57*(I$7/VLOOKUP(B57,'Paddock Names'!$B$11:$D$140,3)))</f>
        <v>#DIV/0!</v>
      </c>
      <c r="J58" s="123" t="e">
        <f>I58+(VLOOKUP($B57,'Growth Rates'!$B$11:$O$140,($B$1+2),FALSE))-(J57*(J$7/VLOOKUP($B57,'Paddock Names'!$B$11:$D$140,3)))</f>
        <v>#DIV/0!</v>
      </c>
      <c r="K58" s="123" t="e">
        <f>J58+(VLOOKUP($B57,'Growth Rates'!$B$11:$O$140,($B$1+2),FALSE))-(K57*(K$7/VLOOKUP($B57,'Paddock Names'!$B$11:$D$140,3)))</f>
        <v>#DIV/0!</v>
      </c>
      <c r="L58" s="123" t="e">
        <f>K58+(VLOOKUP($B57,'Growth Rates'!$B$11:$O$140,($B$1+2),FALSE))-(L57*(L$7/VLOOKUP($B57,'Paddock Names'!$B$11:$D$140,3)))</f>
        <v>#DIV/0!</v>
      </c>
      <c r="M58" s="123" t="e">
        <f>L58+(VLOOKUP($B57,'Growth Rates'!$B$11:$O$140,($B$1+2),FALSE))-(M57*(M$7/VLOOKUP($B57,'Paddock Names'!$B$11:$D$140,3)))</f>
        <v>#DIV/0!</v>
      </c>
      <c r="N58" s="123" t="e">
        <f>M58+(VLOOKUP($B57,'Growth Rates'!$B$11:$O$140,($B$1+2),FALSE))-(N57*(N$7/VLOOKUP($B57,'Paddock Names'!$B$11:$D$140,3)))</f>
        <v>#DIV/0!</v>
      </c>
      <c r="O58" s="123" t="e">
        <f>N58+(VLOOKUP($B57,'Growth Rates'!$B$11:$O$140,($B$1+2),FALSE))-(O57*(O$7/VLOOKUP($B57,'Paddock Names'!$B$11:$D$140,3)))</f>
        <v>#DIV/0!</v>
      </c>
      <c r="P58" s="123" t="e">
        <f>O58+(VLOOKUP($B57,'Growth Rates'!$B$11:$O$140,($B$1+2),FALSE))-(P57*(P$7/VLOOKUP($B57,'Paddock Names'!$B$11:$D$140,3)))</f>
        <v>#DIV/0!</v>
      </c>
      <c r="Q58" s="123" t="e">
        <f>P58+(VLOOKUP($B57,'Growth Rates'!$B$11:$O$140,($B$1+2),FALSE))-(Q57*(Q$7/VLOOKUP($B57,'Paddock Names'!$B$11:$D$140,3)))</f>
        <v>#DIV/0!</v>
      </c>
      <c r="R58" s="123" t="e">
        <f>Q58+(VLOOKUP($B57,'Growth Rates'!$B$11:$O$140,($B$1+2),FALSE))-(R57*(R$7/VLOOKUP($B57,'Paddock Names'!$B$11:$D$140,3)))</f>
        <v>#DIV/0!</v>
      </c>
      <c r="S58" s="123" t="e">
        <f>R58+(VLOOKUP($B57,'Growth Rates'!$B$11:$O$140,($B$1+2),FALSE))-(S57*(S$7/VLOOKUP($B57,'Paddock Names'!$B$11:$D$140,3)))</f>
        <v>#DIV/0!</v>
      </c>
      <c r="T58" s="123" t="e">
        <f>S58+(VLOOKUP($B57,'Growth Rates'!$B$11:$O$140,($B$1+2),FALSE))-(T57*(T$7/VLOOKUP($B57,'Paddock Names'!$B$11:$D$140,3)))</f>
        <v>#DIV/0!</v>
      </c>
      <c r="U58" s="123" t="e">
        <f>T58+(VLOOKUP($B57,'Growth Rates'!$B$11:$O$140,($B$1+2),FALSE))-(U57*(U$7/VLOOKUP($B57,'Paddock Names'!$B$11:$D$140,3)))</f>
        <v>#DIV/0!</v>
      </c>
      <c r="V58" s="123" t="e">
        <f>U58+(VLOOKUP($B57,'Growth Rates'!$B$11:$O$140,($B$1+2),FALSE))-(V57*(V$7/VLOOKUP($B57,'Paddock Names'!$B$11:$D$140,3)))</f>
        <v>#DIV/0!</v>
      </c>
      <c r="W58" s="123" t="e">
        <f>V58+(VLOOKUP($B57,'Growth Rates'!$B$11:$O$140,($B$1+2),FALSE))-(W57*(W$7/VLOOKUP($B57,'Paddock Names'!$B$11:$D$140,3)))</f>
        <v>#DIV/0!</v>
      </c>
      <c r="X58" s="123" t="e">
        <f>W58+(VLOOKUP($B57,'Growth Rates'!$B$11:$O$140,($B$1+2),FALSE))-(X57*(X$7/VLOOKUP($B57,'Paddock Names'!$B$11:$D$140,3)))</f>
        <v>#DIV/0!</v>
      </c>
      <c r="Y58" s="123" t="e">
        <f>X58+(VLOOKUP($B57,'Growth Rates'!$B$11:$O$140,($B$1+2),FALSE))-(Y57*(Y$7/VLOOKUP($B57,'Paddock Names'!$B$11:$D$140,3)))</f>
        <v>#DIV/0!</v>
      </c>
      <c r="Z58" s="123" t="e">
        <f>Y58+(VLOOKUP($B57,'Growth Rates'!$B$11:$O$140,($B$1+2),FALSE))-(Z57*(Z$7/VLOOKUP($B57,'Paddock Names'!$B$11:$D$140,3)))</f>
        <v>#DIV/0!</v>
      </c>
      <c r="AA58" s="123" t="e">
        <f>Z58+(VLOOKUP($B57,'Growth Rates'!$B$11:$O$140,($B$1+2),FALSE))-(AA57*(AA$7/VLOOKUP($B57,'Paddock Names'!$B$11:$D$140,3)))</f>
        <v>#DIV/0!</v>
      </c>
      <c r="AB58" s="123" t="e">
        <f>AA58+(VLOOKUP($B57,'Growth Rates'!$B$11:$O$140,($B$1+2),FALSE))-(AB57*(AB$7/VLOOKUP($B57,'Paddock Names'!$B$11:$D$140,3)))</f>
        <v>#DIV/0!</v>
      </c>
      <c r="AC58" s="123" t="e">
        <f>AB58+(VLOOKUP($B57,'Growth Rates'!$B$11:$O$140,($B$1+2),FALSE))-(AC57*(AC$7/VLOOKUP($B57,'Paddock Names'!$B$11:$D$140,3)))</f>
        <v>#DIV/0!</v>
      </c>
      <c r="AD58" s="123" t="e">
        <f>AC58+(VLOOKUP($B57,'Growth Rates'!$B$11:$O$140,($B$1+2),FALSE))-(AD57*(AD$7/VLOOKUP($B57,'Paddock Names'!$B$11:$D$140,3)))</f>
        <v>#DIV/0!</v>
      </c>
      <c r="AE58" s="123" t="e">
        <f>AD58+(VLOOKUP($B57,'Growth Rates'!$B$11:$O$140,($B$1+2),FALSE))-(AE57*(AE$7/VLOOKUP($B57,'Paddock Names'!$B$11:$D$140,3)))</f>
        <v>#DIV/0!</v>
      </c>
      <c r="AF58" s="123" t="e">
        <f>AE58+(VLOOKUP($B57,'Growth Rates'!$B$11:$O$140,($B$1+2),FALSE))-(AF57*(AF$7/VLOOKUP($B57,'Paddock Names'!$B$11:$D$140,3)))</f>
        <v>#DIV/0!</v>
      </c>
      <c r="AG58" s="123" t="e">
        <f>AF58+(VLOOKUP($B57,'Growth Rates'!$B$11:$O$140,($B$1+2),FALSE))-(AG57*(AG$7/VLOOKUP($B57,'Paddock Names'!$B$11:$D$140,3)))</f>
        <v>#DIV/0!</v>
      </c>
      <c r="AH58" s="123" t="e">
        <f>AG58+(VLOOKUP($B57,'Growth Rates'!$B$11:$O$140,($B$1+2),FALSE))-(AH57*(AH$7/VLOOKUP($B57,'Paddock Names'!$B$11:$D$140,3)))</f>
        <v>#DIV/0!</v>
      </c>
      <c r="AI58" s="123" t="e">
        <f>AH58+(VLOOKUP($B57,'Growth Rates'!$B$11:$O$140,($B$1+2),FALSE))-(AI57*(AI$7/VLOOKUP($B57,'Paddock Names'!$B$11:$D$140,3)))</f>
        <v>#DIV/0!</v>
      </c>
      <c r="AJ58" s="123" t="e">
        <f>AI58+(VLOOKUP($B57,'Growth Rates'!$B$11:$O$140,($B$1+2),FALSE))-(AJ57*(AJ$7/VLOOKUP($B57,'Paddock Names'!$B$11:$D$140,3)))</f>
        <v>#DIV/0!</v>
      </c>
      <c r="AK58" s="123" t="e">
        <f>AJ58+(VLOOKUP($B57,'Growth Rates'!$B$11:$O$140,($B$1+2),FALSE))-(AK57*(AK$7/VLOOKUP($B57,'Paddock Names'!$B$11:$D$140,3)))</f>
        <v>#DIV/0!</v>
      </c>
      <c r="AL58" s="123" t="e">
        <f>AK58+(VLOOKUP($B57,'Growth Rates'!$B$11:$O$140,($B$1+2),FALSE))-(AL57*(AL$7/VLOOKUP($B57,'Paddock Names'!$B$11:$D$140,3)))</f>
        <v>#DIV/0!</v>
      </c>
      <c r="AM58" s="124" t="e">
        <f>AL58+(VLOOKUP($B57,'Growth Rates'!$B$11:$O$140,($B$1+2),FALSE))-(AM57*(AM$7/VLOOKUP($B57,'Paddock Names'!$B$11:$D$140,3)))</f>
        <v>#DIV/0!</v>
      </c>
    </row>
    <row r="59" spans="2:39"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IF(SUM(I59:AM59)&gt;0,SUM(I59:AM59)," ")</f>
        <v xml:space="preserve"> </v>
      </c>
      <c r="F59" s="119" t="e">
        <f>IF((MOD('Group Name and Year'!$E$14,4)=0),Feb!AK60,Feb!AJ60)</f>
        <v>#DIV/0!</v>
      </c>
      <c r="G59" s="17">
        <f>VLOOKUP(B59,'Herbage Mass Residual'!$B$11:$O$140,($B$1+2),FALSE)</f>
        <v>2400</v>
      </c>
      <c r="H59" s="103" t="e">
        <f>($F$7/VLOOKUP(B59,'Paddock Names'!$B$11:$D$140,3))*(SUM(I59:AM59)/31)</f>
        <v>#DIV/0!</v>
      </c>
      <c r="I59" s="121"/>
      <c r="J59" s="121"/>
      <c r="K59" s="121"/>
      <c r="L59" s="121"/>
      <c r="M59" s="121"/>
      <c r="N59" s="121"/>
      <c r="O59" s="121"/>
      <c r="P59" s="121"/>
      <c r="Q59" s="121"/>
      <c r="R59" s="121"/>
      <c r="S59" s="121"/>
      <c r="T59" s="121"/>
      <c r="U59" s="121"/>
      <c r="V59" s="121"/>
      <c r="W59" s="121"/>
      <c r="X59" s="121"/>
      <c r="Y59" s="121"/>
      <c r="Z59" s="121"/>
      <c r="AA59" s="121"/>
      <c r="AB59" s="121"/>
      <c r="AC59" s="121"/>
      <c r="AD59" s="121"/>
      <c r="AE59" s="121"/>
      <c r="AF59" s="121"/>
      <c r="AG59" s="121"/>
      <c r="AH59" s="121"/>
      <c r="AI59" s="121"/>
      <c r="AJ59" s="121"/>
      <c r="AK59" s="121"/>
      <c r="AL59" s="121"/>
      <c r="AM59" s="122"/>
    </row>
    <row r="60" spans="2:39" ht="16" thickBot="1" x14ac:dyDescent="0.25">
      <c r="B60" s="58">
        <f t="shared" si="4"/>
        <v>25.5</v>
      </c>
      <c r="C60" s="23"/>
      <c r="D60" s="29"/>
      <c r="E60" s="27"/>
      <c r="F60" s="21"/>
      <c r="G60" s="22"/>
      <c r="H60" s="104"/>
      <c r="I60" s="123" t="e">
        <f>F59+(VLOOKUP(B59,'Growth Rates'!$B$11:$O$140,($B$1+2),FALSE))-(I59*(I$7/VLOOKUP(B59,'Paddock Names'!$B$11:$D$140,3)))</f>
        <v>#DIV/0!</v>
      </c>
      <c r="J60" s="123" t="e">
        <f>I60+(VLOOKUP($B59,'Growth Rates'!$B$11:$O$140,($B$1+2),FALSE))-(J59*(J$7/VLOOKUP($B59,'Paddock Names'!$B$11:$D$140,3)))</f>
        <v>#DIV/0!</v>
      </c>
      <c r="K60" s="123" t="e">
        <f>J60+(VLOOKUP($B59,'Growth Rates'!$B$11:$O$140,($B$1+2),FALSE))-(K59*(K$7/VLOOKUP($B59,'Paddock Names'!$B$11:$D$140,3)))</f>
        <v>#DIV/0!</v>
      </c>
      <c r="L60" s="123" t="e">
        <f>K60+(VLOOKUP($B59,'Growth Rates'!$B$11:$O$140,($B$1+2),FALSE))-(L59*(L$7/VLOOKUP($B59,'Paddock Names'!$B$11:$D$140,3)))</f>
        <v>#DIV/0!</v>
      </c>
      <c r="M60" s="123" t="e">
        <f>L60+(VLOOKUP($B59,'Growth Rates'!$B$11:$O$140,($B$1+2),FALSE))-(M59*(M$7/VLOOKUP($B59,'Paddock Names'!$B$11:$D$140,3)))</f>
        <v>#DIV/0!</v>
      </c>
      <c r="N60" s="123" t="e">
        <f>M60+(VLOOKUP($B59,'Growth Rates'!$B$11:$O$140,($B$1+2),FALSE))-(N59*(N$7/VLOOKUP($B59,'Paddock Names'!$B$11:$D$140,3)))</f>
        <v>#DIV/0!</v>
      </c>
      <c r="O60" s="123" t="e">
        <f>N60+(VLOOKUP($B59,'Growth Rates'!$B$11:$O$140,($B$1+2),FALSE))-(O59*(O$7/VLOOKUP($B59,'Paddock Names'!$B$11:$D$140,3)))</f>
        <v>#DIV/0!</v>
      </c>
      <c r="P60" s="123" t="e">
        <f>O60+(VLOOKUP($B59,'Growth Rates'!$B$11:$O$140,($B$1+2),FALSE))-(P59*(P$7/VLOOKUP($B59,'Paddock Names'!$B$11:$D$140,3)))</f>
        <v>#DIV/0!</v>
      </c>
      <c r="Q60" s="123" t="e">
        <f>P60+(VLOOKUP($B59,'Growth Rates'!$B$11:$O$140,($B$1+2),FALSE))-(Q59*(Q$7/VLOOKUP($B59,'Paddock Names'!$B$11:$D$140,3)))</f>
        <v>#DIV/0!</v>
      </c>
      <c r="R60" s="123" t="e">
        <f>Q60+(VLOOKUP($B59,'Growth Rates'!$B$11:$O$140,($B$1+2),FALSE))-(R59*(R$7/VLOOKUP($B59,'Paddock Names'!$B$11:$D$140,3)))</f>
        <v>#DIV/0!</v>
      </c>
      <c r="S60" s="123" t="e">
        <f>R60+(VLOOKUP($B59,'Growth Rates'!$B$11:$O$140,($B$1+2),FALSE))-(S59*(S$7/VLOOKUP($B59,'Paddock Names'!$B$11:$D$140,3)))</f>
        <v>#DIV/0!</v>
      </c>
      <c r="T60" s="123" t="e">
        <f>S60+(VLOOKUP($B59,'Growth Rates'!$B$11:$O$140,($B$1+2),FALSE))-(T59*(T$7/VLOOKUP($B59,'Paddock Names'!$B$11:$D$140,3)))</f>
        <v>#DIV/0!</v>
      </c>
      <c r="U60" s="123" t="e">
        <f>T60+(VLOOKUP($B59,'Growth Rates'!$B$11:$O$140,($B$1+2),FALSE))-(U59*(U$7/VLOOKUP($B59,'Paddock Names'!$B$11:$D$140,3)))</f>
        <v>#DIV/0!</v>
      </c>
      <c r="V60" s="123" t="e">
        <f>U60+(VLOOKUP($B59,'Growth Rates'!$B$11:$O$140,($B$1+2),FALSE))-(V59*(V$7/VLOOKUP($B59,'Paddock Names'!$B$11:$D$140,3)))</f>
        <v>#DIV/0!</v>
      </c>
      <c r="W60" s="123" t="e">
        <f>V60+(VLOOKUP($B59,'Growth Rates'!$B$11:$O$140,($B$1+2),FALSE))-(W59*(W$7/VLOOKUP($B59,'Paddock Names'!$B$11:$D$140,3)))</f>
        <v>#DIV/0!</v>
      </c>
      <c r="X60" s="123" t="e">
        <f>W60+(VLOOKUP($B59,'Growth Rates'!$B$11:$O$140,($B$1+2),FALSE))-(X59*(X$7/VLOOKUP($B59,'Paddock Names'!$B$11:$D$140,3)))</f>
        <v>#DIV/0!</v>
      </c>
      <c r="Y60" s="123" t="e">
        <f>X60+(VLOOKUP($B59,'Growth Rates'!$B$11:$O$140,($B$1+2),FALSE))-(Y59*(Y$7/VLOOKUP($B59,'Paddock Names'!$B$11:$D$140,3)))</f>
        <v>#DIV/0!</v>
      </c>
      <c r="Z60" s="123" t="e">
        <f>Y60+(VLOOKUP($B59,'Growth Rates'!$B$11:$O$140,($B$1+2),FALSE))-(Z59*(Z$7/VLOOKUP($B59,'Paddock Names'!$B$11:$D$140,3)))</f>
        <v>#DIV/0!</v>
      </c>
      <c r="AA60" s="123" t="e">
        <f>Z60+(VLOOKUP($B59,'Growth Rates'!$B$11:$O$140,($B$1+2),FALSE))-(AA59*(AA$7/VLOOKUP($B59,'Paddock Names'!$B$11:$D$140,3)))</f>
        <v>#DIV/0!</v>
      </c>
      <c r="AB60" s="123" t="e">
        <f>AA60+(VLOOKUP($B59,'Growth Rates'!$B$11:$O$140,($B$1+2),FALSE))-(AB59*(AB$7/VLOOKUP($B59,'Paddock Names'!$B$11:$D$140,3)))</f>
        <v>#DIV/0!</v>
      </c>
      <c r="AC60" s="123" t="e">
        <f>AB60+(VLOOKUP($B59,'Growth Rates'!$B$11:$O$140,($B$1+2),FALSE))-(AC59*(AC$7/VLOOKUP($B59,'Paddock Names'!$B$11:$D$140,3)))</f>
        <v>#DIV/0!</v>
      </c>
      <c r="AD60" s="123" t="e">
        <f>AC60+(VLOOKUP($B59,'Growth Rates'!$B$11:$O$140,($B$1+2),FALSE))-(AD59*(AD$7/VLOOKUP($B59,'Paddock Names'!$B$11:$D$140,3)))</f>
        <v>#DIV/0!</v>
      </c>
      <c r="AE60" s="123" t="e">
        <f>AD60+(VLOOKUP($B59,'Growth Rates'!$B$11:$O$140,($B$1+2),FALSE))-(AE59*(AE$7/VLOOKUP($B59,'Paddock Names'!$B$11:$D$140,3)))</f>
        <v>#DIV/0!</v>
      </c>
      <c r="AF60" s="123" t="e">
        <f>AE60+(VLOOKUP($B59,'Growth Rates'!$B$11:$O$140,($B$1+2),FALSE))-(AF59*(AF$7/VLOOKUP($B59,'Paddock Names'!$B$11:$D$140,3)))</f>
        <v>#DIV/0!</v>
      </c>
      <c r="AG60" s="123" t="e">
        <f>AF60+(VLOOKUP($B59,'Growth Rates'!$B$11:$O$140,($B$1+2),FALSE))-(AG59*(AG$7/VLOOKUP($B59,'Paddock Names'!$B$11:$D$140,3)))</f>
        <v>#DIV/0!</v>
      </c>
      <c r="AH60" s="123" t="e">
        <f>AG60+(VLOOKUP($B59,'Growth Rates'!$B$11:$O$140,($B$1+2),FALSE))-(AH59*(AH$7/VLOOKUP($B59,'Paddock Names'!$B$11:$D$140,3)))</f>
        <v>#DIV/0!</v>
      </c>
      <c r="AI60" s="123" t="e">
        <f>AH60+(VLOOKUP($B59,'Growth Rates'!$B$11:$O$140,($B$1+2),FALSE))-(AI59*(AI$7/VLOOKUP($B59,'Paddock Names'!$B$11:$D$140,3)))</f>
        <v>#DIV/0!</v>
      </c>
      <c r="AJ60" s="123" t="e">
        <f>AI60+(VLOOKUP($B59,'Growth Rates'!$B$11:$O$140,($B$1+2),FALSE))-(AJ59*(AJ$7/VLOOKUP($B59,'Paddock Names'!$B$11:$D$140,3)))</f>
        <v>#DIV/0!</v>
      </c>
      <c r="AK60" s="123" t="e">
        <f>AJ60+(VLOOKUP($B59,'Growth Rates'!$B$11:$O$140,($B$1+2),FALSE))-(AK59*(AK$7/VLOOKUP($B59,'Paddock Names'!$B$11:$D$140,3)))</f>
        <v>#DIV/0!</v>
      </c>
      <c r="AL60" s="123" t="e">
        <f>AK60+(VLOOKUP($B59,'Growth Rates'!$B$11:$O$140,($B$1+2),FALSE))-(AL59*(AL$7/VLOOKUP($B59,'Paddock Names'!$B$11:$D$140,3)))</f>
        <v>#DIV/0!</v>
      </c>
      <c r="AM60" s="124" t="e">
        <f>AL60+(VLOOKUP($B59,'Growth Rates'!$B$11:$O$140,($B$1+2),FALSE))-(AM59*(AM$7/VLOOKUP($B59,'Paddock Names'!$B$11:$D$140,3)))</f>
        <v>#DIV/0!</v>
      </c>
    </row>
    <row r="61" spans="2:39"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IF(SUM(I61:AM61)&gt;0,SUM(I61:AM61)," ")</f>
        <v xml:space="preserve"> </v>
      </c>
      <c r="F61" s="119" t="e">
        <f>IF((MOD('Group Name and Year'!$E$14,4)=0),Feb!AK62,Feb!AJ62)</f>
        <v>#DIV/0!</v>
      </c>
      <c r="G61" s="17">
        <f>VLOOKUP(B61,'Herbage Mass Residual'!$B$11:$O$140,($B$1+2),FALSE)</f>
        <v>2400</v>
      </c>
      <c r="H61" s="103" t="e">
        <f>($F$7/VLOOKUP(B61,'Paddock Names'!$B$11:$D$140,3))*(SUM(I61:AM61)/31)</f>
        <v>#DIV/0!</v>
      </c>
      <c r="I61" s="121"/>
      <c r="J61" s="121"/>
      <c r="K61" s="121"/>
      <c r="L61" s="121"/>
      <c r="M61" s="121"/>
      <c r="N61" s="121"/>
      <c r="O61" s="121"/>
      <c r="P61" s="121"/>
      <c r="Q61" s="121"/>
      <c r="R61" s="121"/>
      <c r="S61" s="121"/>
      <c r="T61" s="121"/>
      <c r="U61" s="121"/>
      <c r="V61" s="121"/>
      <c r="W61" s="121"/>
      <c r="X61" s="121"/>
      <c r="Y61" s="121"/>
      <c r="Z61" s="121"/>
      <c r="AA61" s="121"/>
      <c r="AB61" s="121"/>
      <c r="AC61" s="121"/>
      <c r="AD61" s="121"/>
      <c r="AE61" s="121"/>
      <c r="AF61" s="121"/>
      <c r="AG61" s="121"/>
      <c r="AH61" s="121"/>
      <c r="AI61" s="121"/>
      <c r="AJ61" s="121"/>
      <c r="AK61" s="121"/>
      <c r="AL61" s="121"/>
      <c r="AM61" s="122"/>
    </row>
    <row r="62" spans="2:39" ht="16" thickBot="1" x14ac:dyDescent="0.25">
      <c r="B62" s="58">
        <f t="shared" si="4"/>
        <v>26.5</v>
      </c>
      <c r="C62" s="23"/>
      <c r="D62" s="29"/>
      <c r="E62" s="27"/>
      <c r="F62" s="21"/>
      <c r="G62" s="22"/>
      <c r="H62" s="104"/>
      <c r="I62" s="123" t="e">
        <f>F61+(VLOOKUP(B61,'Growth Rates'!$B$11:$O$140,($B$1+2),FALSE))-(I61*(I$7/VLOOKUP(B61,'Paddock Names'!$B$11:$D$140,3)))</f>
        <v>#DIV/0!</v>
      </c>
      <c r="J62" s="123" t="e">
        <f>I62+(VLOOKUP($B61,'Growth Rates'!$B$11:$O$140,($B$1+2),FALSE))-(J61*(J$7/VLOOKUP($B61,'Paddock Names'!$B$11:$D$140,3)))</f>
        <v>#DIV/0!</v>
      </c>
      <c r="K62" s="123" t="e">
        <f>J62+(VLOOKUP($B61,'Growth Rates'!$B$11:$O$140,($B$1+2),FALSE))-(K61*(K$7/VLOOKUP($B61,'Paddock Names'!$B$11:$D$140,3)))</f>
        <v>#DIV/0!</v>
      </c>
      <c r="L62" s="123" t="e">
        <f>K62+(VLOOKUP($B61,'Growth Rates'!$B$11:$O$140,($B$1+2),FALSE))-(L61*(L$7/VLOOKUP($B61,'Paddock Names'!$B$11:$D$140,3)))</f>
        <v>#DIV/0!</v>
      </c>
      <c r="M62" s="123" t="e">
        <f>L62+(VLOOKUP($B61,'Growth Rates'!$B$11:$O$140,($B$1+2),FALSE))-(M61*(M$7/VLOOKUP($B61,'Paddock Names'!$B$11:$D$140,3)))</f>
        <v>#DIV/0!</v>
      </c>
      <c r="N62" s="123" t="e">
        <f>M62+(VLOOKUP($B61,'Growth Rates'!$B$11:$O$140,($B$1+2),FALSE))-(N61*(N$7/VLOOKUP($B61,'Paddock Names'!$B$11:$D$140,3)))</f>
        <v>#DIV/0!</v>
      </c>
      <c r="O62" s="123" t="e">
        <f>N62+(VLOOKUP($B61,'Growth Rates'!$B$11:$O$140,($B$1+2),FALSE))-(O61*(O$7/VLOOKUP($B61,'Paddock Names'!$B$11:$D$140,3)))</f>
        <v>#DIV/0!</v>
      </c>
      <c r="P62" s="123" t="e">
        <f>O62+(VLOOKUP($B61,'Growth Rates'!$B$11:$O$140,($B$1+2),FALSE))-(P61*(P$7/VLOOKUP($B61,'Paddock Names'!$B$11:$D$140,3)))</f>
        <v>#DIV/0!</v>
      </c>
      <c r="Q62" s="123" t="e">
        <f>P62+(VLOOKUP($B61,'Growth Rates'!$B$11:$O$140,($B$1+2),FALSE))-(Q61*(Q$7/VLOOKUP($B61,'Paddock Names'!$B$11:$D$140,3)))</f>
        <v>#DIV/0!</v>
      </c>
      <c r="R62" s="123" t="e">
        <f>Q62+(VLOOKUP($B61,'Growth Rates'!$B$11:$O$140,($B$1+2),FALSE))-(R61*(R$7/VLOOKUP($B61,'Paddock Names'!$B$11:$D$140,3)))</f>
        <v>#DIV/0!</v>
      </c>
      <c r="S62" s="123" t="e">
        <f>R62+(VLOOKUP($B61,'Growth Rates'!$B$11:$O$140,($B$1+2),FALSE))-(S61*(S$7/VLOOKUP($B61,'Paddock Names'!$B$11:$D$140,3)))</f>
        <v>#DIV/0!</v>
      </c>
      <c r="T62" s="123" t="e">
        <f>S62+(VLOOKUP($B61,'Growth Rates'!$B$11:$O$140,($B$1+2),FALSE))-(T61*(T$7/VLOOKUP($B61,'Paddock Names'!$B$11:$D$140,3)))</f>
        <v>#DIV/0!</v>
      </c>
      <c r="U62" s="123" t="e">
        <f>T62+(VLOOKUP($B61,'Growth Rates'!$B$11:$O$140,($B$1+2),FALSE))-(U61*(U$7/VLOOKUP($B61,'Paddock Names'!$B$11:$D$140,3)))</f>
        <v>#DIV/0!</v>
      </c>
      <c r="V62" s="123" t="e">
        <f>U62+(VLOOKUP($B61,'Growth Rates'!$B$11:$O$140,($B$1+2),FALSE))-(V61*(V$7/VLOOKUP($B61,'Paddock Names'!$B$11:$D$140,3)))</f>
        <v>#DIV/0!</v>
      </c>
      <c r="W62" s="123" t="e">
        <f>V62+(VLOOKUP($B61,'Growth Rates'!$B$11:$O$140,($B$1+2),FALSE))-(W61*(W$7/VLOOKUP($B61,'Paddock Names'!$B$11:$D$140,3)))</f>
        <v>#DIV/0!</v>
      </c>
      <c r="X62" s="123" t="e">
        <f>W62+(VLOOKUP($B61,'Growth Rates'!$B$11:$O$140,($B$1+2),FALSE))-(X61*(X$7/VLOOKUP($B61,'Paddock Names'!$B$11:$D$140,3)))</f>
        <v>#DIV/0!</v>
      </c>
      <c r="Y62" s="123" t="e">
        <f>X62+(VLOOKUP($B61,'Growth Rates'!$B$11:$O$140,($B$1+2),FALSE))-(Y61*(Y$7/VLOOKUP($B61,'Paddock Names'!$B$11:$D$140,3)))</f>
        <v>#DIV/0!</v>
      </c>
      <c r="Z62" s="123" t="e">
        <f>Y62+(VLOOKUP($B61,'Growth Rates'!$B$11:$O$140,($B$1+2),FALSE))-(Z61*(Z$7/VLOOKUP($B61,'Paddock Names'!$B$11:$D$140,3)))</f>
        <v>#DIV/0!</v>
      </c>
      <c r="AA62" s="123" t="e">
        <f>Z62+(VLOOKUP($B61,'Growth Rates'!$B$11:$O$140,($B$1+2),FALSE))-(AA61*(AA$7/VLOOKUP($B61,'Paddock Names'!$B$11:$D$140,3)))</f>
        <v>#DIV/0!</v>
      </c>
      <c r="AB62" s="123" t="e">
        <f>AA62+(VLOOKUP($B61,'Growth Rates'!$B$11:$O$140,($B$1+2),FALSE))-(AB61*(AB$7/VLOOKUP($B61,'Paddock Names'!$B$11:$D$140,3)))</f>
        <v>#DIV/0!</v>
      </c>
      <c r="AC62" s="123" t="e">
        <f>AB62+(VLOOKUP($B61,'Growth Rates'!$B$11:$O$140,($B$1+2),FALSE))-(AC61*(AC$7/VLOOKUP($B61,'Paddock Names'!$B$11:$D$140,3)))</f>
        <v>#DIV/0!</v>
      </c>
      <c r="AD62" s="123" t="e">
        <f>AC62+(VLOOKUP($B61,'Growth Rates'!$B$11:$O$140,($B$1+2),FALSE))-(AD61*(AD$7/VLOOKUP($B61,'Paddock Names'!$B$11:$D$140,3)))</f>
        <v>#DIV/0!</v>
      </c>
      <c r="AE62" s="123" t="e">
        <f>AD62+(VLOOKUP($B61,'Growth Rates'!$B$11:$O$140,($B$1+2),FALSE))-(AE61*(AE$7/VLOOKUP($B61,'Paddock Names'!$B$11:$D$140,3)))</f>
        <v>#DIV/0!</v>
      </c>
      <c r="AF62" s="123" t="e">
        <f>AE62+(VLOOKUP($B61,'Growth Rates'!$B$11:$O$140,($B$1+2),FALSE))-(AF61*(AF$7/VLOOKUP($B61,'Paddock Names'!$B$11:$D$140,3)))</f>
        <v>#DIV/0!</v>
      </c>
      <c r="AG62" s="123" t="e">
        <f>AF62+(VLOOKUP($B61,'Growth Rates'!$B$11:$O$140,($B$1+2),FALSE))-(AG61*(AG$7/VLOOKUP($B61,'Paddock Names'!$B$11:$D$140,3)))</f>
        <v>#DIV/0!</v>
      </c>
      <c r="AH62" s="123" t="e">
        <f>AG62+(VLOOKUP($B61,'Growth Rates'!$B$11:$O$140,($B$1+2),FALSE))-(AH61*(AH$7/VLOOKUP($B61,'Paddock Names'!$B$11:$D$140,3)))</f>
        <v>#DIV/0!</v>
      </c>
      <c r="AI62" s="123" t="e">
        <f>AH62+(VLOOKUP($B61,'Growth Rates'!$B$11:$O$140,($B$1+2),FALSE))-(AI61*(AI$7/VLOOKUP($B61,'Paddock Names'!$B$11:$D$140,3)))</f>
        <v>#DIV/0!</v>
      </c>
      <c r="AJ62" s="123" t="e">
        <f>AI62+(VLOOKUP($B61,'Growth Rates'!$B$11:$O$140,($B$1+2),FALSE))-(AJ61*(AJ$7/VLOOKUP($B61,'Paddock Names'!$B$11:$D$140,3)))</f>
        <v>#DIV/0!</v>
      </c>
      <c r="AK62" s="123" t="e">
        <f>AJ62+(VLOOKUP($B61,'Growth Rates'!$B$11:$O$140,($B$1+2),FALSE))-(AK61*(AK$7/VLOOKUP($B61,'Paddock Names'!$B$11:$D$140,3)))</f>
        <v>#DIV/0!</v>
      </c>
      <c r="AL62" s="123" t="e">
        <f>AK62+(VLOOKUP($B61,'Growth Rates'!$B$11:$O$140,($B$1+2),FALSE))-(AL61*(AL$7/VLOOKUP($B61,'Paddock Names'!$B$11:$D$140,3)))</f>
        <v>#DIV/0!</v>
      </c>
      <c r="AM62" s="124" t="e">
        <f>AL62+(VLOOKUP($B61,'Growth Rates'!$B$11:$O$140,($B$1+2),FALSE))-(AM61*(AM$7/VLOOKUP($B61,'Paddock Names'!$B$11:$D$140,3)))</f>
        <v>#DIV/0!</v>
      </c>
    </row>
    <row r="63" spans="2:39"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IF(SUM(I63:AM63)&gt;0,SUM(I63:AM63)," ")</f>
        <v xml:space="preserve"> </v>
      </c>
      <c r="F63" s="119" t="e">
        <f>IF((MOD('Group Name and Year'!$E$14,4)=0),Feb!AK64,Feb!AJ64)</f>
        <v>#DIV/0!</v>
      </c>
      <c r="G63" s="17">
        <f>VLOOKUP(B63,'Herbage Mass Residual'!$B$11:$O$140,($B$1+2),FALSE)</f>
        <v>2400</v>
      </c>
      <c r="H63" s="103" t="e">
        <f>($F$7/VLOOKUP(B63,'Paddock Names'!$B$11:$D$140,3))*(SUM(I63:AM63)/31)</f>
        <v>#DIV/0!</v>
      </c>
      <c r="I63" s="121"/>
      <c r="J63" s="121"/>
      <c r="K63" s="121"/>
      <c r="L63" s="121"/>
      <c r="M63" s="121"/>
      <c r="N63" s="121"/>
      <c r="O63" s="121"/>
      <c r="P63" s="121"/>
      <c r="Q63" s="121"/>
      <c r="R63" s="121"/>
      <c r="S63" s="121"/>
      <c r="T63" s="121"/>
      <c r="U63" s="121"/>
      <c r="V63" s="121"/>
      <c r="W63" s="121"/>
      <c r="X63" s="121"/>
      <c r="Y63" s="121"/>
      <c r="Z63" s="121"/>
      <c r="AA63" s="121"/>
      <c r="AB63" s="121"/>
      <c r="AC63" s="121"/>
      <c r="AD63" s="121"/>
      <c r="AE63" s="121"/>
      <c r="AF63" s="121"/>
      <c r="AG63" s="121"/>
      <c r="AH63" s="121"/>
      <c r="AI63" s="121"/>
      <c r="AJ63" s="121"/>
      <c r="AK63" s="121"/>
      <c r="AL63" s="121"/>
      <c r="AM63" s="122"/>
    </row>
    <row r="64" spans="2:39" ht="16" thickBot="1" x14ac:dyDescent="0.25">
      <c r="B64" s="58">
        <f t="shared" si="4"/>
        <v>27.5</v>
      </c>
      <c r="C64" s="23"/>
      <c r="D64" s="29"/>
      <c r="E64" s="27"/>
      <c r="F64" s="21"/>
      <c r="G64" s="22"/>
      <c r="H64" s="104"/>
      <c r="I64" s="123" t="e">
        <f>F63+(VLOOKUP(B63,'Growth Rates'!$B$11:$O$140,($B$1+2),FALSE))-(I63*(I$7/VLOOKUP(B63,'Paddock Names'!$B$11:$D$140,3)))</f>
        <v>#DIV/0!</v>
      </c>
      <c r="J64" s="123" t="e">
        <f>I64+(VLOOKUP($B63,'Growth Rates'!$B$11:$O$140,($B$1+2),FALSE))-(J63*(J$7/VLOOKUP($B63,'Paddock Names'!$B$11:$D$140,3)))</f>
        <v>#DIV/0!</v>
      </c>
      <c r="K64" s="123" t="e">
        <f>J64+(VLOOKUP($B63,'Growth Rates'!$B$11:$O$140,($B$1+2),FALSE))-(K63*(K$7/VLOOKUP($B63,'Paddock Names'!$B$11:$D$140,3)))</f>
        <v>#DIV/0!</v>
      </c>
      <c r="L64" s="123" t="e">
        <f>K64+(VLOOKUP($B63,'Growth Rates'!$B$11:$O$140,($B$1+2),FALSE))-(L63*(L$7/VLOOKUP($B63,'Paddock Names'!$B$11:$D$140,3)))</f>
        <v>#DIV/0!</v>
      </c>
      <c r="M64" s="123" t="e">
        <f>L64+(VLOOKUP($B63,'Growth Rates'!$B$11:$O$140,($B$1+2),FALSE))-(M63*(M$7/VLOOKUP($B63,'Paddock Names'!$B$11:$D$140,3)))</f>
        <v>#DIV/0!</v>
      </c>
      <c r="N64" s="123" t="e">
        <f>M64+(VLOOKUP($B63,'Growth Rates'!$B$11:$O$140,($B$1+2),FALSE))-(N63*(N$7/VLOOKUP($B63,'Paddock Names'!$B$11:$D$140,3)))</f>
        <v>#DIV/0!</v>
      </c>
      <c r="O64" s="123" t="e">
        <f>N64+(VLOOKUP($B63,'Growth Rates'!$B$11:$O$140,($B$1+2),FALSE))-(O63*(O$7/VLOOKUP($B63,'Paddock Names'!$B$11:$D$140,3)))</f>
        <v>#DIV/0!</v>
      </c>
      <c r="P64" s="123" t="e">
        <f>O64+(VLOOKUP($B63,'Growth Rates'!$B$11:$O$140,($B$1+2),FALSE))-(P63*(P$7/VLOOKUP($B63,'Paddock Names'!$B$11:$D$140,3)))</f>
        <v>#DIV/0!</v>
      </c>
      <c r="Q64" s="123" t="e">
        <f>P64+(VLOOKUP($B63,'Growth Rates'!$B$11:$O$140,($B$1+2),FALSE))-(Q63*(Q$7/VLOOKUP($B63,'Paddock Names'!$B$11:$D$140,3)))</f>
        <v>#DIV/0!</v>
      </c>
      <c r="R64" s="123" t="e">
        <f>Q64+(VLOOKUP($B63,'Growth Rates'!$B$11:$O$140,($B$1+2),FALSE))-(R63*(R$7/VLOOKUP($B63,'Paddock Names'!$B$11:$D$140,3)))</f>
        <v>#DIV/0!</v>
      </c>
      <c r="S64" s="123" t="e">
        <f>R64+(VLOOKUP($B63,'Growth Rates'!$B$11:$O$140,($B$1+2),FALSE))-(S63*(S$7/VLOOKUP($B63,'Paddock Names'!$B$11:$D$140,3)))</f>
        <v>#DIV/0!</v>
      </c>
      <c r="T64" s="123" t="e">
        <f>S64+(VLOOKUP($B63,'Growth Rates'!$B$11:$O$140,($B$1+2),FALSE))-(T63*(T$7/VLOOKUP($B63,'Paddock Names'!$B$11:$D$140,3)))</f>
        <v>#DIV/0!</v>
      </c>
      <c r="U64" s="123" t="e">
        <f>T64+(VLOOKUP($B63,'Growth Rates'!$B$11:$O$140,($B$1+2),FALSE))-(U63*(U$7/VLOOKUP($B63,'Paddock Names'!$B$11:$D$140,3)))</f>
        <v>#DIV/0!</v>
      </c>
      <c r="V64" s="123" t="e">
        <f>U64+(VLOOKUP($B63,'Growth Rates'!$B$11:$O$140,($B$1+2),FALSE))-(V63*(V$7/VLOOKUP($B63,'Paddock Names'!$B$11:$D$140,3)))</f>
        <v>#DIV/0!</v>
      </c>
      <c r="W64" s="123" t="e">
        <f>V64+(VLOOKUP($B63,'Growth Rates'!$B$11:$O$140,($B$1+2),FALSE))-(W63*(W$7/VLOOKUP($B63,'Paddock Names'!$B$11:$D$140,3)))</f>
        <v>#DIV/0!</v>
      </c>
      <c r="X64" s="123" t="e">
        <f>W64+(VLOOKUP($B63,'Growth Rates'!$B$11:$O$140,($B$1+2),FALSE))-(X63*(X$7/VLOOKUP($B63,'Paddock Names'!$B$11:$D$140,3)))</f>
        <v>#DIV/0!</v>
      </c>
      <c r="Y64" s="123" t="e">
        <f>X64+(VLOOKUP($B63,'Growth Rates'!$B$11:$O$140,($B$1+2),FALSE))-(Y63*(Y$7/VLOOKUP($B63,'Paddock Names'!$B$11:$D$140,3)))</f>
        <v>#DIV/0!</v>
      </c>
      <c r="Z64" s="123" t="e">
        <f>Y64+(VLOOKUP($B63,'Growth Rates'!$B$11:$O$140,($B$1+2),FALSE))-(Z63*(Z$7/VLOOKUP($B63,'Paddock Names'!$B$11:$D$140,3)))</f>
        <v>#DIV/0!</v>
      </c>
      <c r="AA64" s="123" t="e">
        <f>Z64+(VLOOKUP($B63,'Growth Rates'!$B$11:$O$140,($B$1+2),FALSE))-(AA63*(AA$7/VLOOKUP($B63,'Paddock Names'!$B$11:$D$140,3)))</f>
        <v>#DIV/0!</v>
      </c>
      <c r="AB64" s="123" t="e">
        <f>AA64+(VLOOKUP($B63,'Growth Rates'!$B$11:$O$140,($B$1+2),FALSE))-(AB63*(AB$7/VLOOKUP($B63,'Paddock Names'!$B$11:$D$140,3)))</f>
        <v>#DIV/0!</v>
      </c>
      <c r="AC64" s="123" t="e">
        <f>AB64+(VLOOKUP($B63,'Growth Rates'!$B$11:$O$140,($B$1+2),FALSE))-(AC63*(AC$7/VLOOKUP($B63,'Paddock Names'!$B$11:$D$140,3)))</f>
        <v>#DIV/0!</v>
      </c>
      <c r="AD64" s="123" t="e">
        <f>AC64+(VLOOKUP($B63,'Growth Rates'!$B$11:$O$140,($B$1+2),FALSE))-(AD63*(AD$7/VLOOKUP($B63,'Paddock Names'!$B$11:$D$140,3)))</f>
        <v>#DIV/0!</v>
      </c>
      <c r="AE64" s="123" t="e">
        <f>AD64+(VLOOKUP($B63,'Growth Rates'!$B$11:$O$140,($B$1+2),FALSE))-(AE63*(AE$7/VLOOKUP($B63,'Paddock Names'!$B$11:$D$140,3)))</f>
        <v>#DIV/0!</v>
      </c>
      <c r="AF64" s="123" t="e">
        <f>AE64+(VLOOKUP($B63,'Growth Rates'!$B$11:$O$140,($B$1+2),FALSE))-(AF63*(AF$7/VLOOKUP($B63,'Paddock Names'!$B$11:$D$140,3)))</f>
        <v>#DIV/0!</v>
      </c>
      <c r="AG64" s="123" t="e">
        <f>AF64+(VLOOKUP($B63,'Growth Rates'!$B$11:$O$140,($B$1+2),FALSE))-(AG63*(AG$7/VLOOKUP($B63,'Paddock Names'!$B$11:$D$140,3)))</f>
        <v>#DIV/0!</v>
      </c>
      <c r="AH64" s="123" t="e">
        <f>AG64+(VLOOKUP($B63,'Growth Rates'!$B$11:$O$140,($B$1+2),FALSE))-(AH63*(AH$7/VLOOKUP($B63,'Paddock Names'!$B$11:$D$140,3)))</f>
        <v>#DIV/0!</v>
      </c>
      <c r="AI64" s="123" t="e">
        <f>AH64+(VLOOKUP($B63,'Growth Rates'!$B$11:$O$140,($B$1+2),FALSE))-(AI63*(AI$7/VLOOKUP($B63,'Paddock Names'!$B$11:$D$140,3)))</f>
        <v>#DIV/0!</v>
      </c>
      <c r="AJ64" s="123" t="e">
        <f>AI64+(VLOOKUP($B63,'Growth Rates'!$B$11:$O$140,($B$1+2),FALSE))-(AJ63*(AJ$7/VLOOKUP($B63,'Paddock Names'!$B$11:$D$140,3)))</f>
        <v>#DIV/0!</v>
      </c>
      <c r="AK64" s="123" t="e">
        <f>AJ64+(VLOOKUP($B63,'Growth Rates'!$B$11:$O$140,($B$1+2),FALSE))-(AK63*(AK$7/VLOOKUP($B63,'Paddock Names'!$B$11:$D$140,3)))</f>
        <v>#DIV/0!</v>
      </c>
      <c r="AL64" s="123" t="e">
        <f>AK64+(VLOOKUP($B63,'Growth Rates'!$B$11:$O$140,($B$1+2),FALSE))-(AL63*(AL$7/VLOOKUP($B63,'Paddock Names'!$B$11:$D$140,3)))</f>
        <v>#DIV/0!</v>
      </c>
      <c r="AM64" s="124" t="e">
        <f>AL64+(VLOOKUP($B63,'Growth Rates'!$B$11:$O$140,($B$1+2),FALSE))-(AM63*(AM$7/VLOOKUP($B63,'Paddock Names'!$B$11:$D$140,3)))</f>
        <v>#DIV/0!</v>
      </c>
    </row>
    <row r="65" spans="2:39"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IF(SUM(I65:AM65)&gt;0,SUM(I65:AM65)," ")</f>
        <v xml:space="preserve"> </v>
      </c>
      <c r="F65" s="119" t="e">
        <f>IF((MOD('Group Name and Year'!$E$14,4)=0),Feb!AK66,Feb!AJ66)</f>
        <v>#DIV/0!</v>
      </c>
      <c r="G65" s="17">
        <f>VLOOKUP(B65,'Herbage Mass Residual'!$B$11:$O$140,($B$1+2),FALSE)</f>
        <v>2400</v>
      </c>
      <c r="H65" s="103" t="e">
        <f>($F$7/VLOOKUP(B65,'Paddock Names'!$B$11:$D$140,3))*(SUM(I65:AM65)/31)</f>
        <v>#DIV/0!</v>
      </c>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1"/>
      <c r="AL65" s="121"/>
      <c r="AM65" s="122"/>
    </row>
    <row r="66" spans="2:39" ht="16" thickBot="1" x14ac:dyDescent="0.25">
      <c r="B66" s="58">
        <f t="shared" si="4"/>
        <v>28.5</v>
      </c>
      <c r="C66" s="23"/>
      <c r="D66" s="29"/>
      <c r="E66" s="27"/>
      <c r="F66" s="21"/>
      <c r="G66" s="22"/>
      <c r="H66" s="104"/>
      <c r="I66" s="123" t="e">
        <f>F65+(VLOOKUP(B65,'Growth Rates'!$B$11:$O$140,($B$1+2),FALSE))-(I65*(I$7/VLOOKUP(B65,'Paddock Names'!$B$11:$D$140,3)))</f>
        <v>#DIV/0!</v>
      </c>
      <c r="J66" s="123" t="e">
        <f>I66+(VLOOKUP($B65,'Growth Rates'!$B$11:$O$140,($B$1+2),FALSE))-(J65*(J$7/VLOOKUP($B65,'Paddock Names'!$B$11:$D$140,3)))</f>
        <v>#DIV/0!</v>
      </c>
      <c r="K66" s="123" t="e">
        <f>J66+(VLOOKUP($B65,'Growth Rates'!$B$11:$O$140,($B$1+2),FALSE))-(K65*(K$7/VLOOKUP($B65,'Paddock Names'!$B$11:$D$140,3)))</f>
        <v>#DIV/0!</v>
      </c>
      <c r="L66" s="123" t="e">
        <f>K66+(VLOOKUP($B65,'Growth Rates'!$B$11:$O$140,($B$1+2),FALSE))-(L65*(L$7/VLOOKUP($B65,'Paddock Names'!$B$11:$D$140,3)))</f>
        <v>#DIV/0!</v>
      </c>
      <c r="M66" s="123" t="e">
        <f>L66+(VLOOKUP($B65,'Growth Rates'!$B$11:$O$140,($B$1+2),FALSE))-(M65*(M$7/VLOOKUP($B65,'Paddock Names'!$B$11:$D$140,3)))</f>
        <v>#DIV/0!</v>
      </c>
      <c r="N66" s="123" t="e">
        <f>M66+(VLOOKUP($B65,'Growth Rates'!$B$11:$O$140,($B$1+2),FALSE))-(N65*(N$7/VLOOKUP($B65,'Paddock Names'!$B$11:$D$140,3)))</f>
        <v>#DIV/0!</v>
      </c>
      <c r="O66" s="123" t="e">
        <f>N66+(VLOOKUP($B65,'Growth Rates'!$B$11:$O$140,($B$1+2),FALSE))-(O65*(O$7/VLOOKUP($B65,'Paddock Names'!$B$11:$D$140,3)))</f>
        <v>#DIV/0!</v>
      </c>
      <c r="P66" s="123" t="e">
        <f>O66+(VLOOKUP($B65,'Growth Rates'!$B$11:$O$140,($B$1+2),FALSE))-(P65*(P$7/VLOOKUP($B65,'Paddock Names'!$B$11:$D$140,3)))</f>
        <v>#DIV/0!</v>
      </c>
      <c r="Q66" s="123" t="e">
        <f>P66+(VLOOKUP($B65,'Growth Rates'!$B$11:$O$140,($B$1+2),FALSE))-(Q65*(Q$7/VLOOKUP($B65,'Paddock Names'!$B$11:$D$140,3)))</f>
        <v>#DIV/0!</v>
      </c>
      <c r="R66" s="123" t="e">
        <f>Q66+(VLOOKUP($B65,'Growth Rates'!$B$11:$O$140,($B$1+2),FALSE))-(R65*(R$7/VLOOKUP($B65,'Paddock Names'!$B$11:$D$140,3)))</f>
        <v>#DIV/0!</v>
      </c>
      <c r="S66" s="123" t="e">
        <f>R66+(VLOOKUP($B65,'Growth Rates'!$B$11:$O$140,($B$1+2),FALSE))-(S65*(S$7/VLOOKUP($B65,'Paddock Names'!$B$11:$D$140,3)))</f>
        <v>#DIV/0!</v>
      </c>
      <c r="T66" s="123" t="e">
        <f>S66+(VLOOKUP($B65,'Growth Rates'!$B$11:$O$140,($B$1+2),FALSE))-(T65*(T$7/VLOOKUP($B65,'Paddock Names'!$B$11:$D$140,3)))</f>
        <v>#DIV/0!</v>
      </c>
      <c r="U66" s="123" t="e">
        <f>T66+(VLOOKUP($B65,'Growth Rates'!$B$11:$O$140,($B$1+2),FALSE))-(U65*(U$7/VLOOKUP($B65,'Paddock Names'!$B$11:$D$140,3)))</f>
        <v>#DIV/0!</v>
      </c>
      <c r="V66" s="123" t="e">
        <f>U66+(VLOOKUP($B65,'Growth Rates'!$B$11:$O$140,($B$1+2),FALSE))-(V65*(V$7/VLOOKUP($B65,'Paddock Names'!$B$11:$D$140,3)))</f>
        <v>#DIV/0!</v>
      </c>
      <c r="W66" s="123" t="e">
        <f>V66+(VLOOKUP($B65,'Growth Rates'!$B$11:$O$140,($B$1+2),FALSE))-(W65*(W$7/VLOOKUP($B65,'Paddock Names'!$B$11:$D$140,3)))</f>
        <v>#DIV/0!</v>
      </c>
      <c r="X66" s="123" t="e">
        <f>W66+(VLOOKUP($B65,'Growth Rates'!$B$11:$O$140,($B$1+2),FALSE))-(X65*(X$7/VLOOKUP($B65,'Paddock Names'!$B$11:$D$140,3)))</f>
        <v>#DIV/0!</v>
      </c>
      <c r="Y66" s="123" t="e">
        <f>X66+(VLOOKUP($B65,'Growth Rates'!$B$11:$O$140,($B$1+2),FALSE))-(Y65*(Y$7/VLOOKUP($B65,'Paddock Names'!$B$11:$D$140,3)))</f>
        <v>#DIV/0!</v>
      </c>
      <c r="Z66" s="123" t="e">
        <f>Y66+(VLOOKUP($B65,'Growth Rates'!$B$11:$O$140,($B$1+2),FALSE))-(Z65*(Z$7/VLOOKUP($B65,'Paddock Names'!$B$11:$D$140,3)))</f>
        <v>#DIV/0!</v>
      </c>
      <c r="AA66" s="123" t="e">
        <f>Z66+(VLOOKUP($B65,'Growth Rates'!$B$11:$O$140,($B$1+2),FALSE))-(AA65*(AA$7/VLOOKUP($B65,'Paddock Names'!$B$11:$D$140,3)))</f>
        <v>#DIV/0!</v>
      </c>
      <c r="AB66" s="123" t="e">
        <f>AA66+(VLOOKUP($B65,'Growth Rates'!$B$11:$O$140,($B$1+2),FALSE))-(AB65*(AB$7/VLOOKUP($B65,'Paddock Names'!$B$11:$D$140,3)))</f>
        <v>#DIV/0!</v>
      </c>
      <c r="AC66" s="123" t="e">
        <f>AB66+(VLOOKUP($B65,'Growth Rates'!$B$11:$O$140,($B$1+2),FALSE))-(AC65*(AC$7/VLOOKUP($B65,'Paddock Names'!$B$11:$D$140,3)))</f>
        <v>#DIV/0!</v>
      </c>
      <c r="AD66" s="123" t="e">
        <f>AC66+(VLOOKUP($B65,'Growth Rates'!$B$11:$O$140,($B$1+2),FALSE))-(AD65*(AD$7/VLOOKUP($B65,'Paddock Names'!$B$11:$D$140,3)))</f>
        <v>#DIV/0!</v>
      </c>
      <c r="AE66" s="123" t="e">
        <f>AD66+(VLOOKUP($B65,'Growth Rates'!$B$11:$O$140,($B$1+2),FALSE))-(AE65*(AE$7/VLOOKUP($B65,'Paddock Names'!$B$11:$D$140,3)))</f>
        <v>#DIV/0!</v>
      </c>
      <c r="AF66" s="123" t="e">
        <f>AE66+(VLOOKUP($B65,'Growth Rates'!$B$11:$O$140,($B$1+2),FALSE))-(AF65*(AF$7/VLOOKUP($B65,'Paddock Names'!$B$11:$D$140,3)))</f>
        <v>#DIV/0!</v>
      </c>
      <c r="AG66" s="123" t="e">
        <f>AF66+(VLOOKUP($B65,'Growth Rates'!$B$11:$O$140,($B$1+2),FALSE))-(AG65*(AG$7/VLOOKUP($B65,'Paddock Names'!$B$11:$D$140,3)))</f>
        <v>#DIV/0!</v>
      </c>
      <c r="AH66" s="123" t="e">
        <f>AG66+(VLOOKUP($B65,'Growth Rates'!$B$11:$O$140,($B$1+2),FALSE))-(AH65*(AH$7/VLOOKUP($B65,'Paddock Names'!$B$11:$D$140,3)))</f>
        <v>#DIV/0!</v>
      </c>
      <c r="AI66" s="123" t="e">
        <f>AH66+(VLOOKUP($B65,'Growth Rates'!$B$11:$O$140,($B$1+2),FALSE))-(AI65*(AI$7/VLOOKUP($B65,'Paddock Names'!$B$11:$D$140,3)))</f>
        <v>#DIV/0!</v>
      </c>
      <c r="AJ66" s="123" t="e">
        <f>AI66+(VLOOKUP($B65,'Growth Rates'!$B$11:$O$140,($B$1+2),FALSE))-(AJ65*(AJ$7/VLOOKUP($B65,'Paddock Names'!$B$11:$D$140,3)))</f>
        <v>#DIV/0!</v>
      </c>
      <c r="AK66" s="123" t="e">
        <f>AJ66+(VLOOKUP($B65,'Growth Rates'!$B$11:$O$140,($B$1+2),FALSE))-(AK65*(AK$7/VLOOKUP($B65,'Paddock Names'!$B$11:$D$140,3)))</f>
        <v>#DIV/0!</v>
      </c>
      <c r="AL66" s="123" t="e">
        <f>AK66+(VLOOKUP($B65,'Growth Rates'!$B$11:$O$140,($B$1+2),FALSE))-(AL65*(AL$7/VLOOKUP($B65,'Paddock Names'!$B$11:$D$140,3)))</f>
        <v>#DIV/0!</v>
      </c>
      <c r="AM66" s="124" t="e">
        <f>AL66+(VLOOKUP($B65,'Growth Rates'!$B$11:$O$140,($B$1+2),FALSE))-(AM65*(AM$7/VLOOKUP($B65,'Paddock Names'!$B$11:$D$140,3)))</f>
        <v>#DIV/0!</v>
      </c>
    </row>
    <row r="67" spans="2:39"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IF(SUM(I67:AM67)&gt;0,SUM(I67:AM67)," ")</f>
        <v xml:space="preserve"> </v>
      </c>
      <c r="F67" s="119" t="e">
        <f>IF((MOD('Group Name and Year'!$E$14,4)=0),Feb!AK68,Feb!AJ68)</f>
        <v>#DIV/0!</v>
      </c>
      <c r="G67" s="17">
        <f>VLOOKUP(B67,'Herbage Mass Residual'!$B$11:$O$140,($B$1+2),FALSE)</f>
        <v>2400</v>
      </c>
      <c r="H67" s="103" t="e">
        <f>($F$7/VLOOKUP(B67,'Paddock Names'!$B$11:$D$140,3))*(SUM(I67:AM67)/31)</f>
        <v>#DIV/0!</v>
      </c>
      <c r="I67" s="121"/>
      <c r="J67" s="121"/>
      <c r="K67" s="121"/>
      <c r="L67" s="121"/>
      <c r="M67" s="121"/>
      <c r="N67" s="121"/>
      <c r="O67" s="121"/>
      <c r="P67" s="121"/>
      <c r="Q67" s="121"/>
      <c r="R67" s="121"/>
      <c r="S67" s="121"/>
      <c r="T67" s="121"/>
      <c r="U67" s="121"/>
      <c r="V67" s="121"/>
      <c r="W67" s="121"/>
      <c r="X67" s="121"/>
      <c r="Y67" s="121"/>
      <c r="Z67" s="121"/>
      <c r="AA67" s="121"/>
      <c r="AB67" s="121"/>
      <c r="AC67" s="121"/>
      <c r="AD67" s="121"/>
      <c r="AE67" s="121"/>
      <c r="AF67" s="121"/>
      <c r="AG67" s="121"/>
      <c r="AH67" s="121"/>
      <c r="AI67" s="121"/>
      <c r="AJ67" s="121"/>
      <c r="AK67" s="121"/>
      <c r="AL67" s="121"/>
      <c r="AM67" s="122"/>
    </row>
    <row r="68" spans="2:39" ht="16" thickBot="1" x14ac:dyDescent="0.25">
      <c r="B68" s="58">
        <f t="shared" si="4"/>
        <v>29.5</v>
      </c>
      <c r="C68" s="23"/>
      <c r="D68" s="29"/>
      <c r="E68" s="27"/>
      <c r="F68" s="21"/>
      <c r="G68" s="22"/>
      <c r="H68" s="104"/>
      <c r="I68" s="123" t="e">
        <f>F67+(VLOOKUP(B67,'Growth Rates'!$B$11:$O$140,($B$1+2),FALSE))-(I67*(I$7/VLOOKUP(B67,'Paddock Names'!$B$11:$D$140,3)))</f>
        <v>#DIV/0!</v>
      </c>
      <c r="J68" s="123" t="e">
        <f>I68+(VLOOKUP($B67,'Growth Rates'!$B$11:$O$140,($B$1+2),FALSE))-(J67*(J$7/VLOOKUP($B67,'Paddock Names'!$B$11:$D$140,3)))</f>
        <v>#DIV/0!</v>
      </c>
      <c r="K68" s="123" t="e">
        <f>J68+(VLOOKUP($B67,'Growth Rates'!$B$11:$O$140,($B$1+2),FALSE))-(K67*(K$7/VLOOKUP($B67,'Paddock Names'!$B$11:$D$140,3)))</f>
        <v>#DIV/0!</v>
      </c>
      <c r="L68" s="123" t="e">
        <f>K68+(VLOOKUP($B67,'Growth Rates'!$B$11:$O$140,($B$1+2),FALSE))-(L67*(L$7/VLOOKUP($B67,'Paddock Names'!$B$11:$D$140,3)))</f>
        <v>#DIV/0!</v>
      </c>
      <c r="M68" s="123" t="e">
        <f>L68+(VLOOKUP($B67,'Growth Rates'!$B$11:$O$140,($B$1+2),FALSE))-(M67*(M$7/VLOOKUP($B67,'Paddock Names'!$B$11:$D$140,3)))</f>
        <v>#DIV/0!</v>
      </c>
      <c r="N68" s="123" t="e">
        <f>M68+(VLOOKUP($B67,'Growth Rates'!$B$11:$O$140,($B$1+2),FALSE))-(N67*(N$7/VLOOKUP($B67,'Paddock Names'!$B$11:$D$140,3)))</f>
        <v>#DIV/0!</v>
      </c>
      <c r="O68" s="123" t="e">
        <f>N68+(VLOOKUP($B67,'Growth Rates'!$B$11:$O$140,($B$1+2),FALSE))-(O67*(O$7/VLOOKUP($B67,'Paddock Names'!$B$11:$D$140,3)))</f>
        <v>#DIV/0!</v>
      </c>
      <c r="P68" s="123" t="e">
        <f>O68+(VLOOKUP($B67,'Growth Rates'!$B$11:$O$140,($B$1+2),FALSE))-(P67*(P$7/VLOOKUP($B67,'Paddock Names'!$B$11:$D$140,3)))</f>
        <v>#DIV/0!</v>
      </c>
      <c r="Q68" s="123" t="e">
        <f>P68+(VLOOKUP($B67,'Growth Rates'!$B$11:$O$140,($B$1+2),FALSE))-(Q67*(Q$7/VLOOKUP($B67,'Paddock Names'!$B$11:$D$140,3)))</f>
        <v>#DIV/0!</v>
      </c>
      <c r="R68" s="123" t="e">
        <f>Q68+(VLOOKUP($B67,'Growth Rates'!$B$11:$O$140,($B$1+2),FALSE))-(R67*(R$7/VLOOKUP($B67,'Paddock Names'!$B$11:$D$140,3)))</f>
        <v>#DIV/0!</v>
      </c>
      <c r="S68" s="123" t="e">
        <f>R68+(VLOOKUP($B67,'Growth Rates'!$B$11:$O$140,($B$1+2),FALSE))-(S67*(S$7/VLOOKUP($B67,'Paddock Names'!$B$11:$D$140,3)))</f>
        <v>#DIV/0!</v>
      </c>
      <c r="T68" s="123" t="e">
        <f>S68+(VLOOKUP($B67,'Growth Rates'!$B$11:$O$140,($B$1+2),FALSE))-(T67*(T$7/VLOOKUP($B67,'Paddock Names'!$B$11:$D$140,3)))</f>
        <v>#DIV/0!</v>
      </c>
      <c r="U68" s="123" t="e">
        <f>T68+(VLOOKUP($B67,'Growth Rates'!$B$11:$O$140,($B$1+2),FALSE))-(U67*(U$7/VLOOKUP($B67,'Paddock Names'!$B$11:$D$140,3)))</f>
        <v>#DIV/0!</v>
      </c>
      <c r="V68" s="123" t="e">
        <f>U68+(VLOOKUP($B67,'Growth Rates'!$B$11:$O$140,($B$1+2),FALSE))-(V67*(V$7/VLOOKUP($B67,'Paddock Names'!$B$11:$D$140,3)))</f>
        <v>#DIV/0!</v>
      </c>
      <c r="W68" s="123" t="e">
        <f>V68+(VLOOKUP($B67,'Growth Rates'!$B$11:$O$140,($B$1+2),FALSE))-(W67*(W$7/VLOOKUP($B67,'Paddock Names'!$B$11:$D$140,3)))</f>
        <v>#DIV/0!</v>
      </c>
      <c r="X68" s="123" t="e">
        <f>W68+(VLOOKUP($B67,'Growth Rates'!$B$11:$O$140,($B$1+2),FALSE))-(X67*(X$7/VLOOKUP($B67,'Paddock Names'!$B$11:$D$140,3)))</f>
        <v>#DIV/0!</v>
      </c>
      <c r="Y68" s="123" t="e">
        <f>X68+(VLOOKUP($B67,'Growth Rates'!$B$11:$O$140,($B$1+2),FALSE))-(Y67*(Y$7/VLOOKUP($B67,'Paddock Names'!$B$11:$D$140,3)))</f>
        <v>#DIV/0!</v>
      </c>
      <c r="Z68" s="123" t="e">
        <f>Y68+(VLOOKUP($B67,'Growth Rates'!$B$11:$O$140,($B$1+2),FALSE))-(Z67*(Z$7/VLOOKUP($B67,'Paddock Names'!$B$11:$D$140,3)))</f>
        <v>#DIV/0!</v>
      </c>
      <c r="AA68" s="123" t="e">
        <f>Z68+(VLOOKUP($B67,'Growth Rates'!$B$11:$O$140,($B$1+2),FALSE))-(AA67*(AA$7/VLOOKUP($B67,'Paddock Names'!$B$11:$D$140,3)))</f>
        <v>#DIV/0!</v>
      </c>
      <c r="AB68" s="123" t="e">
        <f>AA68+(VLOOKUP($B67,'Growth Rates'!$B$11:$O$140,($B$1+2),FALSE))-(AB67*(AB$7/VLOOKUP($B67,'Paddock Names'!$B$11:$D$140,3)))</f>
        <v>#DIV/0!</v>
      </c>
      <c r="AC68" s="123" t="e">
        <f>AB68+(VLOOKUP($B67,'Growth Rates'!$B$11:$O$140,($B$1+2),FALSE))-(AC67*(AC$7/VLOOKUP($B67,'Paddock Names'!$B$11:$D$140,3)))</f>
        <v>#DIV/0!</v>
      </c>
      <c r="AD68" s="123" t="e">
        <f>AC68+(VLOOKUP($B67,'Growth Rates'!$B$11:$O$140,($B$1+2),FALSE))-(AD67*(AD$7/VLOOKUP($B67,'Paddock Names'!$B$11:$D$140,3)))</f>
        <v>#DIV/0!</v>
      </c>
      <c r="AE68" s="123" t="e">
        <f>AD68+(VLOOKUP($B67,'Growth Rates'!$B$11:$O$140,($B$1+2),FALSE))-(AE67*(AE$7/VLOOKUP($B67,'Paddock Names'!$B$11:$D$140,3)))</f>
        <v>#DIV/0!</v>
      </c>
      <c r="AF68" s="123" t="e">
        <f>AE68+(VLOOKUP($B67,'Growth Rates'!$B$11:$O$140,($B$1+2),FALSE))-(AF67*(AF$7/VLOOKUP($B67,'Paddock Names'!$B$11:$D$140,3)))</f>
        <v>#DIV/0!</v>
      </c>
      <c r="AG68" s="123" t="e">
        <f>AF68+(VLOOKUP($B67,'Growth Rates'!$B$11:$O$140,($B$1+2),FALSE))-(AG67*(AG$7/VLOOKUP($B67,'Paddock Names'!$B$11:$D$140,3)))</f>
        <v>#DIV/0!</v>
      </c>
      <c r="AH68" s="123" t="e">
        <f>AG68+(VLOOKUP($B67,'Growth Rates'!$B$11:$O$140,($B$1+2),FALSE))-(AH67*(AH$7/VLOOKUP($B67,'Paddock Names'!$B$11:$D$140,3)))</f>
        <v>#DIV/0!</v>
      </c>
      <c r="AI68" s="123" t="e">
        <f>AH68+(VLOOKUP($B67,'Growth Rates'!$B$11:$O$140,($B$1+2),FALSE))-(AI67*(AI$7/VLOOKUP($B67,'Paddock Names'!$B$11:$D$140,3)))</f>
        <v>#DIV/0!</v>
      </c>
      <c r="AJ68" s="123" t="e">
        <f>AI68+(VLOOKUP($B67,'Growth Rates'!$B$11:$O$140,($B$1+2),FALSE))-(AJ67*(AJ$7/VLOOKUP($B67,'Paddock Names'!$B$11:$D$140,3)))</f>
        <v>#DIV/0!</v>
      </c>
      <c r="AK68" s="123" t="e">
        <f>AJ68+(VLOOKUP($B67,'Growth Rates'!$B$11:$O$140,($B$1+2),FALSE))-(AK67*(AK$7/VLOOKUP($B67,'Paddock Names'!$B$11:$D$140,3)))</f>
        <v>#DIV/0!</v>
      </c>
      <c r="AL68" s="123" t="e">
        <f>AK68+(VLOOKUP($B67,'Growth Rates'!$B$11:$O$140,($B$1+2),FALSE))-(AL67*(AL$7/VLOOKUP($B67,'Paddock Names'!$B$11:$D$140,3)))</f>
        <v>#DIV/0!</v>
      </c>
      <c r="AM68" s="124" t="e">
        <f>AL68+(VLOOKUP($B67,'Growth Rates'!$B$11:$O$140,($B$1+2),FALSE))-(AM67*(AM$7/VLOOKUP($B67,'Paddock Names'!$B$11:$D$140,3)))</f>
        <v>#DIV/0!</v>
      </c>
    </row>
    <row r="69" spans="2:39"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IF(SUM(I69:AM69)&gt;0,SUM(I69:AM69)," ")</f>
        <v xml:space="preserve"> </v>
      </c>
      <c r="F69" s="119" t="e">
        <f>IF((MOD('Group Name and Year'!$E$14,4)=0),Feb!AK70,Feb!AJ70)</f>
        <v>#DIV/0!</v>
      </c>
      <c r="G69" s="17">
        <f>VLOOKUP(B69,'Herbage Mass Residual'!$B$11:$O$140,($B$1+2),FALSE)</f>
        <v>2400</v>
      </c>
      <c r="H69" s="103" t="e">
        <f>($F$7/VLOOKUP(B69,'Paddock Names'!$B$11:$D$140,3))*(SUM(I69:AM69)/31)</f>
        <v>#DIV/0!</v>
      </c>
      <c r="I69" s="121"/>
      <c r="J69" s="121"/>
      <c r="K69" s="121"/>
      <c r="L69" s="121"/>
      <c r="M69" s="121"/>
      <c r="N69" s="121"/>
      <c r="O69" s="121"/>
      <c r="P69" s="121"/>
      <c r="Q69" s="121"/>
      <c r="R69" s="121"/>
      <c r="S69" s="121"/>
      <c r="T69" s="121"/>
      <c r="U69" s="121"/>
      <c r="V69" s="121"/>
      <c r="W69" s="121"/>
      <c r="X69" s="121"/>
      <c r="Y69" s="121"/>
      <c r="Z69" s="121"/>
      <c r="AA69" s="121"/>
      <c r="AB69" s="121"/>
      <c r="AC69" s="121"/>
      <c r="AD69" s="121"/>
      <c r="AE69" s="121"/>
      <c r="AF69" s="121"/>
      <c r="AG69" s="121"/>
      <c r="AH69" s="121"/>
      <c r="AI69" s="121"/>
      <c r="AJ69" s="121"/>
      <c r="AK69" s="121"/>
      <c r="AL69" s="121"/>
      <c r="AM69" s="122"/>
    </row>
    <row r="70" spans="2:39" ht="16" thickBot="1" x14ac:dyDescent="0.25">
      <c r="B70" s="58">
        <f t="shared" si="4"/>
        <v>30.5</v>
      </c>
      <c r="C70" s="23"/>
      <c r="D70" s="29"/>
      <c r="E70" s="27"/>
      <c r="F70" s="21"/>
      <c r="G70" s="22"/>
      <c r="H70" s="104"/>
      <c r="I70" s="123" t="e">
        <f>F69+(VLOOKUP(B69,'Growth Rates'!$B$11:$O$140,($B$1+2),FALSE))-(I69*(I$7/VLOOKUP(B69,'Paddock Names'!$B$11:$D$140,3)))</f>
        <v>#DIV/0!</v>
      </c>
      <c r="J70" s="123" t="e">
        <f>I70+(VLOOKUP($B69,'Growth Rates'!$B$11:$O$140,($B$1+2),FALSE))-(J69*(J$7/VLOOKUP($B69,'Paddock Names'!$B$11:$D$140,3)))</f>
        <v>#DIV/0!</v>
      </c>
      <c r="K70" s="123" t="e">
        <f>J70+(VLOOKUP($B69,'Growth Rates'!$B$11:$O$140,($B$1+2),FALSE))-(K69*(K$7/VLOOKUP($B69,'Paddock Names'!$B$11:$D$140,3)))</f>
        <v>#DIV/0!</v>
      </c>
      <c r="L70" s="123" t="e">
        <f>K70+(VLOOKUP($B69,'Growth Rates'!$B$11:$O$140,($B$1+2),FALSE))-(L69*(L$7/VLOOKUP($B69,'Paddock Names'!$B$11:$D$140,3)))</f>
        <v>#DIV/0!</v>
      </c>
      <c r="M70" s="123" t="e">
        <f>L70+(VLOOKUP($B69,'Growth Rates'!$B$11:$O$140,($B$1+2),FALSE))-(M69*(M$7/VLOOKUP($B69,'Paddock Names'!$B$11:$D$140,3)))</f>
        <v>#DIV/0!</v>
      </c>
      <c r="N70" s="123" t="e">
        <f>M70+(VLOOKUP($B69,'Growth Rates'!$B$11:$O$140,($B$1+2),FALSE))-(N69*(N$7/VLOOKUP($B69,'Paddock Names'!$B$11:$D$140,3)))</f>
        <v>#DIV/0!</v>
      </c>
      <c r="O70" s="123" t="e">
        <f>N70+(VLOOKUP($B69,'Growth Rates'!$B$11:$O$140,($B$1+2),FALSE))-(O69*(O$7/VLOOKUP($B69,'Paddock Names'!$B$11:$D$140,3)))</f>
        <v>#DIV/0!</v>
      </c>
      <c r="P70" s="123" t="e">
        <f>O70+(VLOOKUP($B69,'Growth Rates'!$B$11:$O$140,($B$1+2),FALSE))-(P69*(P$7/VLOOKUP($B69,'Paddock Names'!$B$11:$D$140,3)))</f>
        <v>#DIV/0!</v>
      </c>
      <c r="Q70" s="123" t="e">
        <f>P70+(VLOOKUP($B69,'Growth Rates'!$B$11:$O$140,($B$1+2),FALSE))-(Q69*(Q$7/VLOOKUP($B69,'Paddock Names'!$B$11:$D$140,3)))</f>
        <v>#DIV/0!</v>
      </c>
      <c r="R70" s="123" t="e">
        <f>Q70+(VLOOKUP($B69,'Growth Rates'!$B$11:$O$140,($B$1+2),FALSE))-(R69*(R$7/VLOOKUP($B69,'Paddock Names'!$B$11:$D$140,3)))</f>
        <v>#DIV/0!</v>
      </c>
      <c r="S70" s="123" t="e">
        <f>R70+(VLOOKUP($B69,'Growth Rates'!$B$11:$O$140,($B$1+2),FALSE))-(S69*(S$7/VLOOKUP($B69,'Paddock Names'!$B$11:$D$140,3)))</f>
        <v>#DIV/0!</v>
      </c>
      <c r="T70" s="123" t="e">
        <f>S70+(VLOOKUP($B69,'Growth Rates'!$B$11:$O$140,($B$1+2),FALSE))-(T69*(T$7/VLOOKUP($B69,'Paddock Names'!$B$11:$D$140,3)))</f>
        <v>#DIV/0!</v>
      </c>
      <c r="U70" s="123" t="e">
        <f>T70+(VLOOKUP($B69,'Growth Rates'!$B$11:$O$140,($B$1+2),FALSE))-(U69*(U$7/VLOOKUP($B69,'Paddock Names'!$B$11:$D$140,3)))</f>
        <v>#DIV/0!</v>
      </c>
      <c r="V70" s="123" t="e">
        <f>U70+(VLOOKUP($B69,'Growth Rates'!$B$11:$O$140,($B$1+2),FALSE))-(V69*(V$7/VLOOKUP($B69,'Paddock Names'!$B$11:$D$140,3)))</f>
        <v>#DIV/0!</v>
      </c>
      <c r="W70" s="123" t="e">
        <f>V70+(VLOOKUP($B69,'Growth Rates'!$B$11:$O$140,($B$1+2),FALSE))-(W69*(W$7/VLOOKUP($B69,'Paddock Names'!$B$11:$D$140,3)))</f>
        <v>#DIV/0!</v>
      </c>
      <c r="X70" s="123" t="e">
        <f>W70+(VLOOKUP($B69,'Growth Rates'!$B$11:$O$140,($B$1+2),FALSE))-(X69*(X$7/VLOOKUP($B69,'Paddock Names'!$B$11:$D$140,3)))</f>
        <v>#DIV/0!</v>
      </c>
      <c r="Y70" s="123" t="e">
        <f>X70+(VLOOKUP($B69,'Growth Rates'!$B$11:$O$140,($B$1+2),FALSE))-(Y69*(Y$7/VLOOKUP($B69,'Paddock Names'!$B$11:$D$140,3)))</f>
        <v>#DIV/0!</v>
      </c>
      <c r="Z70" s="123" t="e">
        <f>Y70+(VLOOKUP($B69,'Growth Rates'!$B$11:$O$140,($B$1+2),FALSE))-(Z69*(Z$7/VLOOKUP($B69,'Paddock Names'!$B$11:$D$140,3)))</f>
        <v>#DIV/0!</v>
      </c>
      <c r="AA70" s="123" t="e">
        <f>Z70+(VLOOKUP($B69,'Growth Rates'!$B$11:$O$140,($B$1+2),FALSE))-(AA69*(AA$7/VLOOKUP($B69,'Paddock Names'!$B$11:$D$140,3)))</f>
        <v>#DIV/0!</v>
      </c>
      <c r="AB70" s="123" t="e">
        <f>AA70+(VLOOKUP($B69,'Growth Rates'!$B$11:$O$140,($B$1+2),FALSE))-(AB69*(AB$7/VLOOKUP($B69,'Paddock Names'!$B$11:$D$140,3)))</f>
        <v>#DIV/0!</v>
      </c>
      <c r="AC70" s="123" t="e">
        <f>AB70+(VLOOKUP($B69,'Growth Rates'!$B$11:$O$140,($B$1+2),FALSE))-(AC69*(AC$7/VLOOKUP($B69,'Paddock Names'!$B$11:$D$140,3)))</f>
        <v>#DIV/0!</v>
      </c>
      <c r="AD70" s="123" t="e">
        <f>AC70+(VLOOKUP($B69,'Growth Rates'!$B$11:$O$140,($B$1+2),FALSE))-(AD69*(AD$7/VLOOKUP($B69,'Paddock Names'!$B$11:$D$140,3)))</f>
        <v>#DIV/0!</v>
      </c>
      <c r="AE70" s="123" t="e">
        <f>AD70+(VLOOKUP($B69,'Growth Rates'!$B$11:$O$140,($B$1+2),FALSE))-(AE69*(AE$7/VLOOKUP($B69,'Paddock Names'!$B$11:$D$140,3)))</f>
        <v>#DIV/0!</v>
      </c>
      <c r="AF70" s="123" t="e">
        <f>AE70+(VLOOKUP($B69,'Growth Rates'!$B$11:$O$140,($B$1+2),FALSE))-(AF69*(AF$7/VLOOKUP($B69,'Paddock Names'!$B$11:$D$140,3)))</f>
        <v>#DIV/0!</v>
      </c>
      <c r="AG70" s="123" t="e">
        <f>AF70+(VLOOKUP($B69,'Growth Rates'!$B$11:$O$140,($B$1+2),FALSE))-(AG69*(AG$7/VLOOKUP($B69,'Paddock Names'!$B$11:$D$140,3)))</f>
        <v>#DIV/0!</v>
      </c>
      <c r="AH70" s="123" t="e">
        <f>AG70+(VLOOKUP($B69,'Growth Rates'!$B$11:$O$140,($B$1+2),FALSE))-(AH69*(AH$7/VLOOKUP($B69,'Paddock Names'!$B$11:$D$140,3)))</f>
        <v>#DIV/0!</v>
      </c>
      <c r="AI70" s="123" t="e">
        <f>AH70+(VLOOKUP($B69,'Growth Rates'!$B$11:$O$140,($B$1+2),FALSE))-(AI69*(AI$7/VLOOKUP($B69,'Paddock Names'!$B$11:$D$140,3)))</f>
        <v>#DIV/0!</v>
      </c>
      <c r="AJ70" s="123" t="e">
        <f>AI70+(VLOOKUP($B69,'Growth Rates'!$B$11:$O$140,($B$1+2),FALSE))-(AJ69*(AJ$7/VLOOKUP($B69,'Paddock Names'!$B$11:$D$140,3)))</f>
        <v>#DIV/0!</v>
      </c>
      <c r="AK70" s="123" t="e">
        <f>AJ70+(VLOOKUP($B69,'Growth Rates'!$B$11:$O$140,($B$1+2),FALSE))-(AK69*(AK$7/VLOOKUP($B69,'Paddock Names'!$B$11:$D$140,3)))</f>
        <v>#DIV/0!</v>
      </c>
      <c r="AL70" s="123" t="e">
        <f>AK70+(VLOOKUP($B69,'Growth Rates'!$B$11:$O$140,($B$1+2),FALSE))-(AL69*(AL$7/VLOOKUP($B69,'Paddock Names'!$B$11:$D$140,3)))</f>
        <v>#DIV/0!</v>
      </c>
      <c r="AM70" s="124" t="e">
        <f>AL70+(VLOOKUP($B69,'Growth Rates'!$B$11:$O$140,($B$1+2),FALSE))-(AM69*(AM$7/VLOOKUP($B69,'Paddock Names'!$B$11:$D$140,3)))</f>
        <v>#DIV/0!</v>
      </c>
    </row>
    <row r="71" spans="2:39"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IF(SUM(I71:AM71)&gt;0,SUM(I71:AM71)," ")</f>
        <v xml:space="preserve"> </v>
      </c>
      <c r="F71" s="119" t="e">
        <f>IF((MOD('Group Name and Year'!$E$14,4)=0),Feb!AK72,Feb!AJ72)</f>
        <v>#DIV/0!</v>
      </c>
      <c r="G71" s="17">
        <f>VLOOKUP(B71,'Herbage Mass Residual'!$B$11:$O$140,($B$1+2),FALSE)</f>
        <v>2400</v>
      </c>
      <c r="H71" s="103" t="e">
        <f>($F$7/VLOOKUP(B71,'Paddock Names'!$B$11:$D$140,3))*(SUM(I71:AM71)/31)</f>
        <v>#DIV/0!</v>
      </c>
      <c r="I71" s="121"/>
      <c r="J71" s="121"/>
      <c r="K71" s="121"/>
      <c r="L71" s="121"/>
      <c r="M71" s="121"/>
      <c r="N71" s="121"/>
      <c r="O71" s="121"/>
      <c r="P71" s="121"/>
      <c r="Q71" s="121"/>
      <c r="R71" s="121"/>
      <c r="S71" s="121"/>
      <c r="T71" s="121"/>
      <c r="U71" s="121"/>
      <c r="V71" s="121"/>
      <c r="W71" s="121"/>
      <c r="X71" s="121"/>
      <c r="Y71" s="121"/>
      <c r="Z71" s="121"/>
      <c r="AA71" s="121"/>
      <c r="AB71" s="121"/>
      <c r="AC71" s="121"/>
      <c r="AD71" s="121"/>
      <c r="AE71" s="121"/>
      <c r="AF71" s="121"/>
      <c r="AG71" s="121"/>
      <c r="AH71" s="121"/>
      <c r="AI71" s="121"/>
      <c r="AJ71" s="121"/>
      <c r="AK71" s="121"/>
      <c r="AL71" s="121"/>
      <c r="AM71" s="122"/>
    </row>
    <row r="72" spans="2:39" ht="16" thickBot="1" x14ac:dyDescent="0.25">
      <c r="B72" s="58">
        <f t="shared" si="4"/>
        <v>31.5</v>
      </c>
      <c r="C72" s="23"/>
      <c r="D72" s="29"/>
      <c r="E72" s="27"/>
      <c r="F72" s="21"/>
      <c r="G72" s="22"/>
      <c r="H72" s="104"/>
      <c r="I72" s="123" t="e">
        <f>F71+(VLOOKUP(B71,'Growth Rates'!$B$11:$O$140,($B$1+2),FALSE))-(I71*(I$7/VLOOKUP(B71,'Paddock Names'!$B$11:$D$140,3)))</f>
        <v>#DIV/0!</v>
      </c>
      <c r="J72" s="123" t="e">
        <f>I72+(VLOOKUP($B71,'Growth Rates'!$B$11:$O$140,($B$1+2),FALSE))-(J71*(J$7/VLOOKUP($B71,'Paddock Names'!$B$11:$D$140,3)))</f>
        <v>#DIV/0!</v>
      </c>
      <c r="K72" s="123" t="e">
        <f>J72+(VLOOKUP($B71,'Growth Rates'!$B$11:$O$140,($B$1+2),FALSE))-(K71*(K$7/VLOOKUP($B71,'Paddock Names'!$B$11:$D$140,3)))</f>
        <v>#DIV/0!</v>
      </c>
      <c r="L72" s="123" t="e">
        <f>K72+(VLOOKUP($B71,'Growth Rates'!$B$11:$O$140,($B$1+2),FALSE))-(L71*(L$7/VLOOKUP($B71,'Paddock Names'!$B$11:$D$140,3)))</f>
        <v>#DIV/0!</v>
      </c>
      <c r="M72" s="123" t="e">
        <f>L72+(VLOOKUP($B71,'Growth Rates'!$B$11:$O$140,($B$1+2),FALSE))-(M71*(M$7/VLOOKUP($B71,'Paddock Names'!$B$11:$D$140,3)))</f>
        <v>#DIV/0!</v>
      </c>
      <c r="N72" s="123" t="e">
        <f>M72+(VLOOKUP($B71,'Growth Rates'!$B$11:$O$140,($B$1+2),FALSE))-(N71*(N$7/VLOOKUP($B71,'Paddock Names'!$B$11:$D$140,3)))</f>
        <v>#DIV/0!</v>
      </c>
      <c r="O72" s="123" t="e">
        <f>N72+(VLOOKUP($B71,'Growth Rates'!$B$11:$O$140,($B$1+2),FALSE))-(O71*(O$7/VLOOKUP($B71,'Paddock Names'!$B$11:$D$140,3)))</f>
        <v>#DIV/0!</v>
      </c>
      <c r="P72" s="123" t="e">
        <f>O72+(VLOOKUP($B71,'Growth Rates'!$B$11:$O$140,($B$1+2),FALSE))-(P71*(P$7/VLOOKUP($B71,'Paddock Names'!$B$11:$D$140,3)))</f>
        <v>#DIV/0!</v>
      </c>
      <c r="Q72" s="123" t="e">
        <f>P72+(VLOOKUP($B71,'Growth Rates'!$B$11:$O$140,($B$1+2),FALSE))-(Q71*(Q$7/VLOOKUP($B71,'Paddock Names'!$B$11:$D$140,3)))</f>
        <v>#DIV/0!</v>
      </c>
      <c r="R72" s="123" t="e">
        <f>Q72+(VLOOKUP($B71,'Growth Rates'!$B$11:$O$140,($B$1+2),FALSE))-(R71*(R$7/VLOOKUP($B71,'Paddock Names'!$B$11:$D$140,3)))</f>
        <v>#DIV/0!</v>
      </c>
      <c r="S72" s="123" t="e">
        <f>R72+(VLOOKUP($B71,'Growth Rates'!$B$11:$O$140,($B$1+2),FALSE))-(S71*(S$7/VLOOKUP($B71,'Paddock Names'!$B$11:$D$140,3)))</f>
        <v>#DIV/0!</v>
      </c>
      <c r="T72" s="123" t="e">
        <f>S72+(VLOOKUP($B71,'Growth Rates'!$B$11:$O$140,($B$1+2),FALSE))-(T71*(T$7/VLOOKUP($B71,'Paddock Names'!$B$11:$D$140,3)))</f>
        <v>#DIV/0!</v>
      </c>
      <c r="U72" s="123" t="e">
        <f>T72+(VLOOKUP($B71,'Growth Rates'!$B$11:$O$140,($B$1+2),FALSE))-(U71*(U$7/VLOOKUP($B71,'Paddock Names'!$B$11:$D$140,3)))</f>
        <v>#DIV/0!</v>
      </c>
      <c r="V72" s="123" t="e">
        <f>U72+(VLOOKUP($B71,'Growth Rates'!$B$11:$O$140,($B$1+2),FALSE))-(V71*(V$7/VLOOKUP($B71,'Paddock Names'!$B$11:$D$140,3)))</f>
        <v>#DIV/0!</v>
      </c>
      <c r="W72" s="123" t="e">
        <f>V72+(VLOOKUP($B71,'Growth Rates'!$B$11:$O$140,($B$1+2),FALSE))-(W71*(W$7/VLOOKUP($B71,'Paddock Names'!$B$11:$D$140,3)))</f>
        <v>#DIV/0!</v>
      </c>
      <c r="X72" s="123" t="e">
        <f>W72+(VLOOKUP($B71,'Growth Rates'!$B$11:$O$140,($B$1+2),FALSE))-(X71*(X$7/VLOOKUP($B71,'Paddock Names'!$B$11:$D$140,3)))</f>
        <v>#DIV/0!</v>
      </c>
      <c r="Y72" s="123" t="e">
        <f>X72+(VLOOKUP($B71,'Growth Rates'!$B$11:$O$140,($B$1+2),FALSE))-(Y71*(Y$7/VLOOKUP($B71,'Paddock Names'!$B$11:$D$140,3)))</f>
        <v>#DIV/0!</v>
      </c>
      <c r="Z72" s="123" t="e">
        <f>Y72+(VLOOKUP($B71,'Growth Rates'!$B$11:$O$140,($B$1+2),FALSE))-(Z71*(Z$7/VLOOKUP($B71,'Paddock Names'!$B$11:$D$140,3)))</f>
        <v>#DIV/0!</v>
      </c>
      <c r="AA72" s="123" t="e">
        <f>Z72+(VLOOKUP($B71,'Growth Rates'!$B$11:$O$140,($B$1+2),FALSE))-(AA71*(AA$7/VLOOKUP($B71,'Paddock Names'!$B$11:$D$140,3)))</f>
        <v>#DIV/0!</v>
      </c>
      <c r="AB72" s="123" t="e">
        <f>AA72+(VLOOKUP($B71,'Growth Rates'!$B$11:$O$140,($B$1+2),FALSE))-(AB71*(AB$7/VLOOKUP($B71,'Paddock Names'!$B$11:$D$140,3)))</f>
        <v>#DIV/0!</v>
      </c>
      <c r="AC72" s="123" t="e">
        <f>AB72+(VLOOKUP($B71,'Growth Rates'!$B$11:$O$140,($B$1+2),FALSE))-(AC71*(AC$7/VLOOKUP($B71,'Paddock Names'!$B$11:$D$140,3)))</f>
        <v>#DIV/0!</v>
      </c>
      <c r="AD72" s="123" t="e">
        <f>AC72+(VLOOKUP($B71,'Growth Rates'!$B$11:$O$140,($B$1+2),FALSE))-(AD71*(AD$7/VLOOKUP($B71,'Paddock Names'!$B$11:$D$140,3)))</f>
        <v>#DIV/0!</v>
      </c>
      <c r="AE72" s="123" t="e">
        <f>AD72+(VLOOKUP($B71,'Growth Rates'!$B$11:$O$140,($B$1+2),FALSE))-(AE71*(AE$7/VLOOKUP($B71,'Paddock Names'!$B$11:$D$140,3)))</f>
        <v>#DIV/0!</v>
      </c>
      <c r="AF72" s="123" t="e">
        <f>AE72+(VLOOKUP($B71,'Growth Rates'!$B$11:$O$140,($B$1+2),FALSE))-(AF71*(AF$7/VLOOKUP($B71,'Paddock Names'!$B$11:$D$140,3)))</f>
        <v>#DIV/0!</v>
      </c>
      <c r="AG72" s="123" t="e">
        <f>AF72+(VLOOKUP($B71,'Growth Rates'!$B$11:$O$140,($B$1+2),FALSE))-(AG71*(AG$7/VLOOKUP($B71,'Paddock Names'!$B$11:$D$140,3)))</f>
        <v>#DIV/0!</v>
      </c>
      <c r="AH72" s="123" t="e">
        <f>AG72+(VLOOKUP($B71,'Growth Rates'!$B$11:$O$140,($B$1+2),FALSE))-(AH71*(AH$7/VLOOKUP($B71,'Paddock Names'!$B$11:$D$140,3)))</f>
        <v>#DIV/0!</v>
      </c>
      <c r="AI72" s="123" t="e">
        <f>AH72+(VLOOKUP($B71,'Growth Rates'!$B$11:$O$140,($B$1+2),FALSE))-(AI71*(AI$7/VLOOKUP($B71,'Paddock Names'!$B$11:$D$140,3)))</f>
        <v>#DIV/0!</v>
      </c>
      <c r="AJ72" s="123" t="e">
        <f>AI72+(VLOOKUP($B71,'Growth Rates'!$B$11:$O$140,($B$1+2),FALSE))-(AJ71*(AJ$7/VLOOKUP($B71,'Paddock Names'!$B$11:$D$140,3)))</f>
        <v>#DIV/0!</v>
      </c>
      <c r="AK72" s="123" t="e">
        <f>AJ72+(VLOOKUP($B71,'Growth Rates'!$B$11:$O$140,($B$1+2),FALSE))-(AK71*(AK$7/VLOOKUP($B71,'Paddock Names'!$B$11:$D$140,3)))</f>
        <v>#DIV/0!</v>
      </c>
      <c r="AL72" s="123" t="e">
        <f>AK72+(VLOOKUP($B71,'Growth Rates'!$B$11:$O$140,($B$1+2),FALSE))-(AL71*(AL$7/VLOOKUP($B71,'Paddock Names'!$B$11:$D$140,3)))</f>
        <v>#DIV/0!</v>
      </c>
      <c r="AM72" s="124" t="e">
        <f>AL72+(VLOOKUP($B71,'Growth Rates'!$B$11:$O$140,($B$1+2),FALSE))-(AM71*(AM$7/VLOOKUP($B71,'Paddock Names'!$B$11:$D$140,3)))</f>
        <v>#DIV/0!</v>
      </c>
    </row>
    <row r="73" spans="2:39"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IF(SUM(I73:AM73)&gt;0,SUM(I73:AM73)," ")</f>
        <v xml:space="preserve"> </v>
      </c>
      <c r="F73" s="119" t="e">
        <f>IF((MOD('Group Name and Year'!$E$14,4)=0),Feb!AK74,Feb!AJ74)</f>
        <v>#DIV/0!</v>
      </c>
      <c r="G73" s="17">
        <f>VLOOKUP(B73,'Herbage Mass Residual'!$B$11:$O$140,($B$1+2),FALSE)</f>
        <v>2400</v>
      </c>
      <c r="H73" s="103" t="e">
        <f>($F$7/VLOOKUP(B73,'Paddock Names'!$B$11:$D$140,3))*(SUM(I73:AM73)/31)</f>
        <v>#DIV/0!</v>
      </c>
      <c r="I73" s="121"/>
      <c r="J73" s="121"/>
      <c r="K73" s="121"/>
      <c r="L73" s="121"/>
      <c r="M73" s="121"/>
      <c r="N73" s="121"/>
      <c r="O73" s="121"/>
      <c r="P73" s="121"/>
      <c r="Q73" s="121"/>
      <c r="R73" s="121"/>
      <c r="S73" s="121"/>
      <c r="T73" s="121"/>
      <c r="U73" s="121"/>
      <c r="V73" s="121"/>
      <c r="W73" s="121"/>
      <c r="X73" s="121"/>
      <c r="Y73" s="121"/>
      <c r="Z73" s="121"/>
      <c r="AA73" s="121"/>
      <c r="AB73" s="121"/>
      <c r="AC73" s="121"/>
      <c r="AD73" s="121"/>
      <c r="AE73" s="121"/>
      <c r="AF73" s="121"/>
      <c r="AG73" s="121"/>
      <c r="AH73" s="121"/>
      <c r="AI73" s="121"/>
      <c r="AJ73" s="121"/>
      <c r="AK73" s="121"/>
      <c r="AL73" s="121"/>
      <c r="AM73" s="122"/>
    </row>
    <row r="74" spans="2:39" ht="16" thickBot="1" x14ac:dyDescent="0.25">
      <c r="B74" s="58">
        <f t="shared" si="4"/>
        <v>32.5</v>
      </c>
      <c r="C74" s="23"/>
      <c r="D74" s="29"/>
      <c r="E74" s="27"/>
      <c r="F74" s="21"/>
      <c r="G74" s="22"/>
      <c r="H74" s="104"/>
      <c r="I74" s="123" t="e">
        <f>F73+(VLOOKUP(B73,'Growth Rates'!$B$11:$O$140,($B$1+2),FALSE))-(I73*(I$7/VLOOKUP(B73,'Paddock Names'!$B$11:$D$140,3)))</f>
        <v>#DIV/0!</v>
      </c>
      <c r="J74" s="123" t="e">
        <f>I74+(VLOOKUP($B73,'Growth Rates'!$B$11:$O$140,($B$1+2),FALSE))-(J73*(J$7/VLOOKUP($B73,'Paddock Names'!$B$11:$D$140,3)))</f>
        <v>#DIV/0!</v>
      </c>
      <c r="K74" s="123" t="e">
        <f>J74+(VLOOKUP($B73,'Growth Rates'!$B$11:$O$140,($B$1+2),FALSE))-(K73*(K$7/VLOOKUP($B73,'Paddock Names'!$B$11:$D$140,3)))</f>
        <v>#DIV/0!</v>
      </c>
      <c r="L74" s="123" t="e">
        <f>K74+(VLOOKUP($B73,'Growth Rates'!$B$11:$O$140,($B$1+2),FALSE))-(L73*(L$7/VLOOKUP($B73,'Paddock Names'!$B$11:$D$140,3)))</f>
        <v>#DIV/0!</v>
      </c>
      <c r="M74" s="123" t="e">
        <f>L74+(VLOOKUP($B73,'Growth Rates'!$B$11:$O$140,($B$1+2),FALSE))-(M73*(M$7/VLOOKUP($B73,'Paddock Names'!$B$11:$D$140,3)))</f>
        <v>#DIV/0!</v>
      </c>
      <c r="N74" s="123" t="e">
        <f>M74+(VLOOKUP($B73,'Growth Rates'!$B$11:$O$140,($B$1+2),FALSE))-(N73*(N$7/VLOOKUP($B73,'Paddock Names'!$B$11:$D$140,3)))</f>
        <v>#DIV/0!</v>
      </c>
      <c r="O74" s="123" t="e">
        <f>N74+(VLOOKUP($B73,'Growth Rates'!$B$11:$O$140,($B$1+2),FALSE))-(O73*(O$7/VLOOKUP($B73,'Paddock Names'!$B$11:$D$140,3)))</f>
        <v>#DIV/0!</v>
      </c>
      <c r="P74" s="123" t="e">
        <f>O74+(VLOOKUP($B73,'Growth Rates'!$B$11:$O$140,($B$1+2),FALSE))-(P73*(P$7/VLOOKUP($B73,'Paddock Names'!$B$11:$D$140,3)))</f>
        <v>#DIV/0!</v>
      </c>
      <c r="Q74" s="123" t="e">
        <f>P74+(VLOOKUP($B73,'Growth Rates'!$B$11:$O$140,($B$1+2),FALSE))-(Q73*(Q$7/VLOOKUP($B73,'Paddock Names'!$B$11:$D$140,3)))</f>
        <v>#DIV/0!</v>
      </c>
      <c r="R74" s="123" t="e">
        <f>Q74+(VLOOKUP($B73,'Growth Rates'!$B$11:$O$140,($B$1+2),FALSE))-(R73*(R$7/VLOOKUP($B73,'Paddock Names'!$B$11:$D$140,3)))</f>
        <v>#DIV/0!</v>
      </c>
      <c r="S74" s="123" t="e">
        <f>R74+(VLOOKUP($B73,'Growth Rates'!$B$11:$O$140,($B$1+2),FALSE))-(S73*(S$7/VLOOKUP($B73,'Paddock Names'!$B$11:$D$140,3)))</f>
        <v>#DIV/0!</v>
      </c>
      <c r="T74" s="123" t="e">
        <f>S74+(VLOOKUP($B73,'Growth Rates'!$B$11:$O$140,($B$1+2),FALSE))-(T73*(T$7/VLOOKUP($B73,'Paddock Names'!$B$11:$D$140,3)))</f>
        <v>#DIV/0!</v>
      </c>
      <c r="U74" s="123" t="e">
        <f>T74+(VLOOKUP($B73,'Growth Rates'!$B$11:$O$140,($B$1+2),FALSE))-(U73*(U$7/VLOOKUP($B73,'Paddock Names'!$B$11:$D$140,3)))</f>
        <v>#DIV/0!</v>
      </c>
      <c r="V74" s="123" t="e">
        <f>U74+(VLOOKUP($B73,'Growth Rates'!$B$11:$O$140,($B$1+2),FALSE))-(V73*(V$7/VLOOKUP($B73,'Paddock Names'!$B$11:$D$140,3)))</f>
        <v>#DIV/0!</v>
      </c>
      <c r="W74" s="123" t="e">
        <f>V74+(VLOOKUP($B73,'Growth Rates'!$B$11:$O$140,($B$1+2),FALSE))-(W73*(W$7/VLOOKUP($B73,'Paddock Names'!$B$11:$D$140,3)))</f>
        <v>#DIV/0!</v>
      </c>
      <c r="X74" s="123" t="e">
        <f>W74+(VLOOKUP($B73,'Growth Rates'!$B$11:$O$140,($B$1+2),FALSE))-(X73*(X$7/VLOOKUP($B73,'Paddock Names'!$B$11:$D$140,3)))</f>
        <v>#DIV/0!</v>
      </c>
      <c r="Y74" s="123" t="e">
        <f>X74+(VLOOKUP($B73,'Growth Rates'!$B$11:$O$140,($B$1+2),FALSE))-(Y73*(Y$7/VLOOKUP($B73,'Paddock Names'!$B$11:$D$140,3)))</f>
        <v>#DIV/0!</v>
      </c>
      <c r="Z74" s="123" t="e">
        <f>Y74+(VLOOKUP($B73,'Growth Rates'!$B$11:$O$140,($B$1+2),FALSE))-(Z73*(Z$7/VLOOKUP($B73,'Paddock Names'!$B$11:$D$140,3)))</f>
        <v>#DIV/0!</v>
      </c>
      <c r="AA74" s="123" t="e">
        <f>Z74+(VLOOKUP($B73,'Growth Rates'!$B$11:$O$140,($B$1+2),FALSE))-(AA73*(AA$7/VLOOKUP($B73,'Paddock Names'!$B$11:$D$140,3)))</f>
        <v>#DIV/0!</v>
      </c>
      <c r="AB74" s="123" t="e">
        <f>AA74+(VLOOKUP($B73,'Growth Rates'!$B$11:$O$140,($B$1+2),FALSE))-(AB73*(AB$7/VLOOKUP($B73,'Paddock Names'!$B$11:$D$140,3)))</f>
        <v>#DIV/0!</v>
      </c>
      <c r="AC74" s="123" t="e">
        <f>AB74+(VLOOKUP($B73,'Growth Rates'!$B$11:$O$140,($B$1+2),FALSE))-(AC73*(AC$7/VLOOKUP($B73,'Paddock Names'!$B$11:$D$140,3)))</f>
        <v>#DIV/0!</v>
      </c>
      <c r="AD74" s="123" t="e">
        <f>AC74+(VLOOKUP($B73,'Growth Rates'!$B$11:$O$140,($B$1+2),FALSE))-(AD73*(AD$7/VLOOKUP($B73,'Paddock Names'!$B$11:$D$140,3)))</f>
        <v>#DIV/0!</v>
      </c>
      <c r="AE74" s="123" t="e">
        <f>AD74+(VLOOKUP($B73,'Growth Rates'!$B$11:$O$140,($B$1+2),FALSE))-(AE73*(AE$7/VLOOKUP($B73,'Paddock Names'!$B$11:$D$140,3)))</f>
        <v>#DIV/0!</v>
      </c>
      <c r="AF74" s="123" t="e">
        <f>AE74+(VLOOKUP($B73,'Growth Rates'!$B$11:$O$140,($B$1+2),FALSE))-(AF73*(AF$7/VLOOKUP($B73,'Paddock Names'!$B$11:$D$140,3)))</f>
        <v>#DIV/0!</v>
      </c>
      <c r="AG74" s="123" t="e">
        <f>AF74+(VLOOKUP($B73,'Growth Rates'!$B$11:$O$140,($B$1+2),FALSE))-(AG73*(AG$7/VLOOKUP($B73,'Paddock Names'!$B$11:$D$140,3)))</f>
        <v>#DIV/0!</v>
      </c>
      <c r="AH74" s="123" t="e">
        <f>AG74+(VLOOKUP($B73,'Growth Rates'!$B$11:$O$140,($B$1+2),FALSE))-(AH73*(AH$7/VLOOKUP($B73,'Paddock Names'!$B$11:$D$140,3)))</f>
        <v>#DIV/0!</v>
      </c>
      <c r="AI74" s="123" t="e">
        <f>AH74+(VLOOKUP($B73,'Growth Rates'!$B$11:$O$140,($B$1+2),FALSE))-(AI73*(AI$7/VLOOKUP($B73,'Paddock Names'!$B$11:$D$140,3)))</f>
        <v>#DIV/0!</v>
      </c>
      <c r="AJ74" s="123" t="e">
        <f>AI74+(VLOOKUP($B73,'Growth Rates'!$B$11:$O$140,($B$1+2),FALSE))-(AJ73*(AJ$7/VLOOKUP($B73,'Paddock Names'!$B$11:$D$140,3)))</f>
        <v>#DIV/0!</v>
      </c>
      <c r="AK74" s="123" t="e">
        <f>AJ74+(VLOOKUP($B73,'Growth Rates'!$B$11:$O$140,($B$1+2),FALSE))-(AK73*(AK$7/VLOOKUP($B73,'Paddock Names'!$B$11:$D$140,3)))</f>
        <v>#DIV/0!</v>
      </c>
      <c r="AL74" s="123" t="e">
        <f>AK74+(VLOOKUP($B73,'Growth Rates'!$B$11:$O$140,($B$1+2),FALSE))-(AL73*(AL$7/VLOOKUP($B73,'Paddock Names'!$B$11:$D$140,3)))</f>
        <v>#DIV/0!</v>
      </c>
      <c r="AM74" s="124" t="e">
        <f>AL74+(VLOOKUP($B73,'Growth Rates'!$B$11:$O$140,($B$1+2),FALSE))-(AM73*(AM$7/VLOOKUP($B73,'Paddock Names'!$B$11:$D$140,3)))</f>
        <v>#DIV/0!</v>
      </c>
    </row>
    <row r="75" spans="2:39"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IF(SUM(I75:AM75)&gt;0,SUM(I75:AM75)," ")</f>
        <v xml:space="preserve"> </v>
      </c>
      <c r="F75" s="119" t="e">
        <f>IF((MOD('Group Name and Year'!$E$14,4)=0),Feb!AK76,Feb!AJ76)</f>
        <v>#DIV/0!</v>
      </c>
      <c r="G75" s="17">
        <f>VLOOKUP(B75,'Herbage Mass Residual'!$B$11:$O$140,($B$1+2),FALSE)</f>
        <v>2400</v>
      </c>
      <c r="H75" s="103" t="e">
        <f>($F$7/VLOOKUP(B75,'Paddock Names'!$B$11:$D$140,3))*(SUM(I75:AM75)/31)</f>
        <v>#DIV/0!</v>
      </c>
      <c r="I75" s="121"/>
      <c r="J75" s="121"/>
      <c r="K75" s="121"/>
      <c r="L75" s="121"/>
      <c r="M75" s="121"/>
      <c r="N75" s="121"/>
      <c r="O75" s="121"/>
      <c r="P75" s="121"/>
      <c r="Q75" s="121"/>
      <c r="R75" s="121"/>
      <c r="S75" s="121"/>
      <c r="T75" s="121"/>
      <c r="U75" s="121"/>
      <c r="V75" s="121"/>
      <c r="W75" s="121"/>
      <c r="X75" s="121"/>
      <c r="Y75" s="121"/>
      <c r="Z75" s="121"/>
      <c r="AA75" s="121"/>
      <c r="AB75" s="121"/>
      <c r="AC75" s="121"/>
      <c r="AD75" s="121"/>
      <c r="AE75" s="121"/>
      <c r="AF75" s="121"/>
      <c r="AG75" s="121"/>
      <c r="AH75" s="121"/>
      <c r="AI75" s="121"/>
      <c r="AJ75" s="121"/>
      <c r="AK75" s="121"/>
      <c r="AL75" s="121"/>
      <c r="AM75" s="122"/>
    </row>
    <row r="76" spans="2:39" ht="16" thickBot="1" x14ac:dyDescent="0.25">
      <c r="B76" s="58">
        <f t="shared" ref="B76:B139" si="5">B75+0.5</f>
        <v>33.5</v>
      </c>
      <c r="C76" s="23"/>
      <c r="D76" s="29"/>
      <c r="E76" s="27"/>
      <c r="F76" s="21"/>
      <c r="G76" s="22"/>
      <c r="H76" s="104"/>
      <c r="I76" s="123" t="e">
        <f>F75+(VLOOKUP(B75,'Growth Rates'!$B$11:$O$140,($B$1+2),FALSE))-(I75*(I$7/VLOOKUP(B75,'Paddock Names'!$B$11:$D$140,3)))</f>
        <v>#DIV/0!</v>
      </c>
      <c r="J76" s="123" t="e">
        <f>I76+(VLOOKUP($B75,'Growth Rates'!$B$11:$O$140,($B$1+2),FALSE))-(J75*(J$7/VLOOKUP($B75,'Paddock Names'!$B$11:$D$140,3)))</f>
        <v>#DIV/0!</v>
      </c>
      <c r="K76" s="123" t="e">
        <f>J76+(VLOOKUP($B75,'Growth Rates'!$B$11:$O$140,($B$1+2),FALSE))-(K75*(K$7/VLOOKUP($B75,'Paddock Names'!$B$11:$D$140,3)))</f>
        <v>#DIV/0!</v>
      </c>
      <c r="L76" s="123" t="e">
        <f>K76+(VLOOKUP($B75,'Growth Rates'!$B$11:$O$140,($B$1+2),FALSE))-(L75*(L$7/VLOOKUP($B75,'Paddock Names'!$B$11:$D$140,3)))</f>
        <v>#DIV/0!</v>
      </c>
      <c r="M76" s="123" t="e">
        <f>L76+(VLOOKUP($B75,'Growth Rates'!$B$11:$O$140,($B$1+2),FALSE))-(M75*(M$7/VLOOKUP($B75,'Paddock Names'!$B$11:$D$140,3)))</f>
        <v>#DIV/0!</v>
      </c>
      <c r="N76" s="123" t="e">
        <f>M76+(VLOOKUP($B75,'Growth Rates'!$B$11:$O$140,($B$1+2),FALSE))-(N75*(N$7/VLOOKUP($B75,'Paddock Names'!$B$11:$D$140,3)))</f>
        <v>#DIV/0!</v>
      </c>
      <c r="O76" s="123" t="e">
        <f>N76+(VLOOKUP($B75,'Growth Rates'!$B$11:$O$140,($B$1+2),FALSE))-(O75*(O$7/VLOOKUP($B75,'Paddock Names'!$B$11:$D$140,3)))</f>
        <v>#DIV/0!</v>
      </c>
      <c r="P76" s="123" t="e">
        <f>O76+(VLOOKUP($B75,'Growth Rates'!$B$11:$O$140,($B$1+2),FALSE))-(P75*(P$7/VLOOKUP($B75,'Paddock Names'!$B$11:$D$140,3)))</f>
        <v>#DIV/0!</v>
      </c>
      <c r="Q76" s="123" t="e">
        <f>P76+(VLOOKUP($B75,'Growth Rates'!$B$11:$O$140,($B$1+2),FALSE))-(Q75*(Q$7/VLOOKUP($B75,'Paddock Names'!$B$11:$D$140,3)))</f>
        <v>#DIV/0!</v>
      </c>
      <c r="R76" s="123" t="e">
        <f>Q76+(VLOOKUP($B75,'Growth Rates'!$B$11:$O$140,($B$1+2),FALSE))-(R75*(R$7/VLOOKUP($B75,'Paddock Names'!$B$11:$D$140,3)))</f>
        <v>#DIV/0!</v>
      </c>
      <c r="S76" s="123" t="e">
        <f>R76+(VLOOKUP($B75,'Growth Rates'!$B$11:$O$140,($B$1+2),FALSE))-(S75*(S$7/VLOOKUP($B75,'Paddock Names'!$B$11:$D$140,3)))</f>
        <v>#DIV/0!</v>
      </c>
      <c r="T76" s="123" t="e">
        <f>S76+(VLOOKUP($B75,'Growth Rates'!$B$11:$O$140,($B$1+2),FALSE))-(T75*(T$7/VLOOKUP($B75,'Paddock Names'!$B$11:$D$140,3)))</f>
        <v>#DIV/0!</v>
      </c>
      <c r="U76" s="123" t="e">
        <f>T76+(VLOOKUP($B75,'Growth Rates'!$B$11:$O$140,($B$1+2),FALSE))-(U75*(U$7/VLOOKUP($B75,'Paddock Names'!$B$11:$D$140,3)))</f>
        <v>#DIV/0!</v>
      </c>
      <c r="V76" s="123" t="e">
        <f>U76+(VLOOKUP($B75,'Growth Rates'!$B$11:$O$140,($B$1+2),FALSE))-(V75*(V$7/VLOOKUP($B75,'Paddock Names'!$B$11:$D$140,3)))</f>
        <v>#DIV/0!</v>
      </c>
      <c r="W76" s="123" t="e">
        <f>V76+(VLOOKUP($B75,'Growth Rates'!$B$11:$O$140,($B$1+2),FALSE))-(W75*(W$7/VLOOKUP($B75,'Paddock Names'!$B$11:$D$140,3)))</f>
        <v>#DIV/0!</v>
      </c>
      <c r="X76" s="123" t="e">
        <f>W76+(VLOOKUP($B75,'Growth Rates'!$B$11:$O$140,($B$1+2),FALSE))-(X75*(X$7/VLOOKUP($B75,'Paddock Names'!$B$11:$D$140,3)))</f>
        <v>#DIV/0!</v>
      </c>
      <c r="Y76" s="123" t="e">
        <f>X76+(VLOOKUP($B75,'Growth Rates'!$B$11:$O$140,($B$1+2),FALSE))-(Y75*(Y$7/VLOOKUP($B75,'Paddock Names'!$B$11:$D$140,3)))</f>
        <v>#DIV/0!</v>
      </c>
      <c r="Z76" s="123" t="e">
        <f>Y76+(VLOOKUP($B75,'Growth Rates'!$B$11:$O$140,($B$1+2),FALSE))-(Z75*(Z$7/VLOOKUP($B75,'Paddock Names'!$B$11:$D$140,3)))</f>
        <v>#DIV/0!</v>
      </c>
      <c r="AA76" s="123" t="e">
        <f>Z76+(VLOOKUP($B75,'Growth Rates'!$B$11:$O$140,($B$1+2),FALSE))-(AA75*(AA$7/VLOOKUP($B75,'Paddock Names'!$B$11:$D$140,3)))</f>
        <v>#DIV/0!</v>
      </c>
      <c r="AB76" s="123" t="e">
        <f>AA76+(VLOOKUP($B75,'Growth Rates'!$B$11:$O$140,($B$1+2),FALSE))-(AB75*(AB$7/VLOOKUP($B75,'Paddock Names'!$B$11:$D$140,3)))</f>
        <v>#DIV/0!</v>
      </c>
      <c r="AC76" s="123" t="e">
        <f>AB76+(VLOOKUP($B75,'Growth Rates'!$B$11:$O$140,($B$1+2),FALSE))-(AC75*(AC$7/VLOOKUP($B75,'Paddock Names'!$B$11:$D$140,3)))</f>
        <v>#DIV/0!</v>
      </c>
      <c r="AD76" s="123" t="e">
        <f>AC76+(VLOOKUP($B75,'Growth Rates'!$B$11:$O$140,($B$1+2),FALSE))-(AD75*(AD$7/VLOOKUP($B75,'Paddock Names'!$B$11:$D$140,3)))</f>
        <v>#DIV/0!</v>
      </c>
      <c r="AE76" s="123" t="e">
        <f>AD76+(VLOOKUP($B75,'Growth Rates'!$B$11:$O$140,($B$1+2),FALSE))-(AE75*(AE$7/VLOOKUP($B75,'Paddock Names'!$B$11:$D$140,3)))</f>
        <v>#DIV/0!</v>
      </c>
      <c r="AF76" s="123" t="e">
        <f>AE76+(VLOOKUP($B75,'Growth Rates'!$B$11:$O$140,($B$1+2),FALSE))-(AF75*(AF$7/VLOOKUP($B75,'Paddock Names'!$B$11:$D$140,3)))</f>
        <v>#DIV/0!</v>
      </c>
      <c r="AG76" s="123" t="e">
        <f>AF76+(VLOOKUP($B75,'Growth Rates'!$B$11:$O$140,($B$1+2),FALSE))-(AG75*(AG$7/VLOOKUP($B75,'Paddock Names'!$B$11:$D$140,3)))</f>
        <v>#DIV/0!</v>
      </c>
      <c r="AH76" s="123" t="e">
        <f>AG76+(VLOOKUP($B75,'Growth Rates'!$B$11:$O$140,($B$1+2),FALSE))-(AH75*(AH$7/VLOOKUP($B75,'Paddock Names'!$B$11:$D$140,3)))</f>
        <v>#DIV/0!</v>
      </c>
      <c r="AI76" s="123" t="e">
        <f>AH76+(VLOOKUP($B75,'Growth Rates'!$B$11:$O$140,($B$1+2),FALSE))-(AI75*(AI$7/VLOOKUP($B75,'Paddock Names'!$B$11:$D$140,3)))</f>
        <v>#DIV/0!</v>
      </c>
      <c r="AJ76" s="123" t="e">
        <f>AI76+(VLOOKUP($B75,'Growth Rates'!$B$11:$O$140,($B$1+2),FALSE))-(AJ75*(AJ$7/VLOOKUP($B75,'Paddock Names'!$B$11:$D$140,3)))</f>
        <v>#DIV/0!</v>
      </c>
      <c r="AK76" s="123" t="e">
        <f>AJ76+(VLOOKUP($B75,'Growth Rates'!$B$11:$O$140,($B$1+2),FALSE))-(AK75*(AK$7/VLOOKUP($B75,'Paddock Names'!$B$11:$D$140,3)))</f>
        <v>#DIV/0!</v>
      </c>
      <c r="AL76" s="123" t="e">
        <f>AK76+(VLOOKUP($B75,'Growth Rates'!$B$11:$O$140,($B$1+2),FALSE))-(AL75*(AL$7/VLOOKUP($B75,'Paddock Names'!$B$11:$D$140,3)))</f>
        <v>#DIV/0!</v>
      </c>
      <c r="AM76" s="124" t="e">
        <f>AL76+(VLOOKUP($B75,'Growth Rates'!$B$11:$O$140,($B$1+2),FALSE))-(AM75*(AM$7/VLOOKUP($B75,'Paddock Names'!$B$11:$D$140,3)))</f>
        <v>#DIV/0!</v>
      </c>
    </row>
    <row r="77" spans="2:39" x14ac:dyDescent="0.2">
      <c r="B77" s="58">
        <f t="shared" si="5"/>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IF(SUM(I77:AM77)&gt;0,SUM(I77:AM77)," ")</f>
        <v xml:space="preserve"> </v>
      </c>
      <c r="F77" s="119" t="e">
        <f>IF((MOD('Group Name and Year'!$E$14,4)=0),Feb!AK78,Feb!AJ78)</f>
        <v>#DIV/0!</v>
      </c>
      <c r="G77" s="17">
        <f>VLOOKUP(B77,'Herbage Mass Residual'!$B$11:$O$140,($B$1+2),FALSE)</f>
        <v>2400</v>
      </c>
      <c r="H77" s="103" t="e">
        <f>($F$7/VLOOKUP(B77,'Paddock Names'!$B$11:$D$140,3))*(SUM(I77:AM77)/31)</f>
        <v>#DIV/0!</v>
      </c>
      <c r="I77" s="121"/>
      <c r="J77" s="121"/>
      <c r="K77" s="121"/>
      <c r="L77" s="121"/>
      <c r="M77" s="121"/>
      <c r="N77" s="121"/>
      <c r="O77" s="121"/>
      <c r="P77" s="121"/>
      <c r="Q77" s="121"/>
      <c r="R77" s="121"/>
      <c r="S77" s="121"/>
      <c r="T77" s="121"/>
      <c r="U77" s="121"/>
      <c r="V77" s="121"/>
      <c r="W77" s="121"/>
      <c r="X77" s="121"/>
      <c r="Y77" s="121"/>
      <c r="Z77" s="121"/>
      <c r="AA77" s="121"/>
      <c r="AB77" s="121"/>
      <c r="AC77" s="121"/>
      <c r="AD77" s="121"/>
      <c r="AE77" s="121"/>
      <c r="AF77" s="121"/>
      <c r="AG77" s="121"/>
      <c r="AH77" s="121"/>
      <c r="AI77" s="121"/>
      <c r="AJ77" s="121"/>
      <c r="AK77" s="121"/>
      <c r="AL77" s="121"/>
      <c r="AM77" s="122"/>
    </row>
    <row r="78" spans="2:39" ht="16" thickBot="1" x14ac:dyDescent="0.25">
      <c r="B78" s="58">
        <f t="shared" si="5"/>
        <v>34.5</v>
      </c>
      <c r="C78" s="23"/>
      <c r="D78" s="29"/>
      <c r="E78" s="27"/>
      <c r="F78" s="21"/>
      <c r="G78" s="22"/>
      <c r="H78" s="104"/>
      <c r="I78" s="123" t="e">
        <f>F77+(VLOOKUP(B77,'Growth Rates'!$B$11:$O$140,($B$1+2),FALSE))-(I77*(I$7/VLOOKUP(B77,'Paddock Names'!$B$11:$D$140,3)))</f>
        <v>#DIV/0!</v>
      </c>
      <c r="J78" s="123" t="e">
        <f>I78+(VLOOKUP($B77,'Growth Rates'!$B$11:$O$140,($B$1+2),FALSE))-(J77*(J$7/VLOOKUP($B77,'Paddock Names'!$B$11:$D$140,3)))</f>
        <v>#DIV/0!</v>
      </c>
      <c r="K78" s="123" t="e">
        <f>J78+(VLOOKUP($B77,'Growth Rates'!$B$11:$O$140,($B$1+2),FALSE))-(K77*(K$7/VLOOKUP($B77,'Paddock Names'!$B$11:$D$140,3)))</f>
        <v>#DIV/0!</v>
      </c>
      <c r="L78" s="123" t="e">
        <f>K78+(VLOOKUP($B77,'Growth Rates'!$B$11:$O$140,($B$1+2),FALSE))-(L77*(L$7/VLOOKUP($B77,'Paddock Names'!$B$11:$D$140,3)))</f>
        <v>#DIV/0!</v>
      </c>
      <c r="M78" s="123" t="e">
        <f>L78+(VLOOKUP($B77,'Growth Rates'!$B$11:$O$140,($B$1+2),FALSE))-(M77*(M$7/VLOOKUP($B77,'Paddock Names'!$B$11:$D$140,3)))</f>
        <v>#DIV/0!</v>
      </c>
      <c r="N78" s="123" t="e">
        <f>M78+(VLOOKUP($B77,'Growth Rates'!$B$11:$O$140,($B$1+2),FALSE))-(N77*(N$7/VLOOKUP($B77,'Paddock Names'!$B$11:$D$140,3)))</f>
        <v>#DIV/0!</v>
      </c>
      <c r="O78" s="123" t="e">
        <f>N78+(VLOOKUP($B77,'Growth Rates'!$B$11:$O$140,($B$1+2),FALSE))-(O77*(O$7/VLOOKUP($B77,'Paddock Names'!$B$11:$D$140,3)))</f>
        <v>#DIV/0!</v>
      </c>
      <c r="P78" s="123" t="e">
        <f>O78+(VLOOKUP($B77,'Growth Rates'!$B$11:$O$140,($B$1+2),FALSE))-(P77*(P$7/VLOOKUP($B77,'Paddock Names'!$B$11:$D$140,3)))</f>
        <v>#DIV/0!</v>
      </c>
      <c r="Q78" s="123" t="e">
        <f>P78+(VLOOKUP($B77,'Growth Rates'!$B$11:$O$140,($B$1+2),FALSE))-(Q77*(Q$7/VLOOKUP($B77,'Paddock Names'!$B$11:$D$140,3)))</f>
        <v>#DIV/0!</v>
      </c>
      <c r="R78" s="123" t="e">
        <f>Q78+(VLOOKUP($B77,'Growth Rates'!$B$11:$O$140,($B$1+2),FALSE))-(R77*(R$7/VLOOKUP($B77,'Paddock Names'!$B$11:$D$140,3)))</f>
        <v>#DIV/0!</v>
      </c>
      <c r="S78" s="123" t="e">
        <f>R78+(VLOOKUP($B77,'Growth Rates'!$B$11:$O$140,($B$1+2),FALSE))-(S77*(S$7/VLOOKUP($B77,'Paddock Names'!$B$11:$D$140,3)))</f>
        <v>#DIV/0!</v>
      </c>
      <c r="T78" s="123" t="e">
        <f>S78+(VLOOKUP($B77,'Growth Rates'!$B$11:$O$140,($B$1+2),FALSE))-(T77*(T$7/VLOOKUP($B77,'Paddock Names'!$B$11:$D$140,3)))</f>
        <v>#DIV/0!</v>
      </c>
      <c r="U78" s="123" t="e">
        <f>T78+(VLOOKUP($B77,'Growth Rates'!$B$11:$O$140,($B$1+2),FALSE))-(U77*(U$7/VLOOKUP($B77,'Paddock Names'!$B$11:$D$140,3)))</f>
        <v>#DIV/0!</v>
      </c>
      <c r="V78" s="123" t="e">
        <f>U78+(VLOOKUP($B77,'Growth Rates'!$B$11:$O$140,($B$1+2),FALSE))-(V77*(V$7/VLOOKUP($B77,'Paddock Names'!$B$11:$D$140,3)))</f>
        <v>#DIV/0!</v>
      </c>
      <c r="W78" s="123" t="e">
        <f>V78+(VLOOKUP($B77,'Growth Rates'!$B$11:$O$140,($B$1+2),FALSE))-(W77*(W$7/VLOOKUP($B77,'Paddock Names'!$B$11:$D$140,3)))</f>
        <v>#DIV/0!</v>
      </c>
      <c r="X78" s="123" t="e">
        <f>W78+(VLOOKUP($B77,'Growth Rates'!$B$11:$O$140,($B$1+2),FALSE))-(X77*(X$7/VLOOKUP($B77,'Paddock Names'!$B$11:$D$140,3)))</f>
        <v>#DIV/0!</v>
      </c>
      <c r="Y78" s="123" t="e">
        <f>X78+(VLOOKUP($B77,'Growth Rates'!$B$11:$O$140,($B$1+2),FALSE))-(Y77*(Y$7/VLOOKUP($B77,'Paddock Names'!$B$11:$D$140,3)))</f>
        <v>#DIV/0!</v>
      </c>
      <c r="Z78" s="123" t="e">
        <f>Y78+(VLOOKUP($B77,'Growth Rates'!$B$11:$O$140,($B$1+2),FALSE))-(Z77*(Z$7/VLOOKUP($B77,'Paddock Names'!$B$11:$D$140,3)))</f>
        <v>#DIV/0!</v>
      </c>
      <c r="AA78" s="123" t="e">
        <f>Z78+(VLOOKUP($B77,'Growth Rates'!$B$11:$O$140,($B$1+2),FALSE))-(AA77*(AA$7/VLOOKUP($B77,'Paddock Names'!$B$11:$D$140,3)))</f>
        <v>#DIV/0!</v>
      </c>
      <c r="AB78" s="123" t="e">
        <f>AA78+(VLOOKUP($B77,'Growth Rates'!$B$11:$O$140,($B$1+2),FALSE))-(AB77*(AB$7/VLOOKUP($B77,'Paddock Names'!$B$11:$D$140,3)))</f>
        <v>#DIV/0!</v>
      </c>
      <c r="AC78" s="123" t="e">
        <f>AB78+(VLOOKUP($B77,'Growth Rates'!$B$11:$O$140,($B$1+2),FALSE))-(AC77*(AC$7/VLOOKUP($B77,'Paddock Names'!$B$11:$D$140,3)))</f>
        <v>#DIV/0!</v>
      </c>
      <c r="AD78" s="123" t="e">
        <f>AC78+(VLOOKUP($B77,'Growth Rates'!$B$11:$O$140,($B$1+2),FALSE))-(AD77*(AD$7/VLOOKUP($B77,'Paddock Names'!$B$11:$D$140,3)))</f>
        <v>#DIV/0!</v>
      </c>
      <c r="AE78" s="123" t="e">
        <f>AD78+(VLOOKUP($B77,'Growth Rates'!$B$11:$O$140,($B$1+2),FALSE))-(AE77*(AE$7/VLOOKUP($B77,'Paddock Names'!$B$11:$D$140,3)))</f>
        <v>#DIV/0!</v>
      </c>
      <c r="AF78" s="123" t="e">
        <f>AE78+(VLOOKUP($B77,'Growth Rates'!$B$11:$O$140,($B$1+2),FALSE))-(AF77*(AF$7/VLOOKUP($B77,'Paddock Names'!$B$11:$D$140,3)))</f>
        <v>#DIV/0!</v>
      </c>
      <c r="AG78" s="123" t="e">
        <f>AF78+(VLOOKUP($B77,'Growth Rates'!$B$11:$O$140,($B$1+2),FALSE))-(AG77*(AG$7/VLOOKUP($B77,'Paddock Names'!$B$11:$D$140,3)))</f>
        <v>#DIV/0!</v>
      </c>
      <c r="AH78" s="123" t="e">
        <f>AG78+(VLOOKUP($B77,'Growth Rates'!$B$11:$O$140,($B$1+2),FALSE))-(AH77*(AH$7/VLOOKUP($B77,'Paddock Names'!$B$11:$D$140,3)))</f>
        <v>#DIV/0!</v>
      </c>
      <c r="AI78" s="123" t="e">
        <f>AH78+(VLOOKUP($B77,'Growth Rates'!$B$11:$O$140,($B$1+2),FALSE))-(AI77*(AI$7/VLOOKUP($B77,'Paddock Names'!$B$11:$D$140,3)))</f>
        <v>#DIV/0!</v>
      </c>
      <c r="AJ78" s="123" t="e">
        <f>AI78+(VLOOKUP($B77,'Growth Rates'!$B$11:$O$140,($B$1+2),FALSE))-(AJ77*(AJ$7/VLOOKUP($B77,'Paddock Names'!$B$11:$D$140,3)))</f>
        <v>#DIV/0!</v>
      </c>
      <c r="AK78" s="123" t="e">
        <f>AJ78+(VLOOKUP($B77,'Growth Rates'!$B$11:$O$140,($B$1+2),FALSE))-(AK77*(AK$7/VLOOKUP($B77,'Paddock Names'!$B$11:$D$140,3)))</f>
        <v>#DIV/0!</v>
      </c>
      <c r="AL78" s="123" t="e">
        <f>AK78+(VLOOKUP($B77,'Growth Rates'!$B$11:$O$140,($B$1+2),FALSE))-(AL77*(AL$7/VLOOKUP($B77,'Paddock Names'!$B$11:$D$140,3)))</f>
        <v>#DIV/0!</v>
      </c>
      <c r="AM78" s="124" t="e">
        <f>AL78+(VLOOKUP($B77,'Growth Rates'!$B$11:$O$140,($B$1+2),FALSE))-(AM77*(AM$7/VLOOKUP($B77,'Paddock Names'!$B$11:$D$140,3)))</f>
        <v>#DIV/0!</v>
      </c>
    </row>
    <row r="79" spans="2:39"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IF(SUM(I79:AM79)&gt;0,SUM(I79:AM79)," ")</f>
        <v xml:space="preserve"> </v>
      </c>
      <c r="F79" s="119" t="e">
        <f>IF((MOD('Group Name and Year'!$E$14,4)=0),Feb!AK80,Feb!AJ80)</f>
        <v>#DIV/0!</v>
      </c>
      <c r="G79" s="17">
        <f>VLOOKUP(B79,'Herbage Mass Residual'!$B$11:$O$140,($B$1+2),FALSE)</f>
        <v>2400</v>
      </c>
      <c r="H79" s="103" t="e">
        <f>($F$7/VLOOKUP(B79,'Paddock Names'!$B$11:$D$140,3))*(SUM(I79:AM79)/31)</f>
        <v>#DIV/0!</v>
      </c>
      <c r="I79" s="121"/>
      <c r="J79" s="121"/>
      <c r="K79" s="121"/>
      <c r="L79" s="121"/>
      <c r="M79" s="121"/>
      <c r="N79" s="121"/>
      <c r="O79" s="121"/>
      <c r="P79" s="121"/>
      <c r="Q79" s="121"/>
      <c r="R79" s="121"/>
      <c r="S79" s="121"/>
      <c r="T79" s="121"/>
      <c r="U79" s="121"/>
      <c r="V79" s="121"/>
      <c r="W79" s="121"/>
      <c r="X79" s="121"/>
      <c r="Y79" s="121"/>
      <c r="Z79" s="121"/>
      <c r="AA79" s="121"/>
      <c r="AB79" s="121"/>
      <c r="AC79" s="121"/>
      <c r="AD79" s="121"/>
      <c r="AE79" s="121"/>
      <c r="AF79" s="121"/>
      <c r="AG79" s="121"/>
      <c r="AH79" s="121"/>
      <c r="AI79" s="121"/>
      <c r="AJ79" s="121"/>
      <c r="AK79" s="121"/>
      <c r="AL79" s="121"/>
      <c r="AM79" s="122"/>
    </row>
    <row r="80" spans="2:39" ht="16" thickBot="1" x14ac:dyDescent="0.25">
      <c r="B80" s="58">
        <f t="shared" si="5"/>
        <v>35.5</v>
      </c>
      <c r="C80" s="23"/>
      <c r="D80" s="29"/>
      <c r="E80" s="27"/>
      <c r="F80" s="21"/>
      <c r="G80" s="22"/>
      <c r="H80" s="104"/>
      <c r="I80" s="123" t="e">
        <f>F79+(VLOOKUP(B79,'Growth Rates'!$B$11:$O$140,($B$1+2),FALSE))-(I79*(I$7/VLOOKUP(B79,'Paddock Names'!$B$11:$D$140,3)))</f>
        <v>#DIV/0!</v>
      </c>
      <c r="J80" s="123" t="e">
        <f>I80+(VLOOKUP($B79,'Growth Rates'!$B$11:$O$140,($B$1+2),FALSE))-(J79*(J$7/VLOOKUP($B79,'Paddock Names'!$B$11:$D$140,3)))</f>
        <v>#DIV/0!</v>
      </c>
      <c r="K80" s="123" t="e">
        <f>J80+(VLOOKUP($B79,'Growth Rates'!$B$11:$O$140,($B$1+2),FALSE))-(K79*(K$7/VLOOKUP($B79,'Paddock Names'!$B$11:$D$140,3)))</f>
        <v>#DIV/0!</v>
      </c>
      <c r="L80" s="123" t="e">
        <f>K80+(VLOOKUP($B79,'Growth Rates'!$B$11:$O$140,($B$1+2),FALSE))-(L79*(L$7/VLOOKUP($B79,'Paddock Names'!$B$11:$D$140,3)))</f>
        <v>#DIV/0!</v>
      </c>
      <c r="M80" s="123" t="e">
        <f>L80+(VLOOKUP($B79,'Growth Rates'!$B$11:$O$140,($B$1+2),FALSE))-(M79*(M$7/VLOOKUP($B79,'Paddock Names'!$B$11:$D$140,3)))</f>
        <v>#DIV/0!</v>
      </c>
      <c r="N80" s="123" t="e">
        <f>M80+(VLOOKUP($B79,'Growth Rates'!$B$11:$O$140,($B$1+2),FALSE))-(N79*(N$7/VLOOKUP($B79,'Paddock Names'!$B$11:$D$140,3)))</f>
        <v>#DIV/0!</v>
      </c>
      <c r="O80" s="123" t="e">
        <f>N80+(VLOOKUP($B79,'Growth Rates'!$B$11:$O$140,($B$1+2),FALSE))-(O79*(O$7/VLOOKUP($B79,'Paddock Names'!$B$11:$D$140,3)))</f>
        <v>#DIV/0!</v>
      </c>
      <c r="P80" s="123" t="e">
        <f>O80+(VLOOKUP($B79,'Growth Rates'!$B$11:$O$140,($B$1+2),FALSE))-(P79*(P$7/VLOOKUP($B79,'Paddock Names'!$B$11:$D$140,3)))</f>
        <v>#DIV/0!</v>
      </c>
      <c r="Q80" s="123" t="e">
        <f>P80+(VLOOKUP($B79,'Growth Rates'!$B$11:$O$140,($B$1+2),FALSE))-(Q79*(Q$7/VLOOKUP($B79,'Paddock Names'!$B$11:$D$140,3)))</f>
        <v>#DIV/0!</v>
      </c>
      <c r="R80" s="123" t="e">
        <f>Q80+(VLOOKUP($B79,'Growth Rates'!$B$11:$O$140,($B$1+2),FALSE))-(R79*(R$7/VLOOKUP($B79,'Paddock Names'!$B$11:$D$140,3)))</f>
        <v>#DIV/0!</v>
      </c>
      <c r="S80" s="123" t="e">
        <f>R80+(VLOOKUP($B79,'Growth Rates'!$B$11:$O$140,($B$1+2),FALSE))-(S79*(S$7/VLOOKUP($B79,'Paddock Names'!$B$11:$D$140,3)))</f>
        <v>#DIV/0!</v>
      </c>
      <c r="T80" s="123" t="e">
        <f>S80+(VLOOKUP($B79,'Growth Rates'!$B$11:$O$140,($B$1+2),FALSE))-(T79*(T$7/VLOOKUP($B79,'Paddock Names'!$B$11:$D$140,3)))</f>
        <v>#DIV/0!</v>
      </c>
      <c r="U80" s="123" t="e">
        <f>T80+(VLOOKUP($B79,'Growth Rates'!$B$11:$O$140,($B$1+2),FALSE))-(U79*(U$7/VLOOKUP($B79,'Paddock Names'!$B$11:$D$140,3)))</f>
        <v>#DIV/0!</v>
      </c>
      <c r="V80" s="123" t="e">
        <f>U80+(VLOOKUP($B79,'Growth Rates'!$B$11:$O$140,($B$1+2),FALSE))-(V79*(V$7/VLOOKUP($B79,'Paddock Names'!$B$11:$D$140,3)))</f>
        <v>#DIV/0!</v>
      </c>
      <c r="W80" s="123" t="e">
        <f>V80+(VLOOKUP($B79,'Growth Rates'!$B$11:$O$140,($B$1+2),FALSE))-(W79*(W$7/VLOOKUP($B79,'Paddock Names'!$B$11:$D$140,3)))</f>
        <v>#DIV/0!</v>
      </c>
      <c r="X80" s="123" t="e">
        <f>W80+(VLOOKUP($B79,'Growth Rates'!$B$11:$O$140,($B$1+2),FALSE))-(X79*(X$7/VLOOKUP($B79,'Paddock Names'!$B$11:$D$140,3)))</f>
        <v>#DIV/0!</v>
      </c>
      <c r="Y80" s="123" t="e">
        <f>X80+(VLOOKUP($B79,'Growth Rates'!$B$11:$O$140,($B$1+2),FALSE))-(Y79*(Y$7/VLOOKUP($B79,'Paddock Names'!$B$11:$D$140,3)))</f>
        <v>#DIV/0!</v>
      </c>
      <c r="Z80" s="123" t="e">
        <f>Y80+(VLOOKUP($B79,'Growth Rates'!$B$11:$O$140,($B$1+2),FALSE))-(Z79*(Z$7/VLOOKUP($B79,'Paddock Names'!$B$11:$D$140,3)))</f>
        <v>#DIV/0!</v>
      </c>
      <c r="AA80" s="123" t="e">
        <f>Z80+(VLOOKUP($B79,'Growth Rates'!$B$11:$O$140,($B$1+2),FALSE))-(AA79*(AA$7/VLOOKUP($B79,'Paddock Names'!$B$11:$D$140,3)))</f>
        <v>#DIV/0!</v>
      </c>
      <c r="AB80" s="123" t="e">
        <f>AA80+(VLOOKUP($B79,'Growth Rates'!$B$11:$O$140,($B$1+2),FALSE))-(AB79*(AB$7/VLOOKUP($B79,'Paddock Names'!$B$11:$D$140,3)))</f>
        <v>#DIV/0!</v>
      </c>
      <c r="AC80" s="123" t="e">
        <f>AB80+(VLOOKUP($B79,'Growth Rates'!$B$11:$O$140,($B$1+2),FALSE))-(AC79*(AC$7/VLOOKUP($B79,'Paddock Names'!$B$11:$D$140,3)))</f>
        <v>#DIV/0!</v>
      </c>
      <c r="AD80" s="123" t="e">
        <f>AC80+(VLOOKUP($B79,'Growth Rates'!$B$11:$O$140,($B$1+2),FALSE))-(AD79*(AD$7/VLOOKUP($B79,'Paddock Names'!$B$11:$D$140,3)))</f>
        <v>#DIV/0!</v>
      </c>
      <c r="AE80" s="123" t="e">
        <f>AD80+(VLOOKUP($B79,'Growth Rates'!$B$11:$O$140,($B$1+2),FALSE))-(AE79*(AE$7/VLOOKUP($B79,'Paddock Names'!$B$11:$D$140,3)))</f>
        <v>#DIV/0!</v>
      </c>
      <c r="AF80" s="123" t="e">
        <f>AE80+(VLOOKUP($B79,'Growth Rates'!$B$11:$O$140,($B$1+2),FALSE))-(AF79*(AF$7/VLOOKUP($B79,'Paddock Names'!$B$11:$D$140,3)))</f>
        <v>#DIV/0!</v>
      </c>
      <c r="AG80" s="123" t="e">
        <f>AF80+(VLOOKUP($B79,'Growth Rates'!$B$11:$O$140,($B$1+2),FALSE))-(AG79*(AG$7/VLOOKUP($B79,'Paddock Names'!$B$11:$D$140,3)))</f>
        <v>#DIV/0!</v>
      </c>
      <c r="AH80" s="123" t="e">
        <f>AG80+(VLOOKUP($B79,'Growth Rates'!$B$11:$O$140,($B$1+2),FALSE))-(AH79*(AH$7/VLOOKUP($B79,'Paddock Names'!$B$11:$D$140,3)))</f>
        <v>#DIV/0!</v>
      </c>
      <c r="AI80" s="123" t="e">
        <f>AH80+(VLOOKUP($B79,'Growth Rates'!$B$11:$O$140,($B$1+2),FALSE))-(AI79*(AI$7/VLOOKUP($B79,'Paddock Names'!$B$11:$D$140,3)))</f>
        <v>#DIV/0!</v>
      </c>
      <c r="AJ80" s="123" t="e">
        <f>AI80+(VLOOKUP($B79,'Growth Rates'!$B$11:$O$140,($B$1+2),FALSE))-(AJ79*(AJ$7/VLOOKUP($B79,'Paddock Names'!$B$11:$D$140,3)))</f>
        <v>#DIV/0!</v>
      </c>
      <c r="AK80" s="123" t="e">
        <f>AJ80+(VLOOKUP($B79,'Growth Rates'!$B$11:$O$140,($B$1+2),FALSE))-(AK79*(AK$7/VLOOKUP($B79,'Paddock Names'!$B$11:$D$140,3)))</f>
        <v>#DIV/0!</v>
      </c>
      <c r="AL80" s="123" t="e">
        <f>AK80+(VLOOKUP($B79,'Growth Rates'!$B$11:$O$140,($B$1+2),FALSE))-(AL79*(AL$7/VLOOKUP($B79,'Paddock Names'!$B$11:$D$140,3)))</f>
        <v>#DIV/0!</v>
      </c>
      <c r="AM80" s="124" t="e">
        <f>AL80+(VLOOKUP($B79,'Growth Rates'!$B$11:$O$140,($B$1+2),FALSE))-(AM79*(AM$7/VLOOKUP($B79,'Paddock Names'!$B$11:$D$140,3)))</f>
        <v>#DIV/0!</v>
      </c>
    </row>
    <row r="81" spans="2:39"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IF(SUM(I81:AM81)&gt;0,SUM(I81:AM81)," ")</f>
        <v xml:space="preserve"> </v>
      </c>
      <c r="F81" s="119" t="e">
        <f>IF((MOD('Group Name and Year'!$E$14,4)=0),Feb!AK82,Feb!AJ82)</f>
        <v>#DIV/0!</v>
      </c>
      <c r="G81" s="17">
        <f>VLOOKUP(B81,'Herbage Mass Residual'!$B$11:$O$140,($B$1+2),FALSE)</f>
        <v>2400</v>
      </c>
      <c r="H81" s="103" t="e">
        <f>($F$7/VLOOKUP(B81,'Paddock Names'!$B$11:$D$140,3))*(SUM(I81:AM81)/31)</f>
        <v>#DIV/0!</v>
      </c>
      <c r="I81" s="121"/>
      <c r="J81" s="121"/>
      <c r="K81" s="121"/>
      <c r="L81" s="121"/>
      <c r="M81" s="121"/>
      <c r="N81" s="121"/>
      <c r="O81" s="121"/>
      <c r="P81" s="121"/>
      <c r="Q81" s="121"/>
      <c r="R81" s="121"/>
      <c r="S81" s="121"/>
      <c r="T81" s="121"/>
      <c r="U81" s="121"/>
      <c r="V81" s="121"/>
      <c r="W81" s="121"/>
      <c r="X81" s="121"/>
      <c r="Y81" s="121"/>
      <c r="Z81" s="121"/>
      <c r="AA81" s="121"/>
      <c r="AB81" s="121"/>
      <c r="AC81" s="121"/>
      <c r="AD81" s="121"/>
      <c r="AE81" s="121"/>
      <c r="AF81" s="121"/>
      <c r="AG81" s="121"/>
      <c r="AH81" s="121"/>
      <c r="AI81" s="121"/>
      <c r="AJ81" s="121"/>
      <c r="AK81" s="121"/>
      <c r="AL81" s="121"/>
      <c r="AM81" s="122"/>
    </row>
    <row r="82" spans="2:39" ht="16" thickBot="1" x14ac:dyDescent="0.25">
      <c r="B82" s="58">
        <f t="shared" si="5"/>
        <v>36.5</v>
      </c>
      <c r="C82" s="23"/>
      <c r="D82" s="29"/>
      <c r="E82" s="27"/>
      <c r="F82" s="21"/>
      <c r="G82" s="22"/>
      <c r="H82" s="104"/>
      <c r="I82" s="123" t="e">
        <f>F81+(VLOOKUP(B81,'Growth Rates'!$B$11:$O$140,($B$1+2),FALSE))-(I81*(I$7/VLOOKUP(B81,'Paddock Names'!$B$11:$D$140,3)))</f>
        <v>#DIV/0!</v>
      </c>
      <c r="J82" s="123" t="e">
        <f>I82+(VLOOKUP($B81,'Growth Rates'!$B$11:$O$140,($B$1+2),FALSE))-(J81*(J$7/VLOOKUP($B81,'Paddock Names'!$B$11:$D$140,3)))</f>
        <v>#DIV/0!</v>
      </c>
      <c r="K82" s="123" t="e">
        <f>J82+(VLOOKUP($B81,'Growth Rates'!$B$11:$O$140,($B$1+2),FALSE))-(K81*(K$7/VLOOKUP($B81,'Paddock Names'!$B$11:$D$140,3)))</f>
        <v>#DIV/0!</v>
      </c>
      <c r="L82" s="123" t="e">
        <f>K82+(VLOOKUP($B81,'Growth Rates'!$B$11:$O$140,($B$1+2),FALSE))-(L81*(L$7/VLOOKUP($B81,'Paddock Names'!$B$11:$D$140,3)))</f>
        <v>#DIV/0!</v>
      </c>
      <c r="M82" s="123" t="e">
        <f>L82+(VLOOKUP($B81,'Growth Rates'!$B$11:$O$140,($B$1+2),FALSE))-(M81*(M$7/VLOOKUP($B81,'Paddock Names'!$B$11:$D$140,3)))</f>
        <v>#DIV/0!</v>
      </c>
      <c r="N82" s="123" t="e">
        <f>M82+(VLOOKUP($B81,'Growth Rates'!$B$11:$O$140,($B$1+2),FALSE))-(N81*(N$7/VLOOKUP($B81,'Paddock Names'!$B$11:$D$140,3)))</f>
        <v>#DIV/0!</v>
      </c>
      <c r="O82" s="123" t="e">
        <f>N82+(VLOOKUP($B81,'Growth Rates'!$B$11:$O$140,($B$1+2),FALSE))-(O81*(O$7/VLOOKUP($B81,'Paddock Names'!$B$11:$D$140,3)))</f>
        <v>#DIV/0!</v>
      </c>
      <c r="P82" s="123" t="e">
        <f>O82+(VLOOKUP($B81,'Growth Rates'!$B$11:$O$140,($B$1+2),FALSE))-(P81*(P$7/VLOOKUP($B81,'Paddock Names'!$B$11:$D$140,3)))</f>
        <v>#DIV/0!</v>
      </c>
      <c r="Q82" s="123" t="e">
        <f>P82+(VLOOKUP($B81,'Growth Rates'!$B$11:$O$140,($B$1+2),FALSE))-(Q81*(Q$7/VLOOKUP($B81,'Paddock Names'!$B$11:$D$140,3)))</f>
        <v>#DIV/0!</v>
      </c>
      <c r="R82" s="123" t="e">
        <f>Q82+(VLOOKUP($B81,'Growth Rates'!$B$11:$O$140,($B$1+2),FALSE))-(R81*(R$7/VLOOKUP($B81,'Paddock Names'!$B$11:$D$140,3)))</f>
        <v>#DIV/0!</v>
      </c>
      <c r="S82" s="123" t="e">
        <f>R82+(VLOOKUP($B81,'Growth Rates'!$B$11:$O$140,($B$1+2),FALSE))-(S81*(S$7/VLOOKUP($B81,'Paddock Names'!$B$11:$D$140,3)))</f>
        <v>#DIV/0!</v>
      </c>
      <c r="T82" s="123" t="e">
        <f>S82+(VLOOKUP($B81,'Growth Rates'!$B$11:$O$140,($B$1+2),FALSE))-(T81*(T$7/VLOOKUP($B81,'Paddock Names'!$B$11:$D$140,3)))</f>
        <v>#DIV/0!</v>
      </c>
      <c r="U82" s="123" t="e">
        <f>T82+(VLOOKUP($B81,'Growth Rates'!$B$11:$O$140,($B$1+2),FALSE))-(U81*(U$7/VLOOKUP($B81,'Paddock Names'!$B$11:$D$140,3)))</f>
        <v>#DIV/0!</v>
      </c>
      <c r="V82" s="123" t="e">
        <f>U82+(VLOOKUP($B81,'Growth Rates'!$B$11:$O$140,($B$1+2),FALSE))-(V81*(V$7/VLOOKUP($B81,'Paddock Names'!$B$11:$D$140,3)))</f>
        <v>#DIV/0!</v>
      </c>
      <c r="W82" s="123" t="e">
        <f>V82+(VLOOKUP($B81,'Growth Rates'!$B$11:$O$140,($B$1+2),FALSE))-(W81*(W$7/VLOOKUP($B81,'Paddock Names'!$B$11:$D$140,3)))</f>
        <v>#DIV/0!</v>
      </c>
      <c r="X82" s="123" t="e">
        <f>W82+(VLOOKUP($B81,'Growth Rates'!$B$11:$O$140,($B$1+2),FALSE))-(X81*(X$7/VLOOKUP($B81,'Paddock Names'!$B$11:$D$140,3)))</f>
        <v>#DIV/0!</v>
      </c>
      <c r="Y82" s="123" t="e">
        <f>X82+(VLOOKUP($B81,'Growth Rates'!$B$11:$O$140,($B$1+2),FALSE))-(Y81*(Y$7/VLOOKUP($B81,'Paddock Names'!$B$11:$D$140,3)))</f>
        <v>#DIV/0!</v>
      </c>
      <c r="Z82" s="123" t="e">
        <f>Y82+(VLOOKUP($B81,'Growth Rates'!$B$11:$O$140,($B$1+2),FALSE))-(Z81*(Z$7/VLOOKUP($B81,'Paddock Names'!$B$11:$D$140,3)))</f>
        <v>#DIV/0!</v>
      </c>
      <c r="AA82" s="123" t="e">
        <f>Z82+(VLOOKUP($B81,'Growth Rates'!$B$11:$O$140,($B$1+2),FALSE))-(AA81*(AA$7/VLOOKUP($B81,'Paddock Names'!$B$11:$D$140,3)))</f>
        <v>#DIV/0!</v>
      </c>
      <c r="AB82" s="123" t="e">
        <f>AA82+(VLOOKUP($B81,'Growth Rates'!$B$11:$O$140,($B$1+2),FALSE))-(AB81*(AB$7/VLOOKUP($B81,'Paddock Names'!$B$11:$D$140,3)))</f>
        <v>#DIV/0!</v>
      </c>
      <c r="AC82" s="123" t="e">
        <f>AB82+(VLOOKUP($B81,'Growth Rates'!$B$11:$O$140,($B$1+2),FALSE))-(AC81*(AC$7/VLOOKUP($B81,'Paddock Names'!$B$11:$D$140,3)))</f>
        <v>#DIV/0!</v>
      </c>
      <c r="AD82" s="123" t="e">
        <f>AC82+(VLOOKUP($B81,'Growth Rates'!$B$11:$O$140,($B$1+2),FALSE))-(AD81*(AD$7/VLOOKUP($B81,'Paddock Names'!$B$11:$D$140,3)))</f>
        <v>#DIV/0!</v>
      </c>
      <c r="AE82" s="123" t="e">
        <f>AD82+(VLOOKUP($B81,'Growth Rates'!$B$11:$O$140,($B$1+2),FALSE))-(AE81*(AE$7/VLOOKUP($B81,'Paddock Names'!$B$11:$D$140,3)))</f>
        <v>#DIV/0!</v>
      </c>
      <c r="AF82" s="123" t="e">
        <f>AE82+(VLOOKUP($B81,'Growth Rates'!$B$11:$O$140,($B$1+2),FALSE))-(AF81*(AF$7/VLOOKUP($B81,'Paddock Names'!$B$11:$D$140,3)))</f>
        <v>#DIV/0!</v>
      </c>
      <c r="AG82" s="123" t="e">
        <f>AF82+(VLOOKUP($B81,'Growth Rates'!$B$11:$O$140,($B$1+2),FALSE))-(AG81*(AG$7/VLOOKUP($B81,'Paddock Names'!$B$11:$D$140,3)))</f>
        <v>#DIV/0!</v>
      </c>
      <c r="AH82" s="123" t="e">
        <f>AG82+(VLOOKUP($B81,'Growth Rates'!$B$11:$O$140,($B$1+2),FALSE))-(AH81*(AH$7/VLOOKUP($B81,'Paddock Names'!$B$11:$D$140,3)))</f>
        <v>#DIV/0!</v>
      </c>
      <c r="AI82" s="123" t="e">
        <f>AH82+(VLOOKUP($B81,'Growth Rates'!$B$11:$O$140,($B$1+2),FALSE))-(AI81*(AI$7/VLOOKUP($B81,'Paddock Names'!$B$11:$D$140,3)))</f>
        <v>#DIV/0!</v>
      </c>
      <c r="AJ82" s="123" t="e">
        <f>AI82+(VLOOKUP($B81,'Growth Rates'!$B$11:$O$140,($B$1+2),FALSE))-(AJ81*(AJ$7/VLOOKUP($B81,'Paddock Names'!$B$11:$D$140,3)))</f>
        <v>#DIV/0!</v>
      </c>
      <c r="AK82" s="123" t="e">
        <f>AJ82+(VLOOKUP($B81,'Growth Rates'!$B$11:$O$140,($B$1+2),FALSE))-(AK81*(AK$7/VLOOKUP($B81,'Paddock Names'!$B$11:$D$140,3)))</f>
        <v>#DIV/0!</v>
      </c>
      <c r="AL82" s="123" t="e">
        <f>AK82+(VLOOKUP($B81,'Growth Rates'!$B$11:$O$140,($B$1+2),FALSE))-(AL81*(AL$7/VLOOKUP($B81,'Paddock Names'!$B$11:$D$140,3)))</f>
        <v>#DIV/0!</v>
      </c>
      <c r="AM82" s="124" t="e">
        <f>AL82+(VLOOKUP($B81,'Growth Rates'!$B$11:$O$140,($B$1+2),FALSE))-(AM81*(AM$7/VLOOKUP($B81,'Paddock Names'!$B$11:$D$140,3)))</f>
        <v>#DIV/0!</v>
      </c>
    </row>
    <row r="83" spans="2:39"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IF(SUM(I83:AM83)&gt;0,SUM(I83:AM83)," ")</f>
        <v xml:space="preserve"> </v>
      </c>
      <c r="F83" s="119" t="e">
        <f>IF((MOD('Group Name and Year'!$E$14,4)=0),Feb!AK84,Feb!AJ84)</f>
        <v>#DIV/0!</v>
      </c>
      <c r="G83" s="17">
        <f>VLOOKUP(B83,'Herbage Mass Residual'!$B$11:$O$140,($B$1+2),FALSE)</f>
        <v>2400</v>
      </c>
      <c r="H83" s="103" t="e">
        <f>($F$7/VLOOKUP(B83,'Paddock Names'!$B$11:$D$140,3))*(SUM(I83:AM83)/31)</f>
        <v>#DIV/0!</v>
      </c>
      <c r="I83" s="121"/>
      <c r="J83" s="121"/>
      <c r="K83" s="121"/>
      <c r="L83" s="121"/>
      <c r="M83" s="121"/>
      <c r="N83" s="121"/>
      <c r="O83" s="121"/>
      <c r="P83" s="121"/>
      <c r="Q83" s="121"/>
      <c r="R83" s="121"/>
      <c r="S83" s="121"/>
      <c r="T83" s="121"/>
      <c r="U83" s="121"/>
      <c r="V83" s="121"/>
      <c r="W83" s="121"/>
      <c r="X83" s="121"/>
      <c r="Y83" s="121"/>
      <c r="Z83" s="121"/>
      <c r="AA83" s="121"/>
      <c r="AB83" s="121"/>
      <c r="AC83" s="121"/>
      <c r="AD83" s="121"/>
      <c r="AE83" s="121"/>
      <c r="AF83" s="121"/>
      <c r="AG83" s="121"/>
      <c r="AH83" s="121"/>
      <c r="AI83" s="121"/>
      <c r="AJ83" s="121"/>
      <c r="AK83" s="121"/>
      <c r="AL83" s="121"/>
      <c r="AM83" s="122"/>
    </row>
    <row r="84" spans="2:39" ht="16" thickBot="1" x14ac:dyDescent="0.25">
      <c r="B84" s="58">
        <f t="shared" si="5"/>
        <v>37.5</v>
      </c>
      <c r="C84" s="23"/>
      <c r="D84" s="29"/>
      <c r="E84" s="27"/>
      <c r="F84" s="21"/>
      <c r="G84" s="22"/>
      <c r="H84" s="104"/>
      <c r="I84" s="123" t="e">
        <f>F83+(VLOOKUP(B83,'Growth Rates'!$B$11:$O$140,($B$1+2),FALSE))-(I83*(I$7/VLOOKUP(B83,'Paddock Names'!$B$11:$D$140,3)))</f>
        <v>#DIV/0!</v>
      </c>
      <c r="J84" s="123" t="e">
        <f>I84+(VLOOKUP($B83,'Growth Rates'!$B$11:$O$140,($B$1+2),FALSE))-(J83*(J$7/VLOOKUP($B83,'Paddock Names'!$B$11:$D$140,3)))</f>
        <v>#DIV/0!</v>
      </c>
      <c r="K84" s="123" t="e">
        <f>J84+(VLOOKUP($B83,'Growth Rates'!$B$11:$O$140,($B$1+2),FALSE))-(K83*(K$7/VLOOKUP($B83,'Paddock Names'!$B$11:$D$140,3)))</f>
        <v>#DIV/0!</v>
      </c>
      <c r="L84" s="123" t="e">
        <f>K84+(VLOOKUP($B83,'Growth Rates'!$B$11:$O$140,($B$1+2),FALSE))-(L83*(L$7/VLOOKUP($B83,'Paddock Names'!$B$11:$D$140,3)))</f>
        <v>#DIV/0!</v>
      </c>
      <c r="M84" s="123" t="e">
        <f>L84+(VLOOKUP($B83,'Growth Rates'!$B$11:$O$140,($B$1+2),FALSE))-(M83*(M$7/VLOOKUP($B83,'Paddock Names'!$B$11:$D$140,3)))</f>
        <v>#DIV/0!</v>
      </c>
      <c r="N84" s="123" t="e">
        <f>M84+(VLOOKUP($B83,'Growth Rates'!$B$11:$O$140,($B$1+2),FALSE))-(N83*(N$7/VLOOKUP($B83,'Paddock Names'!$B$11:$D$140,3)))</f>
        <v>#DIV/0!</v>
      </c>
      <c r="O84" s="123" t="e">
        <f>N84+(VLOOKUP($B83,'Growth Rates'!$B$11:$O$140,($B$1+2),FALSE))-(O83*(O$7/VLOOKUP($B83,'Paddock Names'!$B$11:$D$140,3)))</f>
        <v>#DIV/0!</v>
      </c>
      <c r="P84" s="123" t="e">
        <f>O84+(VLOOKUP($B83,'Growth Rates'!$B$11:$O$140,($B$1+2),FALSE))-(P83*(P$7/VLOOKUP($B83,'Paddock Names'!$B$11:$D$140,3)))</f>
        <v>#DIV/0!</v>
      </c>
      <c r="Q84" s="123" t="e">
        <f>P84+(VLOOKUP($B83,'Growth Rates'!$B$11:$O$140,($B$1+2),FALSE))-(Q83*(Q$7/VLOOKUP($B83,'Paddock Names'!$B$11:$D$140,3)))</f>
        <v>#DIV/0!</v>
      </c>
      <c r="R84" s="123" t="e">
        <f>Q84+(VLOOKUP($B83,'Growth Rates'!$B$11:$O$140,($B$1+2),FALSE))-(R83*(R$7/VLOOKUP($B83,'Paddock Names'!$B$11:$D$140,3)))</f>
        <v>#DIV/0!</v>
      </c>
      <c r="S84" s="123" t="e">
        <f>R84+(VLOOKUP($B83,'Growth Rates'!$B$11:$O$140,($B$1+2),FALSE))-(S83*(S$7/VLOOKUP($B83,'Paddock Names'!$B$11:$D$140,3)))</f>
        <v>#DIV/0!</v>
      </c>
      <c r="T84" s="123" t="e">
        <f>S84+(VLOOKUP($B83,'Growth Rates'!$B$11:$O$140,($B$1+2),FALSE))-(T83*(T$7/VLOOKUP($B83,'Paddock Names'!$B$11:$D$140,3)))</f>
        <v>#DIV/0!</v>
      </c>
      <c r="U84" s="123" t="e">
        <f>T84+(VLOOKUP($B83,'Growth Rates'!$B$11:$O$140,($B$1+2),FALSE))-(U83*(U$7/VLOOKUP($B83,'Paddock Names'!$B$11:$D$140,3)))</f>
        <v>#DIV/0!</v>
      </c>
      <c r="V84" s="123" t="e">
        <f>U84+(VLOOKUP($B83,'Growth Rates'!$B$11:$O$140,($B$1+2),FALSE))-(V83*(V$7/VLOOKUP($B83,'Paddock Names'!$B$11:$D$140,3)))</f>
        <v>#DIV/0!</v>
      </c>
      <c r="W84" s="123" t="e">
        <f>V84+(VLOOKUP($B83,'Growth Rates'!$B$11:$O$140,($B$1+2),FALSE))-(W83*(W$7/VLOOKUP($B83,'Paddock Names'!$B$11:$D$140,3)))</f>
        <v>#DIV/0!</v>
      </c>
      <c r="X84" s="123" t="e">
        <f>W84+(VLOOKUP($B83,'Growth Rates'!$B$11:$O$140,($B$1+2),FALSE))-(X83*(X$7/VLOOKUP($B83,'Paddock Names'!$B$11:$D$140,3)))</f>
        <v>#DIV/0!</v>
      </c>
      <c r="Y84" s="123" t="e">
        <f>X84+(VLOOKUP($B83,'Growth Rates'!$B$11:$O$140,($B$1+2),FALSE))-(Y83*(Y$7/VLOOKUP($B83,'Paddock Names'!$B$11:$D$140,3)))</f>
        <v>#DIV/0!</v>
      </c>
      <c r="Z84" s="123" t="e">
        <f>Y84+(VLOOKUP($B83,'Growth Rates'!$B$11:$O$140,($B$1+2),FALSE))-(Z83*(Z$7/VLOOKUP($B83,'Paddock Names'!$B$11:$D$140,3)))</f>
        <v>#DIV/0!</v>
      </c>
      <c r="AA84" s="123" t="e">
        <f>Z84+(VLOOKUP($B83,'Growth Rates'!$B$11:$O$140,($B$1+2),FALSE))-(AA83*(AA$7/VLOOKUP($B83,'Paddock Names'!$B$11:$D$140,3)))</f>
        <v>#DIV/0!</v>
      </c>
      <c r="AB84" s="123" t="e">
        <f>AA84+(VLOOKUP($B83,'Growth Rates'!$B$11:$O$140,($B$1+2),FALSE))-(AB83*(AB$7/VLOOKUP($B83,'Paddock Names'!$B$11:$D$140,3)))</f>
        <v>#DIV/0!</v>
      </c>
      <c r="AC84" s="123" t="e">
        <f>AB84+(VLOOKUP($B83,'Growth Rates'!$B$11:$O$140,($B$1+2),FALSE))-(AC83*(AC$7/VLOOKUP($B83,'Paddock Names'!$B$11:$D$140,3)))</f>
        <v>#DIV/0!</v>
      </c>
      <c r="AD84" s="123" t="e">
        <f>AC84+(VLOOKUP($B83,'Growth Rates'!$B$11:$O$140,($B$1+2),FALSE))-(AD83*(AD$7/VLOOKUP($B83,'Paddock Names'!$B$11:$D$140,3)))</f>
        <v>#DIV/0!</v>
      </c>
      <c r="AE84" s="123" t="e">
        <f>AD84+(VLOOKUP($B83,'Growth Rates'!$B$11:$O$140,($B$1+2),FALSE))-(AE83*(AE$7/VLOOKUP($B83,'Paddock Names'!$B$11:$D$140,3)))</f>
        <v>#DIV/0!</v>
      </c>
      <c r="AF84" s="123" t="e">
        <f>AE84+(VLOOKUP($B83,'Growth Rates'!$B$11:$O$140,($B$1+2),FALSE))-(AF83*(AF$7/VLOOKUP($B83,'Paddock Names'!$B$11:$D$140,3)))</f>
        <v>#DIV/0!</v>
      </c>
      <c r="AG84" s="123" t="e">
        <f>AF84+(VLOOKUP($B83,'Growth Rates'!$B$11:$O$140,($B$1+2),FALSE))-(AG83*(AG$7/VLOOKUP($B83,'Paddock Names'!$B$11:$D$140,3)))</f>
        <v>#DIV/0!</v>
      </c>
      <c r="AH84" s="123" t="e">
        <f>AG84+(VLOOKUP($B83,'Growth Rates'!$B$11:$O$140,($B$1+2),FALSE))-(AH83*(AH$7/VLOOKUP($B83,'Paddock Names'!$B$11:$D$140,3)))</f>
        <v>#DIV/0!</v>
      </c>
      <c r="AI84" s="123" t="e">
        <f>AH84+(VLOOKUP($B83,'Growth Rates'!$B$11:$O$140,($B$1+2),FALSE))-(AI83*(AI$7/VLOOKUP($B83,'Paddock Names'!$B$11:$D$140,3)))</f>
        <v>#DIV/0!</v>
      </c>
      <c r="AJ84" s="123" t="e">
        <f>AI84+(VLOOKUP($B83,'Growth Rates'!$B$11:$O$140,($B$1+2),FALSE))-(AJ83*(AJ$7/VLOOKUP($B83,'Paddock Names'!$B$11:$D$140,3)))</f>
        <v>#DIV/0!</v>
      </c>
      <c r="AK84" s="123" t="e">
        <f>AJ84+(VLOOKUP($B83,'Growth Rates'!$B$11:$O$140,($B$1+2),FALSE))-(AK83*(AK$7/VLOOKUP($B83,'Paddock Names'!$B$11:$D$140,3)))</f>
        <v>#DIV/0!</v>
      </c>
      <c r="AL84" s="123" t="e">
        <f>AK84+(VLOOKUP($B83,'Growth Rates'!$B$11:$O$140,($B$1+2),FALSE))-(AL83*(AL$7/VLOOKUP($B83,'Paddock Names'!$B$11:$D$140,3)))</f>
        <v>#DIV/0!</v>
      </c>
      <c r="AM84" s="124" t="e">
        <f>AL84+(VLOOKUP($B83,'Growth Rates'!$B$11:$O$140,($B$1+2),FALSE))-(AM83*(AM$7/VLOOKUP($B83,'Paddock Names'!$B$11:$D$140,3)))</f>
        <v>#DIV/0!</v>
      </c>
    </row>
    <row r="85" spans="2:39"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IF(SUM(I85:AM85)&gt;0,SUM(I85:AM85)," ")</f>
        <v xml:space="preserve"> </v>
      </c>
      <c r="F85" s="119" t="e">
        <f>IF((MOD('Group Name and Year'!$E$14,4)=0),Feb!AK86,Feb!AJ86)</f>
        <v>#DIV/0!</v>
      </c>
      <c r="G85" s="17">
        <f>VLOOKUP(B85,'Herbage Mass Residual'!$B$11:$O$140,($B$1+2),FALSE)</f>
        <v>2400</v>
      </c>
      <c r="H85" s="103" t="e">
        <f>($F$7/VLOOKUP(B85,'Paddock Names'!$B$11:$D$140,3))*(SUM(I85:AM85)/31)</f>
        <v>#DIV/0!</v>
      </c>
      <c r="I85" s="121"/>
      <c r="J85" s="121"/>
      <c r="K85" s="121"/>
      <c r="L85" s="121"/>
      <c r="M85" s="121"/>
      <c r="N85" s="121"/>
      <c r="O85" s="121"/>
      <c r="P85" s="121"/>
      <c r="Q85" s="121"/>
      <c r="R85" s="121"/>
      <c r="S85" s="121"/>
      <c r="T85" s="121"/>
      <c r="U85" s="121"/>
      <c r="V85" s="121"/>
      <c r="W85" s="121"/>
      <c r="X85" s="121"/>
      <c r="Y85" s="121"/>
      <c r="Z85" s="121"/>
      <c r="AA85" s="121"/>
      <c r="AB85" s="121"/>
      <c r="AC85" s="121"/>
      <c r="AD85" s="121"/>
      <c r="AE85" s="121"/>
      <c r="AF85" s="121"/>
      <c r="AG85" s="121"/>
      <c r="AH85" s="121"/>
      <c r="AI85" s="121"/>
      <c r="AJ85" s="121"/>
      <c r="AK85" s="121"/>
      <c r="AL85" s="121"/>
      <c r="AM85" s="122"/>
    </row>
    <row r="86" spans="2:39" ht="16" thickBot="1" x14ac:dyDescent="0.25">
      <c r="B86" s="58">
        <f t="shared" si="5"/>
        <v>38.5</v>
      </c>
      <c r="C86" s="23"/>
      <c r="D86" s="29"/>
      <c r="E86" s="27"/>
      <c r="F86" s="21"/>
      <c r="G86" s="22"/>
      <c r="H86" s="104"/>
      <c r="I86" s="123" t="e">
        <f>F85+(VLOOKUP(B85,'Growth Rates'!$B$11:$O$140,($B$1+2),FALSE))-(I85*(I$7/VLOOKUP(B85,'Paddock Names'!$B$11:$D$140,3)))</f>
        <v>#DIV/0!</v>
      </c>
      <c r="J86" s="123" t="e">
        <f>I86+(VLOOKUP($B85,'Growth Rates'!$B$11:$O$140,($B$1+2),FALSE))-(J85*(J$7/VLOOKUP($B85,'Paddock Names'!$B$11:$D$140,3)))</f>
        <v>#DIV/0!</v>
      </c>
      <c r="K86" s="123" t="e">
        <f>J86+(VLOOKUP($B85,'Growth Rates'!$B$11:$O$140,($B$1+2),FALSE))-(K85*(K$7/VLOOKUP($B85,'Paddock Names'!$B$11:$D$140,3)))</f>
        <v>#DIV/0!</v>
      </c>
      <c r="L86" s="123" t="e">
        <f>K86+(VLOOKUP($B85,'Growth Rates'!$B$11:$O$140,($B$1+2),FALSE))-(L85*(L$7/VLOOKUP($B85,'Paddock Names'!$B$11:$D$140,3)))</f>
        <v>#DIV/0!</v>
      </c>
      <c r="M86" s="123" t="e">
        <f>L86+(VLOOKUP($B85,'Growth Rates'!$B$11:$O$140,($B$1+2),FALSE))-(M85*(M$7/VLOOKUP($B85,'Paddock Names'!$B$11:$D$140,3)))</f>
        <v>#DIV/0!</v>
      </c>
      <c r="N86" s="123" t="e">
        <f>M86+(VLOOKUP($B85,'Growth Rates'!$B$11:$O$140,($B$1+2),FALSE))-(N85*(N$7/VLOOKUP($B85,'Paddock Names'!$B$11:$D$140,3)))</f>
        <v>#DIV/0!</v>
      </c>
      <c r="O86" s="123" t="e">
        <f>N86+(VLOOKUP($B85,'Growth Rates'!$B$11:$O$140,($B$1+2),FALSE))-(O85*(O$7/VLOOKUP($B85,'Paddock Names'!$B$11:$D$140,3)))</f>
        <v>#DIV/0!</v>
      </c>
      <c r="P86" s="123" t="e">
        <f>O86+(VLOOKUP($B85,'Growth Rates'!$B$11:$O$140,($B$1+2),FALSE))-(P85*(P$7/VLOOKUP($B85,'Paddock Names'!$B$11:$D$140,3)))</f>
        <v>#DIV/0!</v>
      </c>
      <c r="Q86" s="123" t="e">
        <f>P86+(VLOOKUP($B85,'Growth Rates'!$B$11:$O$140,($B$1+2),FALSE))-(Q85*(Q$7/VLOOKUP($B85,'Paddock Names'!$B$11:$D$140,3)))</f>
        <v>#DIV/0!</v>
      </c>
      <c r="R86" s="123" t="e">
        <f>Q86+(VLOOKUP($B85,'Growth Rates'!$B$11:$O$140,($B$1+2),FALSE))-(R85*(R$7/VLOOKUP($B85,'Paddock Names'!$B$11:$D$140,3)))</f>
        <v>#DIV/0!</v>
      </c>
      <c r="S86" s="123" t="e">
        <f>R86+(VLOOKUP($B85,'Growth Rates'!$B$11:$O$140,($B$1+2),FALSE))-(S85*(S$7/VLOOKUP($B85,'Paddock Names'!$B$11:$D$140,3)))</f>
        <v>#DIV/0!</v>
      </c>
      <c r="T86" s="123" t="e">
        <f>S86+(VLOOKUP($B85,'Growth Rates'!$B$11:$O$140,($B$1+2),FALSE))-(T85*(T$7/VLOOKUP($B85,'Paddock Names'!$B$11:$D$140,3)))</f>
        <v>#DIV/0!</v>
      </c>
      <c r="U86" s="123" t="e">
        <f>T86+(VLOOKUP($B85,'Growth Rates'!$B$11:$O$140,($B$1+2),FALSE))-(U85*(U$7/VLOOKUP($B85,'Paddock Names'!$B$11:$D$140,3)))</f>
        <v>#DIV/0!</v>
      </c>
      <c r="V86" s="123" t="e">
        <f>U86+(VLOOKUP($B85,'Growth Rates'!$B$11:$O$140,($B$1+2),FALSE))-(V85*(V$7/VLOOKUP($B85,'Paddock Names'!$B$11:$D$140,3)))</f>
        <v>#DIV/0!</v>
      </c>
      <c r="W86" s="123" t="e">
        <f>V86+(VLOOKUP($B85,'Growth Rates'!$B$11:$O$140,($B$1+2),FALSE))-(W85*(W$7/VLOOKUP($B85,'Paddock Names'!$B$11:$D$140,3)))</f>
        <v>#DIV/0!</v>
      </c>
      <c r="X86" s="123" t="e">
        <f>W86+(VLOOKUP($B85,'Growth Rates'!$B$11:$O$140,($B$1+2),FALSE))-(X85*(X$7/VLOOKUP($B85,'Paddock Names'!$B$11:$D$140,3)))</f>
        <v>#DIV/0!</v>
      </c>
      <c r="Y86" s="123" t="e">
        <f>X86+(VLOOKUP($B85,'Growth Rates'!$B$11:$O$140,($B$1+2),FALSE))-(Y85*(Y$7/VLOOKUP($B85,'Paddock Names'!$B$11:$D$140,3)))</f>
        <v>#DIV/0!</v>
      </c>
      <c r="Z86" s="123" t="e">
        <f>Y86+(VLOOKUP($B85,'Growth Rates'!$B$11:$O$140,($B$1+2),FALSE))-(Z85*(Z$7/VLOOKUP($B85,'Paddock Names'!$B$11:$D$140,3)))</f>
        <v>#DIV/0!</v>
      </c>
      <c r="AA86" s="123" t="e">
        <f>Z86+(VLOOKUP($B85,'Growth Rates'!$B$11:$O$140,($B$1+2),FALSE))-(AA85*(AA$7/VLOOKUP($B85,'Paddock Names'!$B$11:$D$140,3)))</f>
        <v>#DIV/0!</v>
      </c>
      <c r="AB86" s="123" t="e">
        <f>AA86+(VLOOKUP($B85,'Growth Rates'!$B$11:$O$140,($B$1+2),FALSE))-(AB85*(AB$7/VLOOKUP($B85,'Paddock Names'!$B$11:$D$140,3)))</f>
        <v>#DIV/0!</v>
      </c>
      <c r="AC86" s="123" t="e">
        <f>AB86+(VLOOKUP($B85,'Growth Rates'!$B$11:$O$140,($B$1+2),FALSE))-(AC85*(AC$7/VLOOKUP($B85,'Paddock Names'!$B$11:$D$140,3)))</f>
        <v>#DIV/0!</v>
      </c>
      <c r="AD86" s="123" t="e">
        <f>AC86+(VLOOKUP($B85,'Growth Rates'!$B$11:$O$140,($B$1+2),FALSE))-(AD85*(AD$7/VLOOKUP($B85,'Paddock Names'!$B$11:$D$140,3)))</f>
        <v>#DIV/0!</v>
      </c>
      <c r="AE86" s="123" t="e">
        <f>AD86+(VLOOKUP($B85,'Growth Rates'!$B$11:$O$140,($B$1+2),FALSE))-(AE85*(AE$7/VLOOKUP($B85,'Paddock Names'!$B$11:$D$140,3)))</f>
        <v>#DIV/0!</v>
      </c>
      <c r="AF86" s="123" t="e">
        <f>AE86+(VLOOKUP($B85,'Growth Rates'!$B$11:$O$140,($B$1+2),FALSE))-(AF85*(AF$7/VLOOKUP($B85,'Paddock Names'!$B$11:$D$140,3)))</f>
        <v>#DIV/0!</v>
      </c>
      <c r="AG86" s="123" t="e">
        <f>AF86+(VLOOKUP($B85,'Growth Rates'!$B$11:$O$140,($B$1+2),FALSE))-(AG85*(AG$7/VLOOKUP($B85,'Paddock Names'!$B$11:$D$140,3)))</f>
        <v>#DIV/0!</v>
      </c>
      <c r="AH86" s="123" t="e">
        <f>AG86+(VLOOKUP($B85,'Growth Rates'!$B$11:$O$140,($B$1+2),FALSE))-(AH85*(AH$7/VLOOKUP($B85,'Paddock Names'!$B$11:$D$140,3)))</f>
        <v>#DIV/0!</v>
      </c>
      <c r="AI86" s="123" t="e">
        <f>AH86+(VLOOKUP($B85,'Growth Rates'!$B$11:$O$140,($B$1+2),FALSE))-(AI85*(AI$7/VLOOKUP($B85,'Paddock Names'!$B$11:$D$140,3)))</f>
        <v>#DIV/0!</v>
      </c>
      <c r="AJ86" s="123" t="e">
        <f>AI86+(VLOOKUP($B85,'Growth Rates'!$B$11:$O$140,($B$1+2),FALSE))-(AJ85*(AJ$7/VLOOKUP($B85,'Paddock Names'!$B$11:$D$140,3)))</f>
        <v>#DIV/0!</v>
      </c>
      <c r="AK86" s="123" t="e">
        <f>AJ86+(VLOOKUP($B85,'Growth Rates'!$B$11:$O$140,($B$1+2),FALSE))-(AK85*(AK$7/VLOOKUP($B85,'Paddock Names'!$B$11:$D$140,3)))</f>
        <v>#DIV/0!</v>
      </c>
      <c r="AL86" s="123" t="e">
        <f>AK86+(VLOOKUP($B85,'Growth Rates'!$B$11:$O$140,($B$1+2),FALSE))-(AL85*(AL$7/VLOOKUP($B85,'Paddock Names'!$B$11:$D$140,3)))</f>
        <v>#DIV/0!</v>
      </c>
      <c r="AM86" s="124" t="e">
        <f>AL86+(VLOOKUP($B85,'Growth Rates'!$B$11:$O$140,($B$1+2),FALSE))-(AM85*(AM$7/VLOOKUP($B85,'Paddock Names'!$B$11:$D$140,3)))</f>
        <v>#DIV/0!</v>
      </c>
    </row>
    <row r="87" spans="2:39"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IF(SUM(I87:AM87)&gt;0,SUM(I87:AM87)," ")</f>
        <v xml:space="preserve"> </v>
      </c>
      <c r="F87" s="119" t="e">
        <f>IF((MOD('Group Name and Year'!$E$14,4)=0),Feb!AK88,Feb!AJ88)</f>
        <v>#DIV/0!</v>
      </c>
      <c r="G87" s="17">
        <f>VLOOKUP(B87,'Herbage Mass Residual'!$B$11:$O$140,($B$1+2),FALSE)</f>
        <v>2400</v>
      </c>
      <c r="H87" s="103" t="e">
        <f>($F$7/VLOOKUP(B87,'Paddock Names'!$B$11:$D$140,3))*(SUM(I87:AM87)/31)</f>
        <v>#DIV/0!</v>
      </c>
      <c r="I87" s="121"/>
      <c r="J87" s="121"/>
      <c r="K87" s="121"/>
      <c r="L87" s="121"/>
      <c r="M87" s="121"/>
      <c r="N87" s="121"/>
      <c r="O87" s="121"/>
      <c r="P87" s="121"/>
      <c r="Q87" s="121"/>
      <c r="R87" s="121"/>
      <c r="S87" s="121"/>
      <c r="T87" s="121"/>
      <c r="U87" s="121"/>
      <c r="V87" s="121"/>
      <c r="W87" s="121"/>
      <c r="X87" s="121"/>
      <c r="Y87" s="121"/>
      <c r="Z87" s="121"/>
      <c r="AA87" s="121"/>
      <c r="AB87" s="121"/>
      <c r="AC87" s="121"/>
      <c r="AD87" s="121"/>
      <c r="AE87" s="121"/>
      <c r="AF87" s="121"/>
      <c r="AG87" s="121"/>
      <c r="AH87" s="121"/>
      <c r="AI87" s="121"/>
      <c r="AJ87" s="121"/>
      <c r="AK87" s="121"/>
      <c r="AL87" s="121"/>
      <c r="AM87" s="122"/>
    </row>
    <row r="88" spans="2:39" ht="16" thickBot="1" x14ac:dyDescent="0.25">
      <c r="B88" s="58">
        <f t="shared" si="5"/>
        <v>39.5</v>
      </c>
      <c r="C88" s="23"/>
      <c r="D88" s="29"/>
      <c r="E88" s="27"/>
      <c r="F88" s="21"/>
      <c r="G88" s="22"/>
      <c r="H88" s="104"/>
      <c r="I88" s="123" t="e">
        <f>F87+(VLOOKUP(B87,'Growth Rates'!$B$11:$O$140,($B$1+2),FALSE))-(I87*(I$7/VLOOKUP(B87,'Paddock Names'!$B$11:$D$140,3)))</f>
        <v>#DIV/0!</v>
      </c>
      <c r="J88" s="123" t="e">
        <f>I88+(VLOOKUP($B87,'Growth Rates'!$B$11:$O$140,($B$1+2),FALSE))-(J87*(J$7/VLOOKUP($B87,'Paddock Names'!$B$11:$D$140,3)))</f>
        <v>#DIV/0!</v>
      </c>
      <c r="K88" s="123" t="e">
        <f>J88+(VLOOKUP($B87,'Growth Rates'!$B$11:$O$140,($B$1+2),FALSE))-(K87*(K$7/VLOOKUP($B87,'Paddock Names'!$B$11:$D$140,3)))</f>
        <v>#DIV/0!</v>
      </c>
      <c r="L88" s="123" t="e">
        <f>K88+(VLOOKUP($B87,'Growth Rates'!$B$11:$O$140,($B$1+2),FALSE))-(L87*(L$7/VLOOKUP($B87,'Paddock Names'!$B$11:$D$140,3)))</f>
        <v>#DIV/0!</v>
      </c>
      <c r="M88" s="123" t="e">
        <f>L88+(VLOOKUP($B87,'Growth Rates'!$B$11:$O$140,($B$1+2),FALSE))-(M87*(M$7/VLOOKUP($B87,'Paddock Names'!$B$11:$D$140,3)))</f>
        <v>#DIV/0!</v>
      </c>
      <c r="N88" s="123" t="e">
        <f>M88+(VLOOKUP($B87,'Growth Rates'!$B$11:$O$140,($B$1+2),FALSE))-(N87*(N$7/VLOOKUP($B87,'Paddock Names'!$B$11:$D$140,3)))</f>
        <v>#DIV/0!</v>
      </c>
      <c r="O88" s="123" t="e">
        <f>N88+(VLOOKUP($B87,'Growth Rates'!$B$11:$O$140,($B$1+2),FALSE))-(O87*(O$7/VLOOKUP($B87,'Paddock Names'!$B$11:$D$140,3)))</f>
        <v>#DIV/0!</v>
      </c>
      <c r="P88" s="123" t="e">
        <f>O88+(VLOOKUP($B87,'Growth Rates'!$B$11:$O$140,($B$1+2),FALSE))-(P87*(P$7/VLOOKUP($B87,'Paddock Names'!$B$11:$D$140,3)))</f>
        <v>#DIV/0!</v>
      </c>
      <c r="Q88" s="123" t="e">
        <f>P88+(VLOOKUP($B87,'Growth Rates'!$B$11:$O$140,($B$1+2),FALSE))-(Q87*(Q$7/VLOOKUP($B87,'Paddock Names'!$B$11:$D$140,3)))</f>
        <v>#DIV/0!</v>
      </c>
      <c r="R88" s="123" t="e">
        <f>Q88+(VLOOKUP($B87,'Growth Rates'!$B$11:$O$140,($B$1+2),FALSE))-(R87*(R$7/VLOOKUP($B87,'Paddock Names'!$B$11:$D$140,3)))</f>
        <v>#DIV/0!</v>
      </c>
      <c r="S88" s="123" t="e">
        <f>R88+(VLOOKUP($B87,'Growth Rates'!$B$11:$O$140,($B$1+2),FALSE))-(S87*(S$7/VLOOKUP($B87,'Paddock Names'!$B$11:$D$140,3)))</f>
        <v>#DIV/0!</v>
      </c>
      <c r="T88" s="123" t="e">
        <f>S88+(VLOOKUP($B87,'Growth Rates'!$B$11:$O$140,($B$1+2),FALSE))-(T87*(T$7/VLOOKUP($B87,'Paddock Names'!$B$11:$D$140,3)))</f>
        <v>#DIV/0!</v>
      </c>
      <c r="U88" s="123" t="e">
        <f>T88+(VLOOKUP($B87,'Growth Rates'!$B$11:$O$140,($B$1+2),FALSE))-(U87*(U$7/VLOOKUP($B87,'Paddock Names'!$B$11:$D$140,3)))</f>
        <v>#DIV/0!</v>
      </c>
      <c r="V88" s="123" t="e">
        <f>U88+(VLOOKUP($B87,'Growth Rates'!$B$11:$O$140,($B$1+2),FALSE))-(V87*(V$7/VLOOKUP($B87,'Paddock Names'!$B$11:$D$140,3)))</f>
        <v>#DIV/0!</v>
      </c>
      <c r="W88" s="123" t="e">
        <f>V88+(VLOOKUP($B87,'Growth Rates'!$B$11:$O$140,($B$1+2),FALSE))-(W87*(W$7/VLOOKUP($B87,'Paddock Names'!$B$11:$D$140,3)))</f>
        <v>#DIV/0!</v>
      </c>
      <c r="X88" s="123" t="e">
        <f>W88+(VLOOKUP($B87,'Growth Rates'!$B$11:$O$140,($B$1+2),FALSE))-(X87*(X$7/VLOOKUP($B87,'Paddock Names'!$B$11:$D$140,3)))</f>
        <v>#DIV/0!</v>
      </c>
      <c r="Y88" s="123" t="e">
        <f>X88+(VLOOKUP($B87,'Growth Rates'!$B$11:$O$140,($B$1+2),FALSE))-(Y87*(Y$7/VLOOKUP($B87,'Paddock Names'!$B$11:$D$140,3)))</f>
        <v>#DIV/0!</v>
      </c>
      <c r="Z88" s="123" t="e">
        <f>Y88+(VLOOKUP($B87,'Growth Rates'!$B$11:$O$140,($B$1+2),FALSE))-(Z87*(Z$7/VLOOKUP($B87,'Paddock Names'!$B$11:$D$140,3)))</f>
        <v>#DIV/0!</v>
      </c>
      <c r="AA88" s="123" t="e">
        <f>Z88+(VLOOKUP($B87,'Growth Rates'!$B$11:$O$140,($B$1+2),FALSE))-(AA87*(AA$7/VLOOKUP($B87,'Paddock Names'!$B$11:$D$140,3)))</f>
        <v>#DIV/0!</v>
      </c>
      <c r="AB88" s="123" t="e">
        <f>AA88+(VLOOKUP($B87,'Growth Rates'!$B$11:$O$140,($B$1+2),FALSE))-(AB87*(AB$7/VLOOKUP($B87,'Paddock Names'!$B$11:$D$140,3)))</f>
        <v>#DIV/0!</v>
      </c>
      <c r="AC88" s="123" t="e">
        <f>AB88+(VLOOKUP($B87,'Growth Rates'!$B$11:$O$140,($B$1+2),FALSE))-(AC87*(AC$7/VLOOKUP($B87,'Paddock Names'!$B$11:$D$140,3)))</f>
        <v>#DIV/0!</v>
      </c>
      <c r="AD88" s="123" t="e">
        <f>AC88+(VLOOKUP($B87,'Growth Rates'!$B$11:$O$140,($B$1+2),FALSE))-(AD87*(AD$7/VLOOKUP($B87,'Paddock Names'!$B$11:$D$140,3)))</f>
        <v>#DIV/0!</v>
      </c>
      <c r="AE88" s="123" t="e">
        <f>AD88+(VLOOKUP($B87,'Growth Rates'!$B$11:$O$140,($B$1+2),FALSE))-(AE87*(AE$7/VLOOKUP($B87,'Paddock Names'!$B$11:$D$140,3)))</f>
        <v>#DIV/0!</v>
      </c>
      <c r="AF88" s="123" t="e">
        <f>AE88+(VLOOKUP($B87,'Growth Rates'!$B$11:$O$140,($B$1+2),FALSE))-(AF87*(AF$7/VLOOKUP($B87,'Paddock Names'!$B$11:$D$140,3)))</f>
        <v>#DIV/0!</v>
      </c>
      <c r="AG88" s="123" t="e">
        <f>AF88+(VLOOKUP($B87,'Growth Rates'!$B$11:$O$140,($B$1+2),FALSE))-(AG87*(AG$7/VLOOKUP($B87,'Paddock Names'!$B$11:$D$140,3)))</f>
        <v>#DIV/0!</v>
      </c>
      <c r="AH88" s="123" t="e">
        <f>AG88+(VLOOKUP($B87,'Growth Rates'!$B$11:$O$140,($B$1+2),FALSE))-(AH87*(AH$7/VLOOKUP($B87,'Paddock Names'!$B$11:$D$140,3)))</f>
        <v>#DIV/0!</v>
      </c>
      <c r="AI88" s="123" t="e">
        <f>AH88+(VLOOKUP($B87,'Growth Rates'!$B$11:$O$140,($B$1+2),FALSE))-(AI87*(AI$7/VLOOKUP($B87,'Paddock Names'!$B$11:$D$140,3)))</f>
        <v>#DIV/0!</v>
      </c>
      <c r="AJ88" s="123" t="e">
        <f>AI88+(VLOOKUP($B87,'Growth Rates'!$B$11:$O$140,($B$1+2),FALSE))-(AJ87*(AJ$7/VLOOKUP($B87,'Paddock Names'!$B$11:$D$140,3)))</f>
        <v>#DIV/0!</v>
      </c>
      <c r="AK88" s="123" t="e">
        <f>AJ88+(VLOOKUP($B87,'Growth Rates'!$B$11:$O$140,($B$1+2),FALSE))-(AK87*(AK$7/VLOOKUP($B87,'Paddock Names'!$B$11:$D$140,3)))</f>
        <v>#DIV/0!</v>
      </c>
      <c r="AL88" s="123" t="e">
        <f>AK88+(VLOOKUP($B87,'Growth Rates'!$B$11:$O$140,($B$1+2),FALSE))-(AL87*(AL$7/VLOOKUP($B87,'Paddock Names'!$B$11:$D$140,3)))</f>
        <v>#DIV/0!</v>
      </c>
      <c r="AM88" s="124" t="e">
        <f>AL88+(VLOOKUP($B87,'Growth Rates'!$B$11:$O$140,($B$1+2),FALSE))-(AM87*(AM$7/VLOOKUP($B87,'Paddock Names'!$B$11:$D$140,3)))</f>
        <v>#DIV/0!</v>
      </c>
    </row>
    <row r="89" spans="2:39"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IF(SUM(I89:AM89)&gt;0,SUM(I89:AM89)," ")</f>
        <v xml:space="preserve"> </v>
      </c>
      <c r="F89" s="119" t="e">
        <f>IF((MOD('Group Name and Year'!$E$14,4)=0),Feb!AK90,Feb!AJ90)</f>
        <v>#DIV/0!</v>
      </c>
      <c r="G89" s="17">
        <f>VLOOKUP(B89,'Herbage Mass Residual'!$B$11:$O$140,($B$1+2),FALSE)</f>
        <v>2400</v>
      </c>
      <c r="H89" s="103" t="e">
        <f>($F$7/VLOOKUP(B89,'Paddock Names'!$B$11:$D$140,3))*(SUM(I89:AM89)/31)</f>
        <v>#DIV/0!</v>
      </c>
      <c r="I89" s="121"/>
      <c r="J89" s="121"/>
      <c r="K89" s="121"/>
      <c r="L89" s="121"/>
      <c r="M89" s="121"/>
      <c r="N89" s="121"/>
      <c r="O89" s="121"/>
      <c r="P89" s="121"/>
      <c r="Q89" s="121"/>
      <c r="R89" s="121"/>
      <c r="S89" s="121"/>
      <c r="T89" s="121"/>
      <c r="U89" s="121"/>
      <c r="V89" s="121"/>
      <c r="W89" s="121"/>
      <c r="X89" s="121"/>
      <c r="Y89" s="121"/>
      <c r="Z89" s="121"/>
      <c r="AA89" s="121"/>
      <c r="AB89" s="121"/>
      <c r="AC89" s="121"/>
      <c r="AD89" s="121"/>
      <c r="AE89" s="121"/>
      <c r="AF89" s="121"/>
      <c r="AG89" s="121"/>
      <c r="AH89" s="121"/>
      <c r="AI89" s="121"/>
      <c r="AJ89" s="121"/>
      <c r="AK89" s="121"/>
      <c r="AL89" s="121"/>
      <c r="AM89" s="122"/>
    </row>
    <row r="90" spans="2:39" ht="16" thickBot="1" x14ac:dyDescent="0.25">
      <c r="B90" s="58">
        <f t="shared" si="5"/>
        <v>40.5</v>
      </c>
      <c r="C90" s="23"/>
      <c r="D90" s="29"/>
      <c r="E90" s="27"/>
      <c r="F90" s="21"/>
      <c r="G90" s="22"/>
      <c r="H90" s="104"/>
      <c r="I90" s="123" t="e">
        <f>F89+(VLOOKUP(B89,'Growth Rates'!$B$11:$O$140,($B$1+2),FALSE))-(I89*(I$7/VLOOKUP(B89,'Paddock Names'!$B$11:$D$140,3)))</f>
        <v>#DIV/0!</v>
      </c>
      <c r="J90" s="123" t="e">
        <f>I90+(VLOOKUP($B89,'Growth Rates'!$B$11:$O$140,($B$1+2),FALSE))-(J89*(J$7/VLOOKUP($B89,'Paddock Names'!$B$11:$D$140,3)))</f>
        <v>#DIV/0!</v>
      </c>
      <c r="K90" s="123" t="e">
        <f>J90+(VLOOKUP($B89,'Growth Rates'!$B$11:$O$140,($B$1+2),FALSE))-(K89*(K$7/VLOOKUP($B89,'Paddock Names'!$B$11:$D$140,3)))</f>
        <v>#DIV/0!</v>
      </c>
      <c r="L90" s="123" t="e">
        <f>K90+(VLOOKUP($B89,'Growth Rates'!$B$11:$O$140,($B$1+2),FALSE))-(L89*(L$7/VLOOKUP($B89,'Paddock Names'!$B$11:$D$140,3)))</f>
        <v>#DIV/0!</v>
      </c>
      <c r="M90" s="123" t="e">
        <f>L90+(VLOOKUP($B89,'Growth Rates'!$B$11:$O$140,($B$1+2),FALSE))-(M89*(M$7/VLOOKUP($B89,'Paddock Names'!$B$11:$D$140,3)))</f>
        <v>#DIV/0!</v>
      </c>
      <c r="N90" s="123" t="e">
        <f>M90+(VLOOKUP($B89,'Growth Rates'!$B$11:$O$140,($B$1+2),FALSE))-(N89*(N$7/VLOOKUP($B89,'Paddock Names'!$B$11:$D$140,3)))</f>
        <v>#DIV/0!</v>
      </c>
      <c r="O90" s="123" t="e">
        <f>N90+(VLOOKUP($B89,'Growth Rates'!$B$11:$O$140,($B$1+2),FALSE))-(O89*(O$7/VLOOKUP($B89,'Paddock Names'!$B$11:$D$140,3)))</f>
        <v>#DIV/0!</v>
      </c>
      <c r="P90" s="123" t="e">
        <f>O90+(VLOOKUP($B89,'Growth Rates'!$B$11:$O$140,($B$1+2),FALSE))-(P89*(P$7/VLOOKUP($B89,'Paddock Names'!$B$11:$D$140,3)))</f>
        <v>#DIV/0!</v>
      </c>
      <c r="Q90" s="123" t="e">
        <f>P90+(VLOOKUP($B89,'Growth Rates'!$B$11:$O$140,($B$1+2),FALSE))-(Q89*(Q$7/VLOOKUP($B89,'Paddock Names'!$B$11:$D$140,3)))</f>
        <v>#DIV/0!</v>
      </c>
      <c r="R90" s="123" t="e">
        <f>Q90+(VLOOKUP($B89,'Growth Rates'!$B$11:$O$140,($B$1+2),FALSE))-(R89*(R$7/VLOOKUP($B89,'Paddock Names'!$B$11:$D$140,3)))</f>
        <v>#DIV/0!</v>
      </c>
      <c r="S90" s="123" t="e">
        <f>R90+(VLOOKUP($B89,'Growth Rates'!$B$11:$O$140,($B$1+2),FALSE))-(S89*(S$7/VLOOKUP($B89,'Paddock Names'!$B$11:$D$140,3)))</f>
        <v>#DIV/0!</v>
      </c>
      <c r="T90" s="123" t="e">
        <f>S90+(VLOOKUP($B89,'Growth Rates'!$B$11:$O$140,($B$1+2),FALSE))-(T89*(T$7/VLOOKUP($B89,'Paddock Names'!$B$11:$D$140,3)))</f>
        <v>#DIV/0!</v>
      </c>
      <c r="U90" s="123" t="e">
        <f>T90+(VLOOKUP($B89,'Growth Rates'!$B$11:$O$140,($B$1+2),FALSE))-(U89*(U$7/VLOOKUP($B89,'Paddock Names'!$B$11:$D$140,3)))</f>
        <v>#DIV/0!</v>
      </c>
      <c r="V90" s="123" t="e">
        <f>U90+(VLOOKUP($B89,'Growth Rates'!$B$11:$O$140,($B$1+2),FALSE))-(V89*(V$7/VLOOKUP($B89,'Paddock Names'!$B$11:$D$140,3)))</f>
        <v>#DIV/0!</v>
      </c>
      <c r="W90" s="123" t="e">
        <f>V90+(VLOOKUP($B89,'Growth Rates'!$B$11:$O$140,($B$1+2),FALSE))-(W89*(W$7/VLOOKUP($B89,'Paddock Names'!$B$11:$D$140,3)))</f>
        <v>#DIV/0!</v>
      </c>
      <c r="X90" s="123" t="e">
        <f>W90+(VLOOKUP($B89,'Growth Rates'!$B$11:$O$140,($B$1+2),FALSE))-(X89*(X$7/VLOOKUP($B89,'Paddock Names'!$B$11:$D$140,3)))</f>
        <v>#DIV/0!</v>
      </c>
      <c r="Y90" s="123" t="e">
        <f>X90+(VLOOKUP($B89,'Growth Rates'!$B$11:$O$140,($B$1+2),FALSE))-(Y89*(Y$7/VLOOKUP($B89,'Paddock Names'!$B$11:$D$140,3)))</f>
        <v>#DIV/0!</v>
      </c>
      <c r="Z90" s="123" t="e">
        <f>Y90+(VLOOKUP($B89,'Growth Rates'!$B$11:$O$140,($B$1+2),FALSE))-(Z89*(Z$7/VLOOKUP($B89,'Paddock Names'!$B$11:$D$140,3)))</f>
        <v>#DIV/0!</v>
      </c>
      <c r="AA90" s="123" t="e">
        <f>Z90+(VLOOKUP($B89,'Growth Rates'!$B$11:$O$140,($B$1+2),FALSE))-(AA89*(AA$7/VLOOKUP($B89,'Paddock Names'!$B$11:$D$140,3)))</f>
        <v>#DIV/0!</v>
      </c>
      <c r="AB90" s="123" t="e">
        <f>AA90+(VLOOKUP($B89,'Growth Rates'!$B$11:$O$140,($B$1+2),FALSE))-(AB89*(AB$7/VLOOKUP($B89,'Paddock Names'!$B$11:$D$140,3)))</f>
        <v>#DIV/0!</v>
      </c>
      <c r="AC90" s="123" t="e">
        <f>AB90+(VLOOKUP($B89,'Growth Rates'!$B$11:$O$140,($B$1+2),FALSE))-(AC89*(AC$7/VLOOKUP($B89,'Paddock Names'!$B$11:$D$140,3)))</f>
        <v>#DIV/0!</v>
      </c>
      <c r="AD90" s="123" t="e">
        <f>AC90+(VLOOKUP($B89,'Growth Rates'!$B$11:$O$140,($B$1+2),FALSE))-(AD89*(AD$7/VLOOKUP($B89,'Paddock Names'!$B$11:$D$140,3)))</f>
        <v>#DIV/0!</v>
      </c>
      <c r="AE90" s="123" t="e">
        <f>AD90+(VLOOKUP($B89,'Growth Rates'!$B$11:$O$140,($B$1+2),FALSE))-(AE89*(AE$7/VLOOKUP($B89,'Paddock Names'!$B$11:$D$140,3)))</f>
        <v>#DIV/0!</v>
      </c>
      <c r="AF90" s="123" t="e">
        <f>AE90+(VLOOKUP($B89,'Growth Rates'!$B$11:$O$140,($B$1+2),FALSE))-(AF89*(AF$7/VLOOKUP($B89,'Paddock Names'!$B$11:$D$140,3)))</f>
        <v>#DIV/0!</v>
      </c>
      <c r="AG90" s="123" t="e">
        <f>AF90+(VLOOKUP($B89,'Growth Rates'!$B$11:$O$140,($B$1+2),FALSE))-(AG89*(AG$7/VLOOKUP($B89,'Paddock Names'!$B$11:$D$140,3)))</f>
        <v>#DIV/0!</v>
      </c>
      <c r="AH90" s="123" t="e">
        <f>AG90+(VLOOKUP($B89,'Growth Rates'!$B$11:$O$140,($B$1+2),FALSE))-(AH89*(AH$7/VLOOKUP($B89,'Paddock Names'!$B$11:$D$140,3)))</f>
        <v>#DIV/0!</v>
      </c>
      <c r="AI90" s="123" t="e">
        <f>AH90+(VLOOKUP($B89,'Growth Rates'!$B$11:$O$140,($B$1+2),FALSE))-(AI89*(AI$7/VLOOKUP($B89,'Paddock Names'!$B$11:$D$140,3)))</f>
        <v>#DIV/0!</v>
      </c>
      <c r="AJ90" s="123" t="e">
        <f>AI90+(VLOOKUP($B89,'Growth Rates'!$B$11:$O$140,($B$1+2),FALSE))-(AJ89*(AJ$7/VLOOKUP($B89,'Paddock Names'!$B$11:$D$140,3)))</f>
        <v>#DIV/0!</v>
      </c>
      <c r="AK90" s="123" t="e">
        <f>AJ90+(VLOOKUP($B89,'Growth Rates'!$B$11:$O$140,($B$1+2),FALSE))-(AK89*(AK$7/VLOOKUP($B89,'Paddock Names'!$B$11:$D$140,3)))</f>
        <v>#DIV/0!</v>
      </c>
      <c r="AL90" s="123" t="e">
        <f>AK90+(VLOOKUP($B89,'Growth Rates'!$B$11:$O$140,($B$1+2),FALSE))-(AL89*(AL$7/VLOOKUP($B89,'Paddock Names'!$B$11:$D$140,3)))</f>
        <v>#DIV/0!</v>
      </c>
      <c r="AM90" s="124" t="e">
        <f>AL90+(VLOOKUP($B89,'Growth Rates'!$B$11:$O$140,($B$1+2),FALSE))-(AM89*(AM$7/VLOOKUP($B89,'Paddock Names'!$B$11:$D$140,3)))</f>
        <v>#DIV/0!</v>
      </c>
    </row>
    <row r="91" spans="2:39"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IF(SUM(I91:AM91)&gt;0,SUM(I91:AM91)," ")</f>
        <v xml:space="preserve"> </v>
      </c>
      <c r="F91" s="119" t="e">
        <f>IF((MOD('Group Name and Year'!$E$14,4)=0),Feb!AK92,Feb!AJ92)</f>
        <v>#DIV/0!</v>
      </c>
      <c r="G91" s="17">
        <f>VLOOKUP(B91,'Herbage Mass Residual'!$B$11:$O$140,($B$1+2),FALSE)</f>
        <v>2400</v>
      </c>
      <c r="H91" s="103" t="e">
        <f>($F$7/VLOOKUP(B91,'Paddock Names'!$B$11:$D$140,3))*(SUM(I91:AM91)/31)</f>
        <v>#DIV/0!</v>
      </c>
      <c r="I91" s="121"/>
      <c r="J91" s="121"/>
      <c r="K91" s="121"/>
      <c r="L91" s="121"/>
      <c r="M91" s="121"/>
      <c r="N91" s="121"/>
      <c r="O91" s="121"/>
      <c r="P91" s="121"/>
      <c r="Q91" s="121"/>
      <c r="R91" s="121"/>
      <c r="S91" s="121"/>
      <c r="T91" s="121"/>
      <c r="U91" s="121"/>
      <c r="V91" s="121"/>
      <c r="W91" s="121"/>
      <c r="X91" s="121"/>
      <c r="Y91" s="121"/>
      <c r="Z91" s="121"/>
      <c r="AA91" s="121"/>
      <c r="AB91" s="121"/>
      <c r="AC91" s="121"/>
      <c r="AD91" s="121"/>
      <c r="AE91" s="121"/>
      <c r="AF91" s="121"/>
      <c r="AG91" s="121"/>
      <c r="AH91" s="121"/>
      <c r="AI91" s="121"/>
      <c r="AJ91" s="121"/>
      <c r="AK91" s="121"/>
      <c r="AL91" s="121"/>
      <c r="AM91" s="122"/>
    </row>
    <row r="92" spans="2:39" ht="16" thickBot="1" x14ac:dyDescent="0.25">
      <c r="B92" s="58">
        <f t="shared" si="5"/>
        <v>41.5</v>
      </c>
      <c r="C92" s="23"/>
      <c r="D92" s="29"/>
      <c r="E92" s="27"/>
      <c r="F92" s="21"/>
      <c r="G92" s="22"/>
      <c r="H92" s="104"/>
      <c r="I92" s="123" t="e">
        <f>F91+(VLOOKUP(B91,'Growth Rates'!$B$11:$O$140,($B$1+2),FALSE))-(I91*(I$7/VLOOKUP(B91,'Paddock Names'!$B$11:$D$140,3)))</f>
        <v>#DIV/0!</v>
      </c>
      <c r="J92" s="123" t="e">
        <f>I92+(VLOOKUP($B91,'Growth Rates'!$B$11:$O$140,($B$1+2),FALSE))-(J91*(J$7/VLOOKUP($B91,'Paddock Names'!$B$11:$D$140,3)))</f>
        <v>#DIV/0!</v>
      </c>
      <c r="K92" s="123" t="e">
        <f>J92+(VLOOKUP($B91,'Growth Rates'!$B$11:$O$140,($B$1+2),FALSE))-(K91*(K$7/VLOOKUP($B91,'Paddock Names'!$B$11:$D$140,3)))</f>
        <v>#DIV/0!</v>
      </c>
      <c r="L92" s="123" t="e">
        <f>K92+(VLOOKUP($B91,'Growth Rates'!$B$11:$O$140,($B$1+2),FALSE))-(L91*(L$7/VLOOKUP($B91,'Paddock Names'!$B$11:$D$140,3)))</f>
        <v>#DIV/0!</v>
      </c>
      <c r="M92" s="123" t="e">
        <f>L92+(VLOOKUP($B91,'Growth Rates'!$B$11:$O$140,($B$1+2),FALSE))-(M91*(M$7/VLOOKUP($B91,'Paddock Names'!$B$11:$D$140,3)))</f>
        <v>#DIV/0!</v>
      </c>
      <c r="N92" s="123" t="e">
        <f>M92+(VLOOKUP($B91,'Growth Rates'!$B$11:$O$140,($B$1+2),FALSE))-(N91*(N$7/VLOOKUP($B91,'Paddock Names'!$B$11:$D$140,3)))</f>
        <v>#DIV/0!</v>
      </c>
      <c r="O92" s="123" t="e">
        <f>N92+(VLOOKUP($B91,'Growth Rates'!$B$11:$O$140,($B$1+2),FALSE))-(O91*(O$7/VLOOKUP($B91,'Paddock Names'!$B$11:$D$140,3)))</f>
        <v>#DIV/0!</v>
      </c>
      <c r="P92" s="123" t="e">
        <f>O92+(VLOOKUP($B91,'Growth Rates'!$B$11:$O$140,($B$1+2),FALSE))-(P91*(P$7/VLOOKUP($B91,'Paddock Names'!$B$11:$D$140,3)))</f>
        <v>#DIV/0!</v>
      </c>
      <c r="Q92" s="123" t="e">
        <f>P92+(VLOOKUP($B91,'Growth Rates'!$B$11:$O$140,($B$1+2),FALSE))-(Q91*(Q$7/VLOOKUP($B91,'Paddock Names'!$B$11:$D$140,3)))</f>
        <v>#DIV/0!</v>
      </c>
      <c r="R92" s="123" t="e">
        <f>Q92+(VLOOKUP($B91,'Growth Rates'!$B$11:$O$140,($B$1+2),FALSE))-(R91*(R$7/VLOOKUP($B91,'Paddock Names'!$B$11:$D$140,3)))</f>
        <v>#DIV/0!</v>
      </c>
      <c r="S92" s="123" t="e">
        <f>R92+(VLOOKUP($B91,'Growth Rates'!$B$11:$O$140,($B$1+2),FALSE))-(S91*(S$7/VLOOKUP($B91,'Paddock Names'!$B$11:$D$140,3)))</f>
        <v>#DIV/0!</v>
      </c>
      <c r="T92" s="123" t="e">
        <f>S92+(VLOOKUP($B91,'Growth Rates'!$B$11:$O$140,($B$1+2),FALSE))-(T91*(T$7/VLOOKUP($B91,'Paddock Names'!$B$11:$D$140,3)))</f>
        <v>#DIV/0!</v>
      </c>
      <c r="U92" s="123" t="e">
        <f>T92+(VLOOKUP($B91,'Growth Rates'!$B$11:$O$140,($B$1+2),FALSE))-(U91*(U$7/VLOOKUP($B91,'Paddock Names'!$B$11:$D$140,3)))</f>
        <v>#DIV/0!</v>
      </c>
      <c r="V92" s="123" t="e">
        <f>U92+(VLOOKUP($B91,'Growth Rates'!$B$11:$O$140,($B$1+2),FALSE))-(V91*(V$7/VLOOKUP($B91,'Paddock Names'!$B$11:$D$140,3)))</f>
        <v>#DIV/0!</v>
      </c>
      <c r="W92" s="123" t="e">
        <f>V92+(VLOOKUP($B91,'Growth Rates'!$B$11:$O$140,($B$1+2),FALSE))-(W91*(W$7/VLOOKUP($B91,'Paddock Names'!$B$11:$D$140,3)))</f>
        <v>#DIV/0!</v>
      </c>
      <c r="X92" s="123" t="e">
        <f>W92+(VLOOKUP($B91,'Growth Rates'!$B$11:$O$140,($B$1+2),FALSE))-(X91*(X$7/VLOOKUP($B91,'Paddock Names'!$B$11:$D$140,3)))</f>
        <v>#DIV/0!</v>
      </c>
      <c r="Y92" s="123" t="e">
        <f>X92+(VLOOKUP($B91,'Growth Rates'!$B$11:$O$140,($B$1+2),FALSE))-(Y91*(Y$7/VLOOKUP($B91,'Paddock Names'!$B$11:$D$140,3)))</f>
        <v>#DIV/0!</v>
      </c>
      <c r="Z92" s="123" t="e">
        <f>Y92+(VLOOKUP($B91,'Growth Rates'!$B$11:$O$140,($B$1+2),FALSE))-(Z91*(Z$7/VLOOKUP($B91,'Paddock Names'!$B$11:$D$140,3)))</f>
        <v>#DIV/0!</v>
      </c>
      <c r="AA92" s="123" t="e">
        <f>Z92+(VLOOKUP($B91,'Growth Rates'!$B$11:$O$140,($B$1+2),FALSE))-(AA91*(AA$7/VLOOKUP($B91,'Paddock Names'!$B$11:$D$140,3)))</f>
        <v>#DIV/0!</v>
      </c>
      <c r="AB92" s="123" t="e">
        <f>AA92+(VLOOKUP($B91,'Growth Rates'!$B$11:$O$140,($B$1+2),FALSE))-(AB91*(AB$7/VLOOKUP($B91,'Paddock Names'!$B$11:$D$140,3)))</f>
        <v>#DIV/0!</v>
      </c>
      <c r="AC92" s="123" t="e">
        <f>AB92+(VLOOKUP($B91,'Growth Rates'!$B$11:$O$140,($B$1+2),FALSE))-(AC91*(AC$7/VLOOKUP($B91,'Paddock Names'!$B$11:$D$140,3)))</f>
        <v>#DIV/0!</v>
      </c>
      <c r="AD92" s="123" t="e">
        <f>AC92+(VLOOKUP($B91,'Growth Rates'!$B$11:$O$140,($B$1+2),FALSE))-(AD91*(AD$7/VLOOKUP($B91,'Paddock Names'!$B$11:$D$140,3)))</f>
        <v>#DIV/0!</v>
      </c>
      <c r="AE92" s="123" t="e">
        <f>AD92+(VLOOKUP($B91,'Growth Rates'!$B$11:$O$140,($B$1+2),FALSE))-(AE91*(AE$7/VLOOKUP($B91,'Paddock Names'!$B$11:$D$140,3)))</f>
        <v>#DIV/0!</v>
      </c>
      <c r="AF92" s="123" t="e">
        <f>AE92+(VLOOKUP($B91,'Growth Rates'!$B$11:$O$140,($B$1+2),FALSE))-(AF91*(AF$7/VLOOKUP($B91,'Paddock Names'!$B$11:$D$140,3)))</f>
        <v>#DIV/0!</v>
      </c>
      <c r="AG92" s="123" t="e">
        <f>AF92+(VLOOKUP($B91,'Growth Rates'!$B$11:$O$140,($B$1+2),FALSE))-(AG91*(AG$7/VLOOKUP($B91,'Paddock Names'!$B$11:$D$140,3)))</f>
        <v>#DIV/0!</v>
      </c>
      <c r="AH92" s="123" t="e">
        <f>AG92+(VLOOKUP($B91,'Growth Rates'!$B$11:$O$140,($B$1+2),FALSE))-(AH91*(AH$7/VLOOKUP($B91,'Paddock Names'!$B$11:$D$140,3)))</f>
        <v>#DIV/0!</v>
      </c>
      <c r="AI92" s="123" t="e">
        <f>AH92+(VLOOKUP($B91,'Growth Rates'!$B$11:$O$140,($B$1+2),FALSE))-(AI91*(AI$7/VLOOKUP($B91,'Paddock Names'!$B$11:$D$140,3)))</f>
        <v>#DIV/0!</v>
      </c>
      <c r="AJ92" s="123" t="e">
        <f>AI92+(VLOOKUP($B91,'Growth Rates'!$B$11:$O$140,($B$1+2),FALSE))-(AJ91*(AJ$7/VLOOKUP($B91,'Paddock Names'!$B$11:$D$140,3)))</f>
        <v>#DIV/0!</v>
      </c>
      <c r="AK92" s="123" t="e">
        <f>AJ92+(VLOOKUP($B91,'Growth Rates'!$B$11:$O$140,($B$1+2),FALSE))-(AK91*(AK$7/VLOOKUP($B91,'Paddock Names'!$B$11:$D$140,3)))</f>
        <v>#DIV/0!</v>
      </c>
      <c r="AL92" s="123" t="e">
        <f>AK92+(VLOOKUP($B91,'Growth Rates'!$B$11:$O$140,($B$1+2),FALSE))-(AL91*(AL$7/VLOOKUP($B91,'Paddock Names'!$B$11:$D$140,3)))</f>
        <v>#DIV/0!</v>
      </c>
      <c r="AM92" s="124" t="e">
        <f>AL92+(VLOOKUP($B91,'Growth Rates'!$B$11:$O$140,($B$1+2),FALSE))-(AM91*(AM$7/VLOOKUP($B91,'Paddock Names'!$B$11:$D$140,3)))</f>
        <v>#DIV/0!</v>
      </c>
    </row>
    <row r="93" spans="2:39"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IF(SUM(I93:AM93)&gt;0,SUM(I93:AM93)," ")</f>
        <v xml:space="preserve"> </v>
      </c>
      <c r="F93" s="119" t="e">
        <f>IF((MOD('Group Name and Year'!$E$14,4)=0),Feb!AK94,Feb!AJ94)</f>
        <v>#DIV/0!</v>
      </c>
      <c r="G93" s="17">
        <f>VLOOKUP(B93,'Herbage Mass Residual'!$B$11:$O$140,($B$1+2),FALSE)</f>
        <v>2400</v>
      </c>
      <c r="H93" s="103" t="e">
        <f>($F$7/VLOOKUP(B93,'Paddock Names'!$B$11:$D$140,3))*(SUM(I93:AM93)/31)</f>
        <v>#DIV/0!</v>
      </c>
      <c r="I93" s="121"/>
      <c r="J93" s="121"/>
      <c r="K93" s="121"/>
      <c r="L93" s="121"/>
      <c r="M93" s="121"/>
      <c r="N93" s="121"/>
      <c r="O93" s="121"/>
      <c r="P93" s="121"/>
      <c r="Q93" s="121"/>
      <c r="R93" s="121"/>
      <c r="S93" s="121"/>
      <c r="T93" s="121"/>
      <c r="U93" s="121"/>
      <c r="V93" s="121"/>
      <c r="W93" s="121"/>
      <c r="X93" s="121"/>
      <c r="Y93" s="121"/>
      <c r="Z93" s="121"/>
      <c r="AA93" s="121"/>
      <c r="AB93" s="121"/>
      <c r="AC93" s="121"/>
      <c r="AD93" s="121"/>
      <c r="AE93" s="121"/>
      <c r="AF93" s="121"/>
      <c r="AG93" s="121"/>
      <c r="AH93" s="121"/>
      <c r="AI93" s="121"/>
      <c r="AJ93" s="121"/>
      <c r="AK93" s="121"/>
      <c r="AL93" s="121"/>
      <c r="AM93" s="122"/>
    </row>
    <row r="94" spans="2:39" ht="16" thickBot="1" x14ac:dyDescent="0.25">
      <c r="B94" s="58">
        <f t="shared" si="5"/>
        <v>42.5</v>
      </c>
      <c r="C94" s="23"/>
      <c r="D94" s="29"/>
      <c r="E94" s="27"/>
      <c r="F94" s="21"/>
      <c r="G94" s="22"/>
      <c r="H94" s="104"/>
      <c r="I94" s="123" t="e">
        <f>F93+(VLOOKUP(B93,'Growth Rates'!$B$11:$O$140,($B$1+2),FALSE))-(I93*(I$7/VLOOKUP(B93,'Paddock Names'!$B$11:$D$140,3)))</f>
        <v>#DIV/0!</v>
      </c>
      <c r="J94" s="123" t="e">
        <f>I94+(VLOOKUP($B93,'Growth Rates'!$B$11:$O$140,($B$1+2),FALSE))-(J93*(J$7/VLOOKUP($B93,'Paddock Names'!$B$11:$D$140,3)))</f>
        <v>#DIV/0!</v>
      </c>
      <c r="K94" s="123" t="e">
        <f>J94+(VLOOKUP($B93,'Growth Rates'!$B$11:$O$140,($B$1+2),FALSE))-(K93*(K$7/VLOOKUP($B93,'Paddock Names'!$B$11:$D$140,3)))</f>
        <v>#DIV/0!</v>
      </c>
      <c r="L94" s="123" t="e">
        <f>K94+(VLOOKUP($B93,'Growth Rates'!$B$11:$O$140,($B$1+2),FALSE))-(L93*(L$7/VLOOKUP($B93,'Paddock Names'!$B$11:$D$140,3)))</f>
        <v>#DIV/0!</v>
      </c>
      <c r="M94" s="123" t="e">
        <f>L94+(VLOOKUP($B93,'Growth Rates'!$B$11:$O$140,($B$1+2),FALSE))-(M93*(M$7/VLOOKUP($B93,'Paddock Names'!$B$11:$D$140,3)))</f>
        <v>#DIV/0!</v>
      </c>
      <c r="N94" s="123" t="e">
        <f>M94+(VLOOKUP($B93,'Growth Rates'!$B$11:$O$140,($B$1+2),FALSE))-(N93*(N$7/VLOOKUP($B93,'Paddock Names'!$B$11:$D$140,3)))</f>
        <v>#DIV/0!</v>
      </c>
      <c r="O94" s="123" t="e">
        <f>N94+(VLOOKUP($B93,'Growth Rates'!$B$11:$O$140,($B$1+2),FALSE))-(O93*(O$7/VLOOKUP($B93,'Paddock Names'!$B$11:$D$140,3)))</f>
        <v>#DIV/0!</v>
      </c>
      <c r="P94" s="123" t="e">
        <f>O94+(VLOOKUP($B93,'Growth Rates'!$B$11:$O$140,($B$1+2),FALSE))-(P93*(P$7/VLOOKUP($B93,'Paddock Names'!$B$11:$D$140,3)))</f>
        <v>#DIV/0!</v>
      </c>
      <c r="Q94" s="123" t="e">
        <f>P94+(VLOOKUP($B93,'Growth Rates'!$B$11:$O$140,($B$1+2),FALSE))-(Q93*(Q$7/VLOOKUP($B93,'Paddock Names'!$B$11:$D$140,3)))</f>
        <v>#DIV/0!</v>
      </c>
      <c r="R94" s="123" t="e">
        <f>Q94+(VLOOKUP($B93,'Growth Rates'!$B$11:$O$140,($B$1+2),FALSE))-(R93*(R$7/VLOOKUP($B93,'Paddock Names'!$B$11:$D$140,3)))</f>
        <v>#DIV/0!</v>
      </c>
      <c r="S94" s="123" t="e">
        <f>R94+(VLOOKUP($B93,'Growth Rates'!$B$11:$O$140,($B$1+2),FALSE))-(S93*(S$7/VLOOKUP($B93,'Paddock Names'!$B$11:$D$140,3)))</f>
        <v>#DIV/0!</v>
      </c>
      <c r="T94" s="123" t="e">
        <f>S94+(VLOOKUP($B93,'Growth Rates'!$B$11:$O$140,($B$1+2),FALSE))-(T93*(T$7/VLOOKUP($B93,'Paddock Names'!$B$11:$D$140,3)))</f>
        <v>#DIV/0!</v>
      </c>
      <c r="U94" s="123" t="e">
        <f>T94+(VLOOKUP($B93,'Growth Rates'!$B$11:$O$140,($B$1+2),FALSE))-(U93*(U$7/VLOOKUP($B93,'Paddock Names'!$B$11:$D$140,3)))</f>
        <v>#DIV/0!</v>
      </c>
      <c r="V94" s="123" t="e">
        <f>U94+(VLOOKUP($B93,'Growth Rates'!$B$11:$O$140,($B$1+2),FALSE))-(V93*(V$7/VLOOKUP($B93,'Paddock Names'!$B$11:$D$140,3)))</f>
        <v>#DIV/0!</v>
      </c>
      <c r="W94" s="123" t="e">
        <f>V94+(VLOOKUP($B93,'Growth Rates'!$B$11:$O$140,($B$1+2),FALSE))-(W93*(W$7/VLOOKUP($B93,'Paddock Names'!$B$11:$D$140,3)))</f>
        <v>#DIV/0!</v>
      </c>
      <c r="X94" s="123" t="e">
        <f>W94+(VLOOKUP($B93,'Growth Rates'!$B$11:$O$140,($B$1+2),FALSE))-(X93*(X$7/VLOOKUP($B93,'Paddock Names'!$B$11:$D$140,3)))</f>
        <v>#DIV/0!</v>
      </c>
      <c r="Y94" s="123" t="e">
        <f>X94+(VLOOKUP($B93,'Growth Rates'!$B$11:$O$140,($B$1+2),FALSE))-(Y93*(Y$7/VLOOKUP($B93,'Paddock Names'!$B$11:$D$140,3)))</f>
        <v>#DIV/0!</v>
      </c>
      <c r="Z94" s="123" t="e">
        <f>Y94+(VLOOKUP($B93,'Growth Rates'!$B$11:$O$140,($B$1+2),FALSE))-(Z93*(Z$7/VLOOKUP($B93,'Paddock Names'!$B$11:$D$140,3)))</f>
        <v>#DIV/0!</v>
      </c>
      <c r="AA94" s="123" t="e">
        <f>Z94+(VLOOKUP($B93,'Growth Rates'!$B$11:$O$140,($B$1+2),FALSE))-(AA93*(AA$7/VLOOKUP($B93,'Paddock Names'!$B$11:$D$140,3)))</f>
        <v>#DIV/0!</v>
      </c>
      <c r="AB94" s="123" t="e">
        <f>AA94+(VLOOKUP($B93,'Growth Rates'!$B$11:$O$140,($B$1+2),FALSE))-(AB93*(AB$7/VLOOKUP($B93,'Paddock Names'!$B$11:$D$140,3)))</f>
        <v>#DIV/0!</v>
      </c>
      <c r="AC94" s="123" t="e">
        <f>AB94+(VLOOKUP($B93,'Growth Rates'!$B$11:$O$140,($B$1+2),FALSE))-(AC93*(AC$7/VLOOKUP($B93,'Paddock Names'!$B$11:$D$140,3)))</f>
        <v>#DIV/0!</v>
      </c>
      <c r="AD94" s="123" t="e">
        <f>AC94+(VLOOKUP($B93,'Growth Rates'!$B$11:$O$140,($B$1+2),FALSE))-(AD93*(AD$7/VLOOKUP($B93,'Paddock Names'!$B$11:$D$140,3)))</f>
        <v>#DIV/0!</v>
      </c>
      <c r="AE94" s="123" t="e">
        <f>AD94+(VLOOKUP($B93,'Growth Rates'!$B$11:$O$140,($B$1+2),FALSE))-(AE93*(AE$7/VLOOKUP($B93,'Paddock Names'!$B$11:$D$140,3)))</f>
        <v>#DIV/0!</v>
      </c>
      <c r="AF94" s="123" t="e">
        <f>AE94+(VLOOKUP($B93,'Growth Rates'!$B$11:$O$140,($B$1+2),FALSE))-(AF93*(AF$7/VLOOKUP($B93,'Paddock Names'!$B$11:$D$140,3)))</f>
        <v>#DIV/0!</v>
      </c>
      <c r="AG94" s="123" t="e">
        <f>AF94+(VLOOKUP($B93,'Growth Rates'!$B$11:$O$140,($B$1+2),FALSE))-(AG93*(AG$7/VLOOKUP($B93,'Paddock Names'!$B$11:$D$140,3)))</f>
        <v>#DIV/0!</v>
      </c>
      <c r="AH94" s="123" t="e">
        <f>AG94+(VLOOKUP($B93,'Growth Rates'!$B$11:$O$140,($B$1+2),FALSE))-(AH93*(AH$7/VLOOKUP($B93,'Paddock Names'!$B$11:$D$140,3)))</f>
        <v>#DIV/0!</v>
      </c>
      <c r="AI94" s="123" t="e">
        <f>AH94+(VLOOKUP($B93,'Growth Rates'!$B$11:$O$140,($B$1+2),FALSE))-(AI93*(AI$7/VLOOKUP($B93,'Paddock Names'!$B$11:$D$140,3)))</f>
        <v>#DIV/0!</v>
      </c>
      <c r="AJ94" s="123" t="e">
        <f>AI94+(VLOOKUP($B93,'Growth Rates'!$B$11:$O$140,($B$1+2),FALSE))-(AJ93*(AJ$7/VLOOKUP($B93,'Paddock Names'!$B$11:$D$140,3)))</f>
        <v>#DIV/0!</v>
      </c>
      <c r="AK94" s="123" t="e">
        <f>AJ94+(VLOOKUP($B93,'Growth Rates'!$B$11:$O$140,($B$1+2),FALSE))-(AK93*(AK$7/VLOOKUP($B93,'Paddock Names'!$B$11:$D$140,3)))</f>
        <v>#DIV/0!</v>
      </c>
      <c r="AL94" s="123" t="e">
        <f>AK94+(VLOOKUP($B93,'Growth Rates'!$B$11:$O$140,($B$1+2),FALSE))-(AL93*(AL$7/VLOOKUP($B93,'Paddock Names'!$B$11:$D$140,3)))</f>
        <v>#DIV/0!</v>
      </c>
      <c r="AM94" s="124" t="e">
        <f>AL94+(VLOOKUP($B93,'Growth Rates'!$B$11:$O$140,($B$1+2),FALSE))-(AM93*(AM$7/VLOOKUP($B93,'Paddock Names'!$B$11:$D$140,3)))</f>
        <v>#DIV/0!</v>
      </c>
    </row>
    <row r="95" spans="2:39"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IF(SUM(I95:AM95)&gt;0,SUM(I95:AM95)," ")</f>
        <v xml:space="preserve"> </v>
      </c>
      <c r="F95" s="119" t="e">
        <f>IF((MOD('Group Name and Year'!$E$14,4)=0),Feb!AK96,Feb!AJ96)</f>
        <v>#DIV/0!</v>
      </c>
      <c r="G95" s="17">
        <f>VLOOKUP(B95,'Herbage Mass Residual'!$B$11:$O$140,($B$1+2),FALSE)</f>
        <v>2400</v>
      </c>
      <c r="H95" s="103" t="e">
        <f>($F$7/VLOOKUP(B95,'Paddock Names'!$B$11:$D$140,3))*(SUM(I95:AM95)/31)</f>
        <v>#DIV/0!</v>
      </c>
      <c r="I95" s="121"/>
      <c r="J95" s="121"/>
      <c r="K95" s="121"/>
      <c r="L95" s="121"/>
      <c r="M95" s="121"/>
      <c r="N95" s="121"/>
      <c r="O95" s="121"/>
      <c r="P95" s="121"/>
      <c r="Q95" s="121"/>
      <c r="R95" s="121"/>
      <c r="S95" s="121"/>
      <c r="T95" s="121"/>
      <c r="U95" s="121"/>
      <c r="V95" s="121"/>
      <c r="W95" s="121"/>
      <c r="X95" s="121"/>
      <c r="Y95" s="121"/>
      <c r="Z95" s="121"/>
      <c r="AA95" s="121"/>
      <c r="AB95" s="121"/>
      <c r="AC95" s="121"/>
      <c r="AD95" s="121"/>
      <c r="AE95" s="121"/>
      <c r="AF95" s="121"/>
      <c r="AG95" s="121"/>
      <c r="AH95" s="121"/>
      <c r="AI95" s="121"/>
      <c r="AJ95" s="121"/>
      <c r="AK95" s="121"/>
      <c r="AL95" s="121"/>
      <c r="AM95" s="122"/>
    </row>
    <row r="96" spans="2:39" ht="16" thickBot="1" x14ac:dyDescent="0.25">
      <c r="B96" s="58">
        <f t="shared" si="5"/>
        <v>43.5</v>
      </c>
      <c r="C96" s="23"/>
      <c r="D96" s="29"/>
      <c r="E96" s="27"/>
      <c r="F96" s="21"/>
      <c r="G96" s="22"/>
      <c r="H96" s="104"/>
      <c r="I96" s="123" t="e">
        <f>F95+(VLOOKUP(B95,'Growth Rates'!$B$11:$O$140,($B$1+2),FALSE))-(I95*(I$7/VLOOKUP(B95,'Paddock Names'!$B$11:$D$140,3)))</f>
        <v>#DIV/0!</v>
      </c>
      <c r="J96" s="123" t="e">
        <f>I96+(VLOOKUP($B95,'Growth Rates'!$B$11:$O$140,($B$1+2),FALSE))-(J95*(J$7/VLOOKUP($B95,'Paddock Names'!$B$11:$D$140,3)))</f>
        <v>#DIV/0!</v>
      </c>
      <c r="K96" s="123" t="e">
        <f>J96+(VLOOKUP($B95,'Growth Rates'!$B$11:$O$140,($B$1+2),FALSE))-(K95*(K$7/VLOOKUP($B95,'Paddock Names'!$B$11:$D$140,3)))</f>
        <v>#DIV/0!</v>
      </c>
      <c r="L96" s="123" t="e">
        <f>K96+(VLOOKUP($B95,'Growth Rates'!$B$11:$O$140,($B$1+2),FALSE))-(L95*(L$7/VLOOKUP($B95,'Paddock Names'!$B$11:$D$140,3)))</f>
        <v>#DIV/0!</v>
      </c>
      <c r="M96" s="123" t="e">
        <f>L96+(VLOOKUP($B95,'Growth Rates'!$B$11:$O$140,($B$1+2),FALSE))-(M95*(M$7/VLOOKUP($B95,'Paddock Names'!$B$11:$D$140,3)))</f>
        <v>#DIV/0!</v>
      </c>
      <c r="N96" s="123" t="e">
        <f>M96+(VLOOKUP($B95,'Growth Rates'!$B$11:$O$140,($B$1+2),FALSE))-(N95*(N$7/VLOOKUP($B95,'Paddock Names'!$B$11:$D$140,3)))</f>
        <v>#DIV/0!</v>
      </c>
      <c r="O96" s="123" t="e">
        <f>N96+(VLOOKUP($B95,'Growth Rates'!$B$11:$O$140,($B$1+2),FALSE))-(O95*(O$7/VLOOKUP($B95,'Paddock Names'!$B$11:$D$140,3)))</f>
        <v>#DIV/0!</v>
      </c>
      <c r="P96" s="123" t="e">
        <f>O96+(VLOOKUP($B95,'Growth Rates'!$B$11:$O$140,($B$1+2),FALSE))-(P95*(P$7/VLOOKUP($B95,'Paddock Names'!$B$11:$D$140,3)))</f>
        <v>#DIV/0!</v>
      </c>
      <c r="Q96" s="123" t="e">
        <f>P96+(VLOOKUP($B95,'Growth Rates'!$B$11:$O$140,($B$1+2),FALSE))-(Q95*(Q$7/VLOOKUP($B95,'Paddock Names'!$B$11:$D$140,3)))</f>
        <v>#DIV/0!</v>
      </c>
      <c r="R96" s="123" t="e">
        <f>Q96+(VLOOKUP($B95,'Growth Rates'!$B$11:$O$140,($B$1+2),FALSE))-(R95*(R$7/VLOOKUP($B95,'Paddock Names'!$B$11:$D$140,3)))</f>
        <v>#DIV/0!</v>
      </c>
      <c r="S96" s="123" t="e">
        <f>R96+(VLOOKUP($B95,'Growth Rates'!$B$11:$O$140,($B$1+2),FALSE))-(S95*(S$7/VLOOKUP($B95,'Paddock Names'!$B$11:$D$140,3)))</f>
        <v>#DIV/0!</v>
      </c>
      <c r="T96" s="123" t="e">
        <f>S96+(VLOOKUP($B95,'Growth Rates'!$B$11:$O$140,($B$1+2),FALSE))-(T95*(T$7/VLOOKUP($B95,'Paddock Names'!$B$11:$D$140,3)))</f>
        <v>#DIV/0!</v>
      </c>
      <c r="U96" s="123" t="e">
        <f>T96+(VLOOKUP($B95,'Growth Rates'!$B$11:$O$140,($B$1+2),FALSE))-(U95*(U$7/VLOOKUP($B95,'Paddock Names'!$B$11:$D$140,3)))</f>
        <v>#DIV/0!</v>
      </c>
      <c r="V96" s="123" t="e">
        <f>U96+(VLOOKUP($B95,'Growth Rates'!$B$11:$O$140,($B$1+2),FALSE))-(V95*(V$7/VLOOKUP($B95,'Paddock Names'!$B$11:$D$140,3)))</f>
        <v>#DIV/0!</v>
      </c>
      <c r="W96" s="123" t="e">
        <f>V96+(VLOOKUP($B95,'Growth Rates'!$B$11:$O$140,($B$1+2),FALSE))-(W95*(W$7/VLOOKUP($B95,'Paddock Names'!$B$11:$D$140,3)))</f>
        <v>#DIV/0!</v>
      </c>
      <c r="X96" s="123" t="e">
        <f>W96+(VLOOKUP($B95,'Growth Rates'!$B$11:$O$140,($B$1+2),FALSE))-(X95*(X$7/VLOOKUP($B95,'Paddock Names'!$B$11:$D$140,3)))</f>
        <v>#DIV/0!</v>
      </c>
      <c r="Y96" s="123" t="e">
        <f>X96+(VLOOKUP($B95,'Growth Rates'!$B$11:$O$140,($B$1+2),FALSE))-(Y95*(Y$7/VLOOKUP($B95,'Paddock Names'!$B$11:$D$140,3)))</f>
        <v>#DIV/0!</v>
      </c>
      <c r="Z96" s="123" t="e">
        <f>Y96+(VLOOKUP($B95,'Growth Rates'!$B$11:$O$140,($B$1+2),FALSE))-(Z95*(Z$7/VLOOKUP($B95,'Paddock Names'!$B$11:$D$140,3)))</f>
        <v>#DIV/0!</v>
      </c>
      <c r="AA96" s="123" t="e">
        <f>Z96+(VLOOKUP($B95,'Growth Rates'!$B$11:$O$140,($B$1+2),FALSE))-(AA95*(AA$7/VLOOKUP($B95,'Paddock Names'!$B$11:$D$140,3)))</f>
        <v>#DIV/0!</v>
      </c>
      <c r="AB96" s="123" t="e">
        <f>AA96+(VLOOKUP($B95,'Growth Rates'!$B$11:$O$140,($B$1+2),FALSE))-(AB95*(AB$7/VLOOKUP($B95,'Paddock Names'!$B$11:$D$140,3)))</f>
        <v>#DIV/0!</v>
      </c>
      <c r="AC96" s="123" t="e">
        <f>AB96+(VLOOKUP($B95,'Growth Rates'!$B$11:$O$140,($B$1+2),FALSE))-(AC95*(AC$7/VLOOKUP($B95,'Paddock Names'!$B$11:$D$140,3)))</f>
        <v>#DIV/0!</v>
      </c>
      <c r="AD96" s="123" t="e">
        <f>AC96+(VLOOKUP($B95,'Growth Rates'!$B$11:$O$140,($B$1+2),FALSE))-(AD95*(AD$7/VLOOKUP($B95,'Paddock Names'!$B$11:$D$140,3)))</f>
        <v>#DIV/0!</v>
      </c>
      <c r="AE96" s="123" t="e">
        <f>AD96+(VLOOKUP($B95,'Growth Rates'!$B$11:$O$140,($B$1+2),FALSE))-(AE95*(AE$7/VLOOKUP($B95,'Paddock Names'!$B$11:$D$140,3)))</f>
        <v>#DIV/0!</v>
      </c>
      <c r="AF96" s="123" t="e">
        <f>AE96+(VLOOKUP($B95,'Growth Rates'!$B$11:$O$140,($B$1+2),FALSE))-(AF95*(AF$7/VLOOKUP($B95,'Paddock Names'!$B$11:$D$140,3)))</f>
        <v>#DIV/0!</v>
      </c>
      <c r="AG96" s="123" t="e">
        <f>AF96+(VLOOKUP($B95,'Growth Rates'!$B$11:$O$140,($B$1+2),FALSE))-(AG95*(AG$7/VLOOKUP($B95,'Paddock Names'!$B$11:$D$140,3)))</f>
        <v>#DIV/0!</v>
      </c>
      <c r="AH96" s="123" t="e">
        <f>AG96+(VLOOKUP($B95,'Growth Rates'!$B$11:$O$140,($B$1+2),FALSE))-(AH95*(AH$7/VLOOKUP($B95,'Paddock Names'!$B$11:$D$140,3)))</f>
        <v>#DIV/0!</v>
      </c>
      <c r="AI96" s="123" t="e">
        <f>AH96+(VLOOKUP($B95,'Growth Rates'!$B$11:$O$140,($B$1+2),FALSE))-(AI95*(AI$7/VLOOKUP($B95,'Paddock Names'!$B$11:$D$140,3)))</f>
        <v>#DIV/0!</v>
      </c>
      <c r="AJ96" s="123" t="e">
        <f>AI96+(VLOOKUP($B95,'Growth Rates'!$B$11:$O$140,($B$1+2),FALSE))-(AJ95*(AJ$7/VLOOKUP($B95,'Paddock Names'!$B$11:$D$140,3)))</f>
        <v>#DIV/0!</v>
      </c>
      <c r="AK96" s="123" t="e">
        <f>AJ96+(VLOOKUP($B95,'Growth Rates'!$B$11:$O$140,($B$1+2),FALSE))-(AK95*(AK$7/VLOOKUP($B95,'Paddock Names'!$B$11:$D$140,3)))</f>
        <v>#DIV/0!</v>
      </c>
      <c r="AL96" s="123" t="e">
        <f>AK96+(VLOOKUP($B95,'Growth Rates'!$B$11:$O$140,($B$1+2),FALSE))-(AL95*(AL$7/VLOOKUP($B95,'Paddock Names'!$B$11:$D$140,3)))</f>
        <v>#DIV/0!</v>
      </c>
      <c r="AM96" s="124" t="e">
        <f>AL96+(VLOOKUP($B95,'Growth Rates'!$B$11:$O$140,($B$1+2),FALSE))-(AM95*(AM$7/VLOOKUP($B95,'Paddock Names'!$B$11:$D$140,3)))</f>
        <v>#DIV/0!</v>
      </c>
    </row>
    <row r="97" spans="2:39"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IF(SUM(I97:AM97)&gt;0,SUM(I97:AM97)," ")</f>
        <v xml:space="preserve"> </v>
      </c>
      <c r="F97" s="119" t="e">
        <f>IF((MOD('Group Name and Year'!$E$14,4)=0),Feb!AK98,Feb!AJ98)</f>
        <v>#DIV/0!</v>
      </c>
      <c r="G97" s="17">
        <f>VLOOKUP(B97,'Herbage Mass Residual'!$B$11:$O$140,($B$1+2),FALSE)</f>
        <v>2400</v>
      </c>
      <c r="H97" s="103" t="e">
        <f>($F$7/VLOOKUP(B97,'Paddock Names'!$B$11:$D$140,3))*(SUM(I97:AM97)/31)</f>
        <v>#DIV/0!</v>
      </c>
      <c r="I97" s="121"/>
      <c r="J97" s="121"/>
      <c r="K97" s="121"/>
      <c r="L97" s="121"/>
      <c r="M97" s="121"/>
      <c r="N97" s="121"/>
      <c r="O97" s="121"/>
      <c r="P97" s="121"/>
      <c r="Q97" s="121"/>
      <c r="R97" s="121"/>
      <c r="S97" s="121"/>
      <c r="T97" s="121"/>
      <c r="U97" s="121"/>
      <c r="V97" s="121"/>
      <c r="W97" s="121"/>
      <c r="X97" s="121"/>
      <c r="Y97" s="121"/>
      <c r="Z97" s="121"/>
      <c r="AA97" s="121"/>
      <c r="AB97" s="121"/>
      <c r="AC97" s="121"/>
      <c r="AD97" s="121"/>
      <c r="AE97" s="121"/>
      <c r="AF97" s="121"/>
      <c r="AG97" s="121"/>
      <c r="AH97" s="121"/>
      <c r="AI97" s="121"/>
      <c r="AJ97" s="121"/>
      <c r="AK97" s="121"/>
      <c r="AL97" s="121"/>
      <c r="AM97" s="122"/>
    </row>
    <row r="98" spans="2:39" ht="16" thickBot="1" x14ac:dyDescent="0.25">
      <c r="B98" s="58">
        <f t="shared" si="5"/>
        <v>44.5</v>
      </c>
      <c r="C98" s="23"/>
      <c r="D98" s="29"/>
      <c r="E98" s="27"/>
      <c r="F98" s="21"/>
      <c r="G98" s="22"/>
      <c r="H98" s="104"/>
      <c r="I98" s="123" t="e">
        <f>F97+(VLOOKUP(B97,'Growth Rates'!$B$11:$O$140,($B$1+2),FALSE))-(I97*(I$7/VLOOKUP(B97,'Paddock Names'!$B$11:$D$140,3)))</f>
        <v>#DIV/0!</v>
      </c>
      <c r="J98" s="123" t="e">
        <f>I98+(VLOOKUP($B97,'Growth Rates'!$B$11:$O$140,($B$1+2),FALSE))-(J97*(J$7/VLOOKUP($B97,'Paddock Names'!$B$11:$D$140,3)))</f>
        <v>#DIV/0!</v>
      </c>
      <c r="K98" s="123" t="e">
        <f>J98+(VLOOKUP($B97,'Growth Rates'!$B$11:$O$140,($B$1+2),FALSE))-(K97*(K$7/VLOOKUP($B97,'Paddock Names'!$B$11:$D$140,3)))</f>
        <v>#DIV/0!</v>
      </c>
      <c r="L98" s="123" t="e">
        <f>K98+(VLOOKUP($B97,'Growth Rates'!$B$11:$O$140,($B$1+2),FALSE))-(L97*(L$7/VLOOKUP($B97,'Paddock Names'!$B$11:$D$140,3)))</f>
        <v>#DIV/0!</v>
      </c>
      <c r="M98" s="123" t="e">
        <f>L98+(VLOOKUP($B97,'Growth Rates'!$B$11:$O$140,($B$1+2),FALSE))-(M97*(M$7/VLOOKUP($B97,'Paddock Names'!$B$11:$D$140,3)))</f>
        <v>#DIV/0!</v>
      </c>
      <c r="N98" s="123" t="e">
        <f>M98+(VLOOKUP($B97,'Growth Rates'!$B$11:$O$140,($B$1+2),FALSE))-(N97*(N$7/VLOOKUP($B97,'Paddock Names'!$B$11:$D$140,3)))</f>
        <v>#DIV/0!</v>
      </c>
      <c r="O98" s="123" t="e">
        <f>N98+(VLOOKUP($B97,'Growth Rates'!$B$11:$O$140,($B$1+2),FALSE))-(O97*(O$7/VLOOKUP($B97,'Paddock Names'!$B$11:$D$140,3)))</f>
        <v>#DIV/0!</v>
      </c>
      <c r="P98" s="123" t="e">
        <f>O98+(VLOOKUP($B97,'Growth Rates'!$B$11:$O$140,($B$1+2),FALSE))-(P97*(P$7/VLOOKUP($B97,'Paddock Names'!$B$11:$D$140,3)))</f>
        <v>#DIV/0!</v>
      </c>
      <c r="Q98" s="123" t="e">
        <f>P98+(VLOOKUP($B97,'Growth Rates'!$B$11:$O$140,($B$1+2),FALSE))-(Q97*(Q$7/VLOOKUP($B97,'Paddock Names'!$B$11:$D$140,3)))</f>
        <v>#DIV/0!</v>
      </c>
      <c r="R98" s="123" t="e">
        <f>Q98+(VLOOKUP($B97,'Growth Rates'!$B$11:$O$140,($B$1+2),FALSE))-(R97*(R$7/VLOOKUP($B97,'Paddock Names'!$B$11:$D$140,3)))</f>
        <v>#DIV/0!</v>
      </c>
      <c r="S98" s="123" t="e">
        <f>R98+(VLOOKUP($B97,'Growth Rates'!$B$11:$O$140,($B$1+2),FALSE))-(S97*(S$7/VLOOKUP($B97,'Paddock Names'!$B$11:$D$140,3)))</f>
        <v>#DIV/0!</v>
      </c>
      <c r="T98" s="123" t="e">
        <f>S98+(VLOOKUP($B97,'Growth Rates'!$B$11:$O$140,($B$1+2),FALSE))-(T97*(T$7/VLOOKUP($B97,'Paddock Names'!$B$11:$D$140,3)))</f>
        <v>#DIV/0!</v>
      </c>
      <c r="U98" s="123" t="e">
        <f>T98+(VLOOKUP($B97,'Growth Rates'!$B$11:$O$140,($B$1+2),FALSE))-(U97*(U$7/VLOOKUP($B97,'Paddock Names'!$B$11:$D$140,3)))</f>
        <v>#DIV/0!</v>
      </c>
      <c r="V98" s="123" t="e">
        <f>U98+(VLOOKUP($B97,'Growth Rates'!$B$11:$O$140,($B$1+2),FALSE))-(V97*(V$7/VLOOKUP($B97,'Paddock Names'!$B$11:$D$140,3)))</f>
        <v>#DIV/0!</v>
      </c>
      <c r="W98" s="123" t="e">
        <f>V98+(VLOOKUP($B97,'Growth Rates'!$B$11:$O$140,($B$1+2),FALSE))-(W97*(W$7/VLOOKUP($B97,'Paddock Names'!$B$11:$D$140,3)))</f>
        <v>#DIV/0!</v>
      </c>
      <c r="X98" s="123" t="e">
        <f>W98+(VLOOKUP($B97,'Growth Rates'!$B$11:$O$140,($B$1+2),FALSE))-(X97*(X$7/VLOOKUP($B97,'Paddock Names'!$B$11:$D$140,3)))</f>
        <v>#DIV/0!</v>
      </c>
      <c r="Y98" s="123" t="e">
        <f>X98+(VLOOKUP($B97,'Growth Rates'!$B$11:$O$140,($B$1+2),FALSE))-(Y97*(Y$7/VLOOKUP($B97,'Paddock Names'!$B$11:$D$140,3)))</f>
        <v>#DIV/0!</v>
      </c>
      <c r="Z98" s="123" t="e">
        <f>Y98+(VLOOKUP($B97,'Growth Rates'!$B$11:$O$140,($B$1+2),FALSE))-(Z97*(Z$7/VLOOKUP($B97,'Paddock Names'!$B$11:$D$140,3)))</f>
        <v>#DIV/0!</v>
      </c>
      <c r="AA98" s="123" t="e">
        <f>Z98+(VLOOKUP($B97,'Growth Rates'!$B$11:$O$140,($B$1+2),FALSE))-(AA97*(AA$7/VLOOKUP($B97,'Paddock Names'!$B$11:$D$140,3)))</f>
        <v>#DIV/0!</v>
      </c>
      <c r="AB98" s="123" t="e">
        <f>AA98+(VLOOKUP($B97,'Growth Rates'!$B$11:$O$140,($B$1+2),FALSE))-(AB97*(AB$7/VLOOKUP($B97,'Paddock Names'!$B$11:$D$140,3)))</f>
        <v>#DIV/0!</v>
      </c>
      <c r="AC98" s="123" t="e">
        <f>AB98+(VLOOKUP($B97,'Growth Rates'!$B$11:$O$140,($B$1+2),FALSE))-(AC97*(AC$7/VLOOKUP($B97,'Paddock Names'!$B$11:$D$140,3)))</f>
        <v>#DIV/0!</v>
      </c>
      <c r="AD98" s="123" t="e">
        <f>AC98+(VLOOKUP($B97,'Growth Rates'!$B$11:$O$140,($B$1+2),FALSE))-(AD97*(AD$7/VLOOKUP($B97,'Paddock Names'!$B$11:$D$140,3)))</f>
        <v>#DIV/0!</v>
      </c>
      <c r="AE98" s="123" t="e">
        <f>AD98+(VLOOKUP($B97,'Growth Rates'!$B$11:$O$140,($B$1+2),FALSE))-(AE97*(AE$7/VLOOKUP($B97,'Paddock Names'!$B$11:$D$140,3)))</f>
        <v>#DIV/0!</v>
      </c>
      <c r="AF98" s="123" t="e">
        <f>AE98+(VLOOKUP($B97,'Growth Rates'!$B$11:$O$140,($B$1+2),FALSE))-(AF97*(AF$7/VLOOKUP($B97,'Paddock Names'!$B$11:$D$140,3)))</f>
        <v>#DIV/0!</v>
      </c>
      <c r="AG98" s="123" t="e">
        <f>AF98+(VLOOKUP($B97,'Growth Rates'!$B$11:$O$140,($B$1+2),FALSE))-(AG97*(AG$7/VLOOKUP($B97,'Paddock Names'!$B$11:$D$140,3)))</f>
        <v>#DIV/0!</v>
      </c>
      <c r="AH98" s="123" t="e">
        <f>AG98+(VLOOKUP($B97,'Growth Rates'!$B$11:$O$140,($B$1+2),FALSE))-(AH97*(AH$7/VLOOKUP($B97,'Paddock Names'!$B$11:$D$140,3)))</f>
        <v>#DIV/0!</v>
      </c>
      <c r="AI98" s="123" t="e">
        <f>AH98+(VLOOKUP($B97,'Growth Rates'!$B$11:$O$140,($B$1+2),FALSE))-(AI97*(AI$7/VLOOKUP($B97,'Paddock Names'!$B$11:$D$140,3)))</f>
        <v>#DIV/0!</v>
      </c>
      <c r="AJ98" s="123" t="e">
        <f>AI98+(VLOOKUP($B97,'Growth Rates'!$B$11:$O$140,($B$1+2),FALSE))-(AJ97*(AJ$7/VLOOKUP($B97,'Paddock Names'!$B$11:$D$140,3)))</f>
        <v>#DIV/0!</v>
      </c>
      <c r="AK98" s="123" t="e">
        <f>AJ98+(VLOOKUP($B97,'Growth Rates'!$B$11:$O$140,($B$1+2),FALSE))-(AK97*(AK$7/VLOOKUP($B97,'Paddock Names'!$B$11:$D$140,3)))</f>
        <v>#DIV/0!</v>
      </c>
      <c r="AL98" s="123" t="e">
        <f>AK98+(VLOOKUP($B97,'Growth Rates'!$B$11:$O$140,($B$1+2),FALSE))-(AL97*(AL$7/VLOOKUP($B97,'Paddock Names'!$B$11:$D$140,3)))</f>
        <v>#DIV/0!</v>
      </c>
      <c r="AM98" s="124" t="e">
        <f>AL98+(VLOOKUP($B97,'Growth Rates'!$B$11:$O$140,($B$1+2),FALSE))-(AM97*(AM$7/VLOOKUP($B97,'Paddock Names'!$B$11:$D$140,3)))</f>
        <v>#DIV/0!</v>
      </c>
    </row>
    <row r="99" spans="2:39"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IF(SUM(I99:AM99)&gt;0,SUM(I99:AM99)," ")</f>
        <v xml:space="preserve"> </v>
      </c>
      <c r="F99" s="119" t="e">
        <f>IF((MOD('Group Name and Year'!$E$14,4)=0),Feb!AK100,Feb!AJ100)</f>
        <v>#DIV/0!</v>
      </c>
      <c r="G99" s="17">
        <f>VLOOKUP(B99,'Herbage Mass Residual'!$B$11:$O$140,($B$1+2),FALSE)</f>
        <v>2400</v>
      </c>
      <c r="H99" s="103" t="e">
        <f>($F$7/VLOOKUP(B99,'Paddock Names'!$B$11:$D$140,3))*(SUM(I99:AM99)/31)</f>
        <v>#DIV/0!</v>
      </c>
      <c r="I99" s="121"/>
      <c r="J99" s="121"/>
      <c r="K99" s="121"/>
      <c r="L99" s="121"/>
      <c r="M99" s="121"/>
      <c r="N99" s="121"/>
      <c r="O99" s="121"/>
      <c r="P99" s="121"/>
      <c r="Q99" s="121"/>
      <c r="R99" s="121"/>
      <c r="S99" s="121"/>
      <c r="T99" s="121"/>
      <c r="U99" s="121"/>
      <c r="V99" s="121"/>
      <c r="W99" s="121"/>
      <c r="X99" s="121"/>
      <c r="Y99" s="121"/>
      <c r="Z99" s="121"/>
      <c r="AA99" s="121"/>
      <c r="AB99" s="121"/>
      <c r="AC99" s="121"/>
      <c r="AD99" s="121"/>
      <c r="AE99" s="121"/>
      <c r="AF99" s="121"/>
      <c r="AG99" s="121"/>
      <c r="AH99" s="121"/>
      <c r="AI99" s="121"/>
      <c r="AJ99" s="121"/>
      <c r="AK99" s="121"/>
      <c r="AL99" s="121"/>
      <c r="AM99" s="122"/>
    </row>
    <row r="100" spans="2:39" ht="16" thickBot="1" x14ac:dyDescent="0.25">
      <c r="B100" s="58">
        <f t="shared" si="5"/>
        <v>45.5</v>
      </c>
      <c r="C100" s="23"/>
      <c r="D100" s="29"/>
      <c r="E100" s="27"/>
      <c r="F100" s="21"/>
      <c r="G100" s="22"/>
      <c r="H100" s="104"/>
      <c r="I100" s="123" t="e">
        <f>F99+(VLOOKUP(B99,'Growth Rates'!$B$11:$O$140,($B$1+2),FALSE))-(I99*(I$7/VLOOKUP(B99,'Paddock Names'!$B$11:$D$140,3)))</f>
        <v>#DIV/0!</v>
      </c>
      <c r="J100" s="123" t="e">
        <f>I100+(VLOOKUP($B99,'Growth Rates'!$B$11:$O$140,($B$1+2),FALSE))-(J99*(J$7/VLOOKUP($B99,'Paddock Names'!$B$11:$D$140,3)))</f>
        <v>#DIV/0!</v>
      </c>
      <c r="K100" s="123" t="e">
        <f>J100+(VLOOKUP($B99,'Growth Rates'!$B$11:$O$140,($B$1+2),FALSE))-(K99*(K$7/VLOOKUP($B99,'Paddock Names'!$B$11:$D$140,3)))</f>
        <v>#DIV/0!</v>
      </c>
      <c r="L100" s="123" t="e">
        <f>K100+(VLOOKUP($B99,'Growth Rates'!$B$11:$O$140,($B$1+2),FALSE))-(L99*(L$7/VLOOKUP($B99,'Paddock Names'!$B$11:$D$140,3)))</f>
        <v>#DIV/0!</v>
      </c>
      <c r="M100" s="123" t="e">
        <f>L100+(VLOOKUP($B99,'Growth Rates'!$B$11:$O$140,($B$1+2),FALSE))-(M99*(M$7/VLOOKUP($B99,'Paddock Names'!$B$11:$D$140,3)))</f>
        <v>#DIV/0!</v>
      </c>
      <c r="N100" s="123" t="e">
        <f>M100+(VLOOKUP($B99,'Growth Rates'!$B$11:$O$140,($B$1+2),FALSE))-(N99*(N$7/VLOOKUP($B99,'Paddock Names'!$B$11:$D$140,3)))</f>
        <v>#DIV/0!</v>
      </c>
      <c r="O100" s="123" t="e">
        <f>N100+(VLOOKUP($B99,'Growth Rates'!$B$11:$O$140,($B$1+2),FALSE))-(O99*(O$7/VLOOKUP($B99,'Paddock Names'!$B$11:$D$140,3)))</f>
        <v>#DIV/0!</v>
      </c>
      <c r="P100" s="123" t="e">
        <f>O100+(VLOOKUP($B99,'Growth Rates'!$B$11:$O$140,($B$1+2),FALSE))-(P99*(P$7/VLOOKUP($B99,'Paddock Names'!$B$11:$D$140,3)))</f>
        <v>#DIV/0!</v>
      </c>
      <c r="Q100" s="123" t="e">
        <f>P100+(VLOOKUP($B99,'Growth Rates'!$B$11:$O$140,($B$1+2),FALSE))-(Q99*(Q$7/VLOOKUP($B99,'Paddock Names'!$B$11:$D$140,3)))</f>
        <v>#DIV/0!</v>
      </c>
      <c r="R100" s="123" t="e">
        <f>Q100+(VLOOKUP($B99,'Growth Rates'!$B$11:$O$140,($B$1+2),FALSE))-(R99*(R$7/VLOOKUP($B99,'Paddock Names'!$B$11:$D$140,3)))</f>
        <v>#DIV/0!</v>
      </c>
      <c r="S100" s="123" t="e">
        <f>R100+(VLOOKUP($B99,'Growth Rates'!$B$11:$O$140,($B$1+2),FALSE))-(S99*(S$7/VLOOKUP($B99,'Paddock Names'!$B$11:$D$140,3)))</f>
        <v>#DIV/0!</v>
      </c>
      <c r="T100" s="123" t="e">
        <f>S100+(VLOOKUP($B99,'Growth Rates'!$B$11:$O$140,($B$1+2),FALSE))-(T99*(T$7/VLOOKUP($B99,'Paddock Names'!$B$11:$D$140,3)))</f>
        <v>#DIV/0!</v>
      </c>
      <c r="U100" s="123" t="e">
        <f>T100+(VLOOKUP($B99,'Growth Rates'!$B$11:$O$140,($B$1+2),FALSE))-(U99*(U$7/VLOOKUP($B99,'Paddock Names'!$B$11:$D$140,3)))</f>
        <v>#DIV/0!</v>
      </c>
      <c r="V100" s="123" t="e">
        <f>U100+(VLOOKUP($B99,'Growth Rates'!$B$11:$O$140,($B$1+2),FALSE))-(V99*(V$7/VLOOKUP($B99,'Paddock Names'!$B$11:$D$140,3)))</f>
        <v>#DIV/0!</v>
      </c>
      <c r="W100" s="123" t="e">
        <f>V100+(VLOOKUP($B99,'Growth Rates'!$B$11:$O$140,($B$1+2),FALSE))-(W99*(W$7/VLOOKUP($B99,'Paddock Names'!$B$11:$D$140,3)))</f>
        <v>#DIV/0!</v>
      </c>
      <c r="X100" s="123" t="e">
        <f>W100+(VLOOKUP($B99,'Growth Rates'!$B$11:$O$140,($B$1+2),FALSE))-(X99*(X$7/VLOOKUP($B99,'Paddock Names'!$B$11:$D$140,3)))</f>
        <v>#DIV/0!</v>
      </c>
      <c r="Y100" s="123" t="e">
        <f>X100+(VLOOKUP($B99,'Growth Rates'!$B$11:$O$140,($B$1+2),FALSE))-(Y99*(Y$7/VLOOKUP($B99,'Paddock Names'!$B$11:$D$140,3)))</f>
        <v>#DIV/0!</v>
      </c>
      <c r="Z100" s="123" t="e">
        <f>Y100+(VLOOKUP($B99,'Growth Rates'!$B$11:$O$140,($B$1+2),FALSE))-(Z99*(Z$7/VLOOKUP($B99,'Paddock Names'!$B$11:$D$140,3)))</f>
        <v>#DIV/0!</v>
      </c>
      <c r="AA100" s="123" t="e">
        <f>Z100+(VLOOKUP($B99,'Growth Rates'!$B$11:$O$140,($B$1+2),FALSE))-(AA99*(AA$7/VLOOKUP($B99,'Paddock Names'!$B$11:$D$140,3)))</f>
        <v>#DIV/0!</v>
      </c>
      <c r="AB100" s="123" t="e">
        <f>AA100+(VLOOKUP($B99,'Growth Rates'!$B$11:$O$140,($B$1+2),FALSE))-(AB99*(AB$7/VLOOKUP($B99,'Paddock Names'!$B$11:$D$140,3)))</f>
        <v>#DIV/0!</v>
      </c>
      <c r="AC100" s="123" t="e">
        <f>AB100+(VLOOKUP($B99,'Growth Rates'!$B$11:$O$140,($B$1+2),FALSE))-(AC99*(AC$7/VLOOKUP($B99,'Paddock Names'!$B$11:$D$140,3)))</f>
        <v>#DIV/0!</v>
      </c>
      <c r="AD100" s="123" t="e">
        <f>AC100+(VLOOKUP($B99,'Growth Rates'!$B$11:$O$140,($B$1+2),FALSE))-(AD99*(AD$7/VLOOKUP($B99,'Paddock Names'!$B$11:$D$140,3)))</f>
        <v>#DIV/0!</v>
      </c>
      <c r="AE100" s="123" t="e">
        <f>AD100+(VLOOKUP($B99,'Growth Rates'!$B$11:$O$140,($B$1+2),FALSE))-(AE99*(AE$7/VLOOKUP($B99,'Paddock Names'!$B$11:$D$140,3)))</f>
        <v>#DIV/0!</v>
      </c>
      <c r="AF100" s="123" t="e">
        <f>AE100+(VLOOKUP($B99,'Growth Rates'!$B$11:$O$140,($B$1+2),FALSE))-(AF99*(AF$7/VLOOKUP($B99,'Paddock Names'!$B$11:$D$140,3)))</f>
        <v>#DIV/0!</v>
      </c>
      <c r="AG100" s="123" t="e">
        <f>AF100+(VLOOKUP($B99,'Growth Rates'!$B$11:$O$140,($B$1+2),FALSE))-(AG99*(AG$7/VLOOKUP($B99,'Paddock Names'!$B$11:$D$140,3)))</f>
        <v>#DIV/0!</v>
      </c>
      <c r="AH100" s="123" t="e">
        <f>AG100+(VLOOKUP($B99,'Growth Rates'!$B$11:$O$140,($B$1+2),FALSE))-(AH99*(AH$7/VLOOKUP($B99,'Paddock Names'!$B$11:$D$140,3)))</f>
        <v>#DIV/0!</v>
      </c>
      <c r="AI100" s="123" t="e">
        <f>AH100+(VLOOKUP($B99,'Growth Rates'!$B$11:$O$140,($B$1+2),FALSE))-(AI99*(AI$7/VLOOKUP($B99,'Paddock Names'!$B$11:$D$140,3)))</f>
        <v>#DIV/0!</v>
      </c>
      <c r="AJ100" s="123" t="e">
        <f>AI100+(VLOOKUP($B99,'Growth Rates'!$B$11:$O$140,($B$1+2),FALSE))-(AJ99*(AJ$7/VLOOKUP($B99,'Paddock Names'!$B$11:$D$140,3)))</f>
        <v>#DIV/0!</v>
      </c>
      <c r="AK100" s="123" t="e">
        <f>AJ100+(VLOOKUP($B99,'Growth Rates'!$B$11:$O$140,($B$1+2),FALSE))-(AK99*(AK$7/VLOOKUP($B99,'Paddock Names'!$B$11:$D$140,3)))</f>
        <v>#DIV/0!</v>
      </c>
      <c r="AL100" s="123" t="e">
        <f>AK100+(VLOOKUP($B99,'Growth Rates'!$B$11:$O$140,($B$1+2),FALSE))-(AL99*(AL$7/VLOOKUP($B99,'Paddock Names'!$B$11:$D$140,3)))</f>
        <v>#DIV/0!</v>
      </c>
      <c r="AM100" s="124" t="e">
        <f>AL100+(VLOOKUP($B99,'Growth Rates'!$B$11:$O$140,($B$1+2),FALSE))-(AM99*(AM$7/VLOOKUP($B99,'Paddock Names'!$B$11:$D$140,3)))</f>
        <v>#DIV/0!</v>
      </c>
    </row>
    <row r="101" spans="2:39"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IF(SUM(I101:AM101)&gt;0,SUM(I101:AM101)," ")</f>
        <v xml:space="preserve"> </v>
      </c>
      <c r="F101" s="119" t="e">
        <f>IF((MOD('Group Name and Year'!$E$14,4)=0),Feb!AK102,Feb!AJ102)</f>
        <v>#DIV/0!</v>
      </c>
      <c r="G101" s="17">
        <f>VLOOKUP(B101,'Herbage Mass Residual'!$B$11:$O$140,($B$1+2),FALSE)</f>
        <v>2400</v>
      </c>
      <c r="H101" s="103" t="e">
        <f>($F$7/VLOOKUP(B101,'Paddock Names'!$B$11:$D$140,3))*(SUM(I101:AM101)/31)</f>
        <v>#DIV/0!</v>
      </c>
      <c r="I101" s="121"/>
      <c r="J101" s="121"/>
      <c r="K101" s="121"/>
      <c r="L101" s="121"/>
      <c r="M101" s="121"/>
      <c r="N101" s="121"/>
      <c r="O101" s="121"/>
      <c r="P101" s="121"/>
      <c r="Q101" s="121"/>
      <c r="R101" s="121"/>
      <c r="S101" s="121"/>
      <c r="T101" s="121"/>
      <c r="U101" s="121"/>
      <c r="V101" s="121"/>
      <c r="W101" s="121"/>
      <c r="X101" s="121"/>
      <c r="Y101" s="121"/>
      <c r="Z101" s="121"/>
      <c r="AA101" s="121"/>
      <c r="AB101" s="121"/>
      <c r="AC101" s="121"/>
      <c r="AD101" s="121"/>
      <c r="AE101" s="121"/>
      <c r="AF101" s="121"/>
      <c r="AG101" s="121"/>
      <c r="AH101" s="121"/>
      <c r="AI101" s="121"/>
      <c r="AJ101" s="121"/>
      <c r="AK101" s="121"/>
      <c r="AL101" s="121"/>
      <c r="AM101" s="122"/>
    </row>
    <row r="102" spans="2:39" ht="16" thickBot="1" x14ac:dyDescent="0.25">
      <c r="B102" s="58">
        <f t="shared" si="5"/>
        <v>46.5</v>
      </c>
      <c r="C102" s="23"/>
      <c r="D102" s="29"/>
      <c r="E102" s="27"/>
      <c r="F102" s="21"/>
      <c r="G102" s="22"/>
      <c r="H102" s="104"/>
      <c r="I102" s="123" t="e">
        <f>F101+(VLOOKUP(B101,'Growth Rates'!$B$11:$O$140,($B$1+2),FALSE))-(I101*(I$7/VLOOKUP(B101,'Paddock Names'!$B$11:$D$140,3)))</f>
        <v>#DIV/0!</v>
      </c>
      <c r="J102" s="123" t="e">
        <f>I102+(VLOOKUP($B101,'Growth Rates'!$B$11:$O$140,($B$1+2),FALSE))-(J101*(J$7/VLOOKUP($B101,'Paddock Names'!$B$11:$D$140,3)))</f>
        <v>#DIV/0!</v>
      </c>
      <c r="K102" s="123" t="e">
        <f>J102+(VLOOKUP($B101,'Growth Rates'!$B$11:$O$140,($B$1+2),FALSE))-(K101*(K$7/VLOOKUP($B101,'Paddock Names'!$B$11:$D$140,3)))</f>
        <v>#DIV/0!</v>
      </c>
      <c r="L102" s="123" t="e">
        <f>K102+(VLOOKUP($B101,'Growth Rates'!$B$11:$O$140,($B$1+2),FALSE))-(L101*(L$7/VLOOKUP($B101,'Paddock Names'!$B$11:$D$140,3)))</f>
        <v>#DIV/0!</v>
      </c>
      <c r="M102" s="123" t="e">
        <f>L102+(VLOOKUP($B101,'Growth Rates'!$B$11:$O$140,($B$1+2),FALSE))-(M101*(M$7/VLOOKUP($B101,'Paddock Names'!$B$11:$D$140,3)))</f>
        <v>#DIV/0!</v>
      </c>
      <c r="N102" s="123" t="e">
        <f>M102+(VLOOKUP($B101,'Growth Rates'!$B$11:$O$140,($B$1+2),FALSE))-(N101*(N$7/VLOOKUP($B101,'Paddock Names'!$B$11:$D$140,3)))</f>
        <v>#DIV/0!</v>
      </c>
      <c r="O102" s="123" t="e">
        <f>N102+(VLOOKUP($B101,'Growth Rates'!$B$11:$O$140,($B$1+2),FALSE))-(O101*(O$7/VLOOKUP($B101,'Paddock Names'!$B$11:$D$140,3)))</f>
        <v>#DIV/0!</v>
      </c>
      <c r="P102" s="123" t="e">
        <f>O102+(VLOOKUP($B101,'Growth Rates'!$B$11:$O$140,($B$1+2),FALSE))-(P101*(P$7/VLOOKUP($B101,'Paddock Names'!$B$11:$D$140,3)))</f>
        <v>#DIV/0!</v>
      </c>
      <c r="Q102" s="123" t="e">
        <f>P102+(VLOOKUP($B101,'Growth Rates'!$B$11:$O$140,($B$1+2),FALSE))-(Q101*(Q$7/VLOOKUP($B101,'Paddock Names'!$B$11:$D$140,3)))</f>
        <v>#DIV/0!</v>
      </c>
      <c r="R102" s="123" t="e">
        <f>Q102+(VLOOKUP($B101,'Growth Rates'!$B$11:$O$140,($B$1+2),FALSE))-(R101*(R$7/VLOOKUP($B101,'Paddock Names'!$B$11:$D$140,3)))</f>
        <v>#DIV/0!</v>
      </c>
      <c r="S102" s="123" t="e">
        <f>R102+(VLOOKUP($B101,'Growth Rates'!$B$11:$O$140,($B$1+2),FALSE))-(S101*(S$7/VLOOKUP($B101,'Paddock Names'!$B$11:$D$140,3)))</f>
        <v>#DIV/0!</v>
      </c>
      <c r="T102" s="123" t="e">
        <f>S102+(VLOOKUP($B101,'Growth Rates'!$B$11:$O$140,($B$1+2),FALSE))-(T101*(T$7/VLOOKUP($B101,'Paddock Names'!$B$11:$D$140,3)))</f>
        <v>#DIV/0!</v>
      </c>
      <c r="U102" s="123" t="e">
        <f>T102+(VLOOKUP($B101,'Growth Rates'!$B$11:$O$140,($B$1+2),FALSE))-(U101*(U$7/VLOOKUP($B101,'Paddock Names'!$B$11:$D$140,3)))</f>
        <v>#DIV/0!</v>
      </c>
      <c r="V102" s="123" t="e">
        <f>U102+(VLOOKUP($B101,'Growth Rates'!$B$11:$O$140,($B$1+2),FALSE))-(V101*(V$7/VLOOKUP($B101,'Paddock Names'!$B$11:$D$140,3)))</f>
        <v>#DIV/0!</v>
      </c>
      <c r="W102" s="123" t="e">
        <f>V102+(VLOOKUP($B101,'Growth Rates'!$B$11:$O$140,($B$1+2),FALSE))-(W101*(W$7/VLOOKUP($B101,'Paddock Names'!$B$11:$D$140,3)))</f>
        <v>#DIV/0!</v>
      </c>
      <c r="X102" s="123" t="e">
        <f>W102+(VLOOKUP($B101,'Growth Rates'!$B$11:$O$140,($B$1+2),FALSE))-(X101*(X$7/VLOOKUP($B101,'Paddock Names'!$B$11:$D$140,3)))</f>
        <v>#DIV/0!</v>
      </c>
      <c r="Y102" s="123" t="e">
        <f>X102+(VLOOKUP($B101,'Growth Rates'!$B$11:$O$140,($B$1+2),FALSE))-(Y101*(Y$7/VLOOKUP($B101,'Paddock Names'!$B$11:$D$140,3)))</f>
        <v>#DIV/0!</v>
      </c>
      <c r="Z102" s="123" t="e">
        <f>Y102+(VLOOKUP($B101,'Growth Rates'!$B$11:$O$140,($B$1+2),FALSE))-(Z101*(Z$7/VLOOKUP($B101,'Paddock Names'!$B$11:$D$140,3)))</f>
        <v>#DIV/0!</v>
      </c>
      <c r="AA102" s="123" t="e">
        <f>Z102+(VLOOKUP($B101,'Growth Rates'!$B$11:$O$140,($B$1+2),FALSE))-(AA101*(AA$7/VLOOKUP($B101,'Paddock Names'!$B$11:$D$140,3)))</f>
        <v>#DIV/0!</v>
      </c>
      <c r="AB102" s="123" t="e">
        <f>AA102+(VLOOKUP($B101,'Growth Rates'!$B$11:$O$140,($B$1+2),FALSE))-(AB101*(AB$7/VLOOKUP($B101,'Paddock Names'!$B$11:$D$140,3)))</f>
        <v>#DIV/0!</v>
      </c>
      <c r="AC102" s="123" t="e">
        <f>AB102+(VLOOKUP($B101,'Growth Rates'!$B$11:$O$140,($B$1+2),FALSE))-(AC101*(AC$7/VLOOKUP($B101,'Paddock Names'!$B$11:$D$140,3)))</f>
        <v>#DIV/0!</v>
      </c>
      <c r="AD102" s="123" t="e">
        <f>AC102+(VLOOKUP($B101,'Growth Rates'!$B$11:$O$140,($B$1+2),FALSE))-(AD101*(AD$7/VLOOKUP($B101,'Paddock Names'!$B$11:$D$140,3)))</f>
        <v>#DIV/0!</v>
      </c>
      <c r="AE102" s="123" t="e">
        <f>AD102+(VLOOKUP($B101,'Growth Rates'!$B$11:$O$140,($B$1+2),FALSE))-(AE101*(AE$7/VLOOKUP($B101,'Paddock Names'!$B$11:$D$140,3)))</f>
        <v>#DIV/0!</v>
      </c>
      <c r="AF102" s="123" t="e">
        <f>AE102+(VLOOKUP($B101,'Growth Rates'!$B$11:$O$140,($B$1+2),FALSE))-(AF101*(AF$7/VLOOKUP($B101,'Paddock Names'!$B$11:$D$140,3)))</f>
        <v>#DIV/0!</v>
      </c>
      <c r="AG102" s="123" t="e">
        <f>AF102+(VLOOKUP($B101,'Growth Rates'!$B$11:$O$140,($B$1+2),FALSE))-(AG101*(AG$7/VLOOKUP($B101,'Paddock Names'!$B$11:$D$140,3)))</f>
        <v>#DIV/0!</v>
      </c>
      <c r="AH102" s="123" t="e">
        <f>AG102+(VLOOKUP($B101,'Growth Rates'!$B$11:$O$140,($B$1+2),FALSE))-(AH101*(AH$7/VLOOKUP($B101,'Paddock Names'!$B$11:$D$140,3)))</f>
        <v>#DIV/0!</v>
      </c>
      <c r="AI102" s="123" t="e">
        <f>AH102+(VLOOKUP($B101,'Growth Rates'!$B$11:$O$140,($B$1+2),FALSE))-(AI101*(AI$7/VLOOKUP($B101,'Paddock Names'!$B$11:$D$140,3)))</f>
        <v>#DIV/0!</v>
      </c>
      <c r="AJ102" s="123" t="e">
        <f>AI102+(VLOOKUP($B101,'Growth Rates'!$B$11:$O$140,($B$1+2),FALSE))-(AJ101*(AJ$7/VLOOKUP($B101,'Paddock Names'!$B$11:$D$140,3)))</f>
        <v>#DIV/0!</v>
      </c>
      <c r="AK102" s="123" t="e">
        <f>AJ102+(VLOOKUP($B101,'Growth Rates'!$B$11:$O$140,($B$1+2),FALSE))-(AK101*(AK$7/VLOOKUP($B101,'Paddock Names'!$B$11:$D$140,3)))</f>
        <v>#DIV/0!</v>
      </c>
      <c r="AL102" s="123" t="e">
        <f>AK102+(VLOOKUP($B101,'Growth Rates'!$B$11:$O$140,($B$1+2),FALSE))-(AL101*(AL$7/VLOOKUP($B101,'Paddock Names'!$B$11:$D$140,3)))</f>
        <v>#DIV/0!</v>
      </c>
      <c r="AM102" s="124" t="e">
        <f>AL102+(VLOOKUP($B101,'Growth Rates'!$B$11:$O$140,($B$1+2),FALSE))-(AM101*(AM$7/VLOOKUP($B101,'Paddock Names'!$B$11:$D$140,3)))</f>
        <v>#DIV/0!</v>
      </c>
    </row>
    <row r="103" spans="2:39"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IF(SUM(I103:AM103)&gt;0,SUM(I103:AM103)," ")</f>
        <v xml:space="preserve"> </v>
      </c>
      <c r="F103" s="119" t="e">
        <f>IF((MOD('Group Name and Year'!$E$14,4)=0),Feb!AK104,Feb!AJ104)</f>
        <v>#DIV/0!</v>
      </c>
      <c r="G103" s="17">
        <f>VLOOKUP(B103,'Herbage Mass Residual'!$B$11:$O$140,($B$1+2),FALSE)</f>
        <v>2400</v>
      </c>
      <c r="H103" s="103" t="e">
        <f>($F$7/VLOOKUP(B103,'Paddock Names'!$B$11:$D$140,3))*(SUM(I103:AM103)/31)</f>
        <v>#DIV/0!</v>
      </c>
      <c r="I103" s="121"/>
      <c r="J103" s="121"/>
      <c r="K103" s="121"/>
      <c r="L103" s="121"/>
      <c r="M103" s="121"/>
      <c r="N103" s="121"/>
      <c r="O103" s="121"/>
      <c r="P103" s="121"/>
      <c r="Q103" s="121"/>
      <c r="R103" s="121"/>
      <c r="S103" s="121"/>
      <c r="T103" s="121"/>
      <c r="U103" s="121"/>
      <c r="V103" s="121"/>
      <c r="W103" s="121"/>
      <c r="X103" s="121"/>
      <c r="Y103" s="121"/>
      <c r="Z103" s="121"/>
      <c r="AA103" s="121"/>
      <c r="AB103" s="121"/>
      <c r="AC103" s="121"/>
      <c r="AD103" s="121"/>
      <c r="AE103" s="121"/>
      <c r="AF103" s="121"/>
      <c r="AG103" s="121"/>
      <c r="AH103" s="121"/>
      <c r="AI103" s="121"/>
      <c r="AJ103" s="121"/>
      <c r="AK103" s="121"/>
      <c r="AL103" s="121"/>
      <c r="AM103" s="122"/>
    </row>
    <row r="104" spans="2:39" ht="16" thickBot="1" x14ac:dyDescent="0.25">
      <c r="B104" s="58">
        <f t="shared" si="5"/>
        <v>47.5</v>
      </c>
      <c r="C104" s="23"/>
      <c r="D104" s="29"/>
      <c r="E104" s="27"/>
      <c r="F104" s="21"/>
      <c r="G104" s="22"/>
      <c r="H104" s="104"/>
      <c r="I104" s="123" t="e">
        <f>F103+(VLOOKUP(B103,'Growth Rates'!$B$11:$O$140,($B$1+2),FALSE))-(I103*(I$7/VLOOKUP(B103,'Paddock Names'!$B$11:$D$140,3)))</f>
        <v>#DIV/0!</v>
      </c>
      <c r="J104" s="123" t="e">
        <f>I104+(VLOOKUP($B103,'Growth Rates'!$B$11:$O$140,($B$1+2),FALSE))-(J103*(J$7/VLOOKUP($B103,'Paddock Names'!$B$11:$D$140,3)))</f>
        <v>#DIV/0!</v>
      </c>
      <c r="K104" s="123" t="e">
        <f>J104+(VLOOKUP($B103,'Growth Rates'!$B$11:$O$140,($B$1+2),FALSE))-(K103*(K$7/VLOOKUP($B103,'Paddock Names'!$B$11:$D$140,3)))</f>
        <v>#DIV/0!</v>
      </c>
      <c r="L104" s="123" t="e">
        <f>K104+(VLOOKUP($B103,'Growth Rates'!$B$11:$O$140,($B$1+2),FALSE))-(L103*(L$7/VLOOKUP($B103,'Paddock Names'!$B$11:$D$140,3)))</f>
        <v>#DIV/0!</v>
      </c>
      <c r="M104" s="123" t="e">
        <f>L104+(VLOOKUP($B103,'Growth Rates'!$B$11:$O$140,($B$1+2),FALSE))-(M103*(M$7/VLOOKUP($B103,'Paddock Names'!$B$11:$D$140,3)))</f>
        <v>#DIV/0!</v>
      </c>
      <c r="N104" s="123" t="e">
        <f>M104+(VLOOKUP($B103,'Growth Rates'!$B$11:$O$140,($B$1+2),FALSE))-(N103*(N$7/VLOOKUP($B103,'Paddock Names'!$B$11:$D$140,3)))</f>
        <v>#DIV/0!</v>
      </c>
      <c r="O104" s="123" t="e">
        <f>N104+(VLOOKUP($B103,'Growth Rates'!$B$11:$O$140,($B$1+2),FALSE))-(O103*(O$7/VLOOKUP($B103,'Paddock Names'!$B$11:$D$140,3)))</f>
        <v>#DIV/0!</v>
      </c>
      <c r="P104" s="123" t="e">
        <f>O104+(VLOOKUP($B103,'Growth Rates'!$B$11:$O$140,($B$1+2),FALSE))-(P103*(P$7/VLOOKUP($B103,'Paddock Names'!$B$11:$D$140,3)))</f>
        <v>#DIV/0!</v>
      </c>
      <c r="Q104" s="123" t="e">
        <f>P104+(VLOOKUP($B103,'Growth Rates'!$B$11:$O$140,($B$1+2),FALSE))-(Q103*(Q$7/VLOOKUP($B103,'Paddock Names'!$B$11:$D$140,3)))</f>
        <v>#DIV/0!</v>
      </c>
      <c r="R104" s="123" t="e">
        <f>Q104+(VLOOKUP($B103,'Growth Rates'!$B$11:$O$140,($B$1+2),FALSE))-(R103*(R$7/VLOOKUP($B103,'Paddock Names'!$B$11:$D$140,3)))</f>
        <v>#DIV/0!</v>
      </c>
      <c r="S104" s="123" t="e">
        <f>R104+(VLOOKUP($B103,'Growth Rates'!$B$11:$O$140,($B$1+2),FALSE))-(S103*(S$7/VLOOKUP($B103,'Paddock Names'!$B$11:$D$140,3)))</f>
        <v>#DIV/0!</v>
      </c>
      <c r="T104" s="123" t="e">
        <f>S104+(VLOOKUP($B103,'Growth Rates'!$B$11:$O$140,($B$1+2),FALSE))-(T103*(T$7/VLOOKUP($B103,'Paddock Names'!$B$11:$D$140,3)))</f>
        <v>#DIV/0!</v>
      </c>
      <c r="U104" s="123" t="e">
        <f>T104+(VLOOKUP($B103,'Growth Rates'!$B$11:$O$140,($B$1+2),FALSE))-(U103*(U$7/VLOOKUP($B103,'Paddock Names'!$B$11:$D$140,3)))</f>
        <v>#DIV/0!</v>
      </c>
      <c r="V104" s="123" t="e">
        <f>U104+(VLOOKUP($B103,'Growth Rates'!$B$11:$O$140,($B$1+2),FALSE))-(V103*(V$7/VLOOKUP($B103,'Paddock Names'!$B$11:$D$140,3)))</f>
        <v>#DIV/0!</v>
      </c>
      <c r="W104" s="123" t="e">
        <f>V104+(VLOOKUP($B103,'Growth Rates'!$B$11:$O$140,($B$1+2),FALSE))-(W103*(W$7/VLOOKUP($B103,'Paddock Names'!$B$11:$D$140,3)))</f>
        <v>#DIV/0!</v>
      </c>
      <c r="X104" s="123" t="e">
        <f>W104+(VLOOKUP($B103,'Growth Rates'!$B$11:$O$140,($B$1+2),FALSE))-(X103*(X$7/VLOOKUP($B103,'Paddock Names'!$B$11:$D$140,3)))</f>
        <v>#DIV/0!</v>
      </c>
      <c r="Y104" s="123" t="e">
        <f>X104+(VLOOKUP($B103,'Growth Rates'!$B$11:$O$140,($B$1+2),FALSE))-(Y103*(Y$7/VLOOKUP($B103,'Paddock Names'!$B$11:$D$140,3)))</f>
        <v>#DIV/0!</v>
      </c>
      <c r="Z104" s="123" t="e">
        <f>Y104+(VLOOKUP($B103,'Growth Rates'!$B$11:$O$140,($B$1+2),FALSE))-(Z103*(Z$7/VLOOKUP($B103,'Paddock Names'!$B$11:$D$140,3)))</f>
        <v>#DIV/0!</v>
      </c>
      <c r="AA104" s="123" t="e">
        <f>Z104+(VLOOKUP($B103,'Growth Rates'!$B$11:$O$140,($B$1+2),FALSE))-(AA103*(AA$7/VLOOKUP($B103,'Paddock Names'!$B$11:$D$140,3)))</f>
        <v>#DIV/0!</v>
      </c>
      <c r="AB104" s="123" t="e">
        <f>AA104+(VLOOKUP($B103,'Growth Rates'!$B$11:$O$140,($B$1+2),FALSE))-(AB103*(AB$7/VLOOKUP($B103,'Paddock Names'!$B$11:$D$140,3)))</f>
        <v>#DIV/0!</v>
      </c>
      <c r="AC104" s="123" t="e">
        <f>AB104+(VLOOKUP($B103,'Growth Rates'!$B$11:$O$140,($B$1+2),FALSE))-(AC103*(AC$7/VLOOKUP($B103,'Paddock Names'!$B$11:$D$140,3)))</f>
        <v>#DIV/0!</v>
      </c>
      <c r="AD104" s="123" t="e">
        <f>AC104+(VLOOKUP($B103,'Growth Rates'!$B$11:$O$140,($B$1+2),FALSE))-(AD103*(AD$7/VLOOKUP($B103,'Paddock Names'!$B$11:$D$140,3)))</f>
        <v>#DIV/0!</v>
      </c>
      <c r="AE104" s="123" t="e">
        <f>AD104+(VLOOKUP($B103,'Growth Rates'!$B$11:$O$140,($B$1+2),FALSE))-(AE103*(AE$7/VLOOKUP($B103,'Paddock Names'!$B$11:$D$140,3)))</f>
        <v>#DIV/0!</v>
      </c>
      <c r="AF104" s="123" t="e">
        <f>AE104+(VLOOKUP($B103,'Growth Rates'!$B$11:$O$140,($B$1+2),FALSE))-(AF103*(AF$7/VLOOKUP($B103,'Paddock Names'!$B$11:$D$140,3)))</f>
        <v>#DIV/0!</v>
      </c>
      <c r="AG104" s="123" t="e">
        <f>AF104+(VLOOKUP($B103,'Growth Rates'!$B$11:$O$140,($B$1+2),FALSE))-(AG103*(AG$7/VLOOKUP($B103,'Paddock Names'!$B$11:$D$140,3)))</f>
        <v>#DIV/0!</v>
      </c>
      <c r="AH104" s="123" t="e">
        <f>AG104+(VLOOKUP($B103,'Growth Rates'!$B$11:$O$140,($B$1+2),FALSE))-(AH103*(AH$7/VLOOKUP($B103,'Paddock Names'!$B$11:$D$140,3)))</f>
        <v>#DIV/0!</v>
      </c>
      <c r="AI104" s="123" t="e">
        <f>AH104+(VLOOKUP($B103,'Growth Rates'!$B$11:$O$140,($B$1+2),FALSE))-(AI103*(AI$7/VLOOKUP($B103,'Paddock Names'!$B$11:$D$140,3)))</f>
        <v>#DIV/0!</v>
      </c>
      <c r="AJ104" s="123" t="e">
        <f>AI104+(VLOOKUP($B103,'Growth Rates'!$B$11:$O$140,($B$1+2),FALSE))-(AJ103*(AJ$7/VLOOKUP($B103,'Paddock Names'!$B$11:$D$140,3)))</f>
        <v>#DIV/0!</v>
      </c>
      <c r="AK104" s="123" t="e">
        <f>AJ104+(VLOOKUP($B103,'Growth Rates'!$B$11:$O$140,($B$1+2),FALSE))-(AK103*(AK$7/VLOOKUP($B103,'Paddock Names'!$B$11:$D$140,3)))</f>
        <v>#DIV/0!</v>
      </c>
      <c r="AL104" s="123" t="e">
        <f>AK104+(VLOOKUP($B103,'Growth Rates'!$B$11:$O$140,($B$1+2),FALSE))-(AL103*(AL$7/VLOOKUP($B103,'Paddock Names'!$B$11:$D$140,3)))</f>
        <v>#DIV/0!</v>
      </c>
      <c r="AM104" s="124" t="e">
        <f>AL104+(VLOOKUP($B103,'Growth Rates'!$B$11:$O$140,($B$1+2),FALSE))-(AM103*(AM$7/VLOOKUP($B103,'Paddock Names'!$B$11:$D$140,3)))</f>
        <v>#DIV/0!</v>
      </c>
    </row>
    <row r="105" spans="2:39"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IF(SUM(I105:AM105)&gt;0,SUM(I105:AM105)," ")</f>
        <v xml:space="preserve"> </v>
      </c>
      <c r="F105" s="119" t="e">
        <f>IF((MOD('Group Name and Year'!$E$14,4)=0),Feb!AK106,Feb!AJ106)</f>
        <v>#DIV/0!</v>
      </c>
      <c r="G105" s="17">
        <f>VLOOKUP(B105,'Herbage Mass Residual'!$B$11:$O$140,($B$1+2),FALSE)</f>
        <v>2400</v>
      </c>
      <c r="H105" s="103" t="e">
        <f>($F$7/VLOOKUP(B105,'Paddock Names'!$B$11:$D$140,3))*(SUM(I105:AM105)/31)</f>
        <v>#DIV/0!</v>
      </c>
      <c r="I105" s="121"/>
      <c r="J105" s="121"/>
      <c r="K105" s="121"/>
      <c r="L105" s="121"/>
      <c r="M105" s="121"/>
      <c r="N105" s="121"/>
      <c r="O105" s="121"/>
      <c r="P105" s="121"/>
      <c r="Q105" s="121"/>
      <c r="R105" s="121"/>
      <c r="S105" s="121"/>
      <c r="T105" s="121"/>
      <c r="U105" s="121"/>
      <c r="V105" s="121"/>
      <c r="W105" s="121"/>
      <c r="X105" s="121"/>
      <c r="Y105" s="121"/>
      <c r="Z105" s="121"/>
      <c r="AA105" s="121"/>
      <c r="AB105" s="121"/>
      <c r="AC105" s="121"/>
      <c r="AD105" s="121"/>
      <c r="AE105" s="121"/>
      <c r="AF105" s="121"/>
      <c r="AG105" s="121"/>
      <c r="AH105" s="121"/>
      <c r="AI105" s="121"/>
      <c r="AJ105" s="121"/>
      <c r="AK105" s="121"/>
      <c r="AL105" s="121"/>
      <c r="AM105" s="122"/>
    </row>
    <row r="106" spans="2:39" ht="16" thickBot="1" x14ac:dyDescent="0.25">
      <c r="B106" s="58">
        <f t="shared" si="5"/>
        <v>48.5</v>
      </c>
      <c r="C106" s="23"/>
      <c r="D106" s="29"/>
      <c r="E106" s="27"/>
      <c r="F106" s="21"/>
      <c r="G106" s="22"/>
      <c r="H106" s="104"/>
      <c r="I106" s="123" t="e">
        <f>F105+(VLOOKUP(B105,'Growth Rates'!$B$11:$O$140,($B$1+2),FALSE))-(I105*(I$7/VLOOKUP(B105,'Paddock Names'!$B$11:$D$140,3)))</f>
        <v>#DIV/0!</v>
      </c>
      <c r="J106" s="123" t="e">
        <f>I106+(VLOOKUP($B105,'Growth Rates'!$B$11:$O$140,($B$1+2),FALSE))-(J105*(J$7/VLOOKUP($B105,'Paddock Names'!$B$11:$D$140,3)))</f>
        <v>#DIV/0!</v>
      </c>
      <c r="K106" s="123" t="e">
        <f>J106+(VLOOKUP($B105,'Growth Rates'!$B$11:$O$140,($B$1+2),FALSE))-(K105*(K$7/VLOOKUP($B105,'Paddock Names'!$B$11:$D$140,3)))</f>
        <v>#DIV/0!</v>
      </c>
      <c r="L106" s="123" t="e">
        <f>K106+(VLOOKUP($B105,'Growth Rates'!$B$11:$O$140,($B$1+2),FALSE))-(L105*(L$7/VLOOKUP($B105,'Paddock Names'!$B$11:$D$140,3)))</f>
        <v>#DIV/0!</v>
      </c>
      <c r="M106" s="123" t="e">
        <f>L106+(VLOOKUP($B105,'Growth Rates'!$B$11:$O$140,($B$1+2),FALSE))-(M105*(M$7/VLOOKUP($B105,'Paddock Names'!$B$11:$D$140,3)))</f>
        <v>#DIV/0!</v>
      </c>
      <c r="N106" s="123" t="e">
        <f>M106+(VLOOKUP($B105,'Growth Rates'!$B$11:$O$140,($B$1+2),FALSE))-(N105*(N$7/VLOOKUP($B105,'Paddock Names'!$B$11:$D$140,3)))</f>
        <v>#DIV/0!</v>
      </c>
      <c r="O106" s="123" t="e">
        <f>N106+(VLOOKUP($B105,'Growth Rates'!$B$11:$O$140,($B$1+2),FALSE))-(O105*(O$7/VLOOKUP($B105,'Paddock Names'!$B$11:$D$140,3)))</f>
        <v>#DIV/0!</v>
      </c>
      <c r="P106" s="123" t="e">
        <f>O106+(VLOOKUP($B105,'Growth Rates'!$B$11:$O$140,($B$1+2),FALSE))-(P105*(P$7/VLOOKUP($B105,'Paddock Names'!$B$11:$D$140,3)))</f>
        <v>#DIV/0!</v>
      </c>
      <c r="Q106" s="123" t="e">
        <f>P106+(VLOOKUP($B105,'Growth Rates'!$B$11:$O$140,($B$1+2),FALSE))-(Q105*(Q$7/VLOOKUP($B105,'Paddock Names'!$B$11:$D$140,3)))</f>
        <v>#DIV/0!</v>
      </c>
      <c r="R106" s="123" t="e">
        <f>Q106+(VLOOKUP($B105,'Growth Rates'!$B$11:$O$140,($B$1+2),FALSE))-(R105*(R$7/VLOOKUP($B105,'Paddock Names'!$B$11:$D$140,3)))</f>
        <v>#DIV/0!</v>
      </c>
      <c r="S106" s="123" t="e">
        <f>R106+(VLOOKUP($B105,'Growth Rates'!$B$11:$O$140,($B$1+2),FALSE))-(S105*(S$7/VLOOKUP($B105,'Paddock Names'!$B$11:$D$140,3)))</f>
        <v>#DIV/0!</v>
      </c>
      <c r="T106" s="123" t="e">
        <f>S106+(VLOOKUP($B105,'Growth Rates'!$B$11:$O$140,($B$1+2),FALSE))-(T105*(T$7/VLOOKUP($B105,'Paddock Names'!$B$11:$D$140,3)))</f>
        <v>#DIV/0!</v>
      </c>
      <c r="U106" s="123" t="e">
        <f>T106+(VLOOKUP($B105,'Growth Rates'!$B$11:$O$140,($B$1+2),FALSE))-(U105*(U$7/VLOOKUP($B105,'Paddock Names'!$B$11:$D$140,3)))</f>
        <v>#DIV/0!</v>
      </c>
      <c r="V106" s="123" t="e">
        <f>U106+(VLOOKUP($B105,'Growth Rates'!$B$11:$O$140,($B$1+2),FALSE))-(V105*(V$7/VLOOKUP($B105,'Paddock Names'!$B$11:$D$140,3)))</f>
        <v>#DIV/0!</v>
      </c>
      <c r="W106" s="123" t="e">
        <f>V106+(VLOOKUP($B105,'Growth Rates'!$B$11:$O$140,($B$1+2),FALSE))-(W105*(W$7/VLOOKUP($B105,'Paddock Names'!$B$11:$D$140,3)))</f>
        <v>#DIV/0!</v>
      </c>
      <c r="X106" s="123" t="e">
        <f>W106+(VLOOKUP($B105,'Growth Rates'!$B$11:$O$140,($B$1+2),FALSE))-(X105*(X$7/VLOOKUP($B105,'Paddock Names'!$B$11:$D$140,3)))</f>
        <v>#DIV/0!</v>
      </c>
      <c r="Y106" s="123" t="e">
        <f>X106+(VLOOKUP($B105,'Growth Rates'!$B$11:$O$140,($B$1+2),FALSE))-(Y105*(Y$7/VLOOKUP($B105,'Paddock Names'!$B$11:$D$140,3)))</f>
        <v>#DIV/0!</v>
      </c>
      <c r="Z106" s="123" t="e">
        <f>Y106+(VLOOKUP($B105,'Growth Rates'!$B$11:$O$140,($B$1+2),FALSE))-(Z105*(Z$7/VLOOKUP($B105,'Paddock Names'!$B$11:$D$140,3)))</f>
        <v>#DIV/0!</v>
      </c>
      <c r="AA106" s="123" t="e">
        <f>Z106+(VLOOKUP($B105,'Growth Rates'!$B$11:$O$140,($B$1+2),FALSE))-(AA105*(AA$7/VLOOKUP($B105,'Paddock Names'!$B$11:$D$140,3)))</f>
        <v>#DIV/0!</v>
      </c>
      <c r="AB106" s="123" t="e">
        <f>AA106+(VLOOKUP($B105,'Growth Rates'!$B$11:$O$140,($B$1+2),FALSE))-(AB105*(AB$7/VLOOKUP($B105,'Paddock Names'!$B$11:$D$140,3)))</f>
        <v>#DIV/0!</v>
      </c>
      <c r="AC106" s="123" t="e">
        <f>AB106+(VLOOKUP($B105,'Growth Rates'!$B$11:$O$140,($B$1+2),FALSE))-(AC105*(AC$7/VLOOKUP($B105,'Paddock Names'!$B$11:$D$140,3)))</f>
        <v>#DIV/0!</v>
      </c>
      <c r="AD106" s="123" t="e">
        <f>AC106+(VLOOKUP($B105,'Growth Rates'!$B$11:$O$140,($B$1+2),FALSE))-(AD105*(AD$7/VLOOKUP($B105,'Paddock Names'!$B$11:$D$140,3)))</f>
        <v>#DIV/0!</v>
      </c>
      <c r="AE106" s="123" t="e">
        <f>AD106+(VLOOKUP($B105,'Growth Rates'!$B$11:$O$140,($B$1+2),FALSE))-(AE105*(AE$7/VLOOKUP($B105,'Paddock Names'!$B$11:$D$140,3)))</f>
        <v>#DIV/0!</v>
      </c>
      <c r="AF106" s="123" t="e">
        <f>AE106+(VLOOKUP($B105,'Growth Rates'!$B$11:$O$140,($B$1+2),FALSE))-(AF105*(AF$7/VLOOKUP($B105,'Paddock Names'!$B$11:$D$140,3)))</f>
        <v>#DIV/0!</v>
      </c>
      <c r="AG106" s="123" t="e">
        <f>AF106+(VLOOKUP($B105,'Growth Rates'!$B$11:$O$140,($B$1+2),FALSE))-(AG105*(AG$7/VLOOKUP($B105,'Paddock Names'!$B$11:$D$140,3)))</f>
        <v>#DIV/0!</v>
      </c>
      <c r="AH106" s="123" t="e">
        <f>AG106+(VLOOKUP($B105,'Growth Rates'!$B$11:$O$140,($B$1+2),FALSE))-(AH105*(AH$7/VLOOKUP($B105,'Paddock Names'!$B$11:$D$140,3)))</f>
        <v>#DIV/0!</v>
      </c>
      <c r="AI106" s="123" t="e">
        <f>AH106+(VLOOKUP($B105,'Growth Rates'!$B$11:$O$140,($B$1+2),FALSE))-(AI105*(AI$7/VLOOKUP($B105,'Paddock Names'!$B$11:$D$140,3)))</f>
        <v>#DIV/0!</v>
      </c>
      <c r="AJ106" s="123" t="e">
        <f>AI106+(VLOOKUP($B105,'Growth Rates'!$B$11:$O$140,($B$1+2),FALSE))-(AJ105*(AJ$7/VLOOKUP($B105,'Paddock Names'!$B$11:$D$140,3)))</f>
        <v>#DIV/0!</v>
      </c>
      <c r="AK106" s="123" t="e">
        <f>AJ106+(VLOOKUP($B105,'Growth Rates'!$B$11:$O$140,($B$1+2),FALSE))-(AK105*(AK$7/VLOOKUP($B105,'Paddock Names'!$B$11:$D$140,3)))</f>
        <v>#DIV/0!</v>
      </c>
      <c r="AL106" s="123" t="e">
        <f>AK106+(VLOOKUP($B105,'Growth Rates'!$B$11:$O$140,($B$1+2),FALSE))-(AL105*(AL$7/VLOOKUP($B105,'Paddock Names'!$B$11:$D$140,3)))</f>
        <v>#DIV/0!</v>
      </c>
      <c r="AM106" s="124" t="e">
        <f>AL106+(VLOOKUP($B105,'Growth Rates'!$B$11:$O$140,($B$1+2),FALSE))-(AM105*(AM$7/VLOOKUP($B105,'Paddock Names'!$B$11:$D$140,3)))</f>
        <v>#DIV/0!</v>
      </c>
    </row>
    <row r="107" spans="2:39"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IF(SUM(I107:AM107)&gt;0,SUM(I107:AM107)," ")</f>
        <v xml:space="preserve"> </v>
      </c>
      <c r="F107" s="119" t="e">
        <f>IF((MOD('Group Name and Year'!$E$14,4)=0),Feb!AK108,Feb!AJ108)</f>
        <v>#DIV/0!</v>
      </c>
      <c r="G107" s="17">
        <f>VLOOKUP(B107,'Herbage Mass Residual'!$B$11:$O$140,($B$1+2),FALSE)</f>
        <v>2400</v>
      </c>
      <c r="H107" s="103" t="e">
        <f>($F$7/VLOOKUP(B107,'Paddock Names'!$B$11:$D$140,3))*(SUM(I107:AM107)/31)</f>
        <v>#DIV/0!</v>
      </c>
      <c r="I107" s="121"/>
      <c r="J107" s="121"/>
      <c r="K107" s="121"/>
      <c r="L107" s="121"/>
      <c r="M107" s="121"/>
      <c r="N107" s="121"/>
      <c r="O107" s="121"/>
      <c r="P107" s="121"/>
      <c r="Q107" s="121"/>
      <c r="R107" s="121"/>
      <c r="S107" s="121"/>
      <c r="T107" s="121"/>
      <c r="U107" s="121"/>
      <c r="V107" s="121"/>
      <c r="W107" s="121"/>
      <c r="X107" s="121"/>
      <c r="Y107" s="121"/>
      <c r="Z107" s="121"/>
      <c r="AA107" s="121"/>
      <c r="AB107" s="121"/>
      <c r="AC107" s="121"/>
      <c r="AD107" s="121"/>
      <c r="AE107" s="121"/>
      <c r="AF107" s="121"/>
      <c r="AG107" s="121"/>
      <c r="AH107" s="121"/>
      <c r="AI107" s="121"/>
      <c r="AJ107" s="121"/>
      <c r="AK107" s="121"/>
      <c r="AL107" s="121"/>
      <c r="AM107" s="122"/>
    </row>
    <row r="108" spans="2:39" ht="16" thickBot="1" x14ac:dyDescent="0.25">
      <c r="B108" s="58">
        <f t="shared" si="5"/>
        <v>49.5</v>
      </c>
      <c r="C108" s="23"/>
      <c r="D108" s="29"/>
      <c r="E108" s="27"/>
      <c r="F108" s="21"/>
      <c r="G108" s="22"/>
      <c r="H108" s="104"/>
      <c r="I108" s="123" t="e">
        <f>F107+(VLOOKUP(B107,'Growth Rates'!$B$11:$O$140,($B$1+2),FALSE))-(I107*(I$7/VLOOKUP(B107,'Paddock Names'!$B$11:$D$140,3)))</f>
        <v>#DIV/0!</v>
      </c>
      <c r="J108" s="123" t="e">
        <f>I108+(VLOOKUP($B107,'Growth Rates'!$B$11:$O$140,($B$1+2),FALSE))-(J107*(J$7/VLOOKUP($B107,'Paddock Names'!$B$11:$D$140,3)))</f>
        <v>#DIV/0!</v>
      </c>
      <c r="K108" s="123" t="e">
        <f>J108+(VLOOKUP($B107,'Growth Rates'!$B$11:$O$140,($B$1+2),FALSE))-(K107*(K$7/VLOOKUP($B107,'Paddock Names'!$B$11:$D$140,3)))</f>
        <v>#DIV/0!</v>
      </c>
      <c r="L108" s="123" t="e">
        <f>K108+(VLOOKUP($B107,'Growth Rates'!$B$11:$O$140,($B$1+2),FALSE))-(L107*(L$7/VLOOKUP($B107,'Paddock Names'!$B$11:$D$140,3)))</f>
        <v>#DIV/0!</v>
      </c>
      <c r="M108" s="123" t="e">
        <f>L108+(VLOOKUP($B107,'Growth Rates'!$B$11:$O$140,($B$1+2),FALSE))-(M107*(M$7/VLOOKUP($B107,'Paddock Names'!$B$11:$D$140,3)))</f>
        <v>#DIV/0!</v>
      </c>
      <c r="N108" s="123" t="e">
        <f>M108+(VLOOKUP($B107,'Growth Rates'!$B$11:$O$140,($B$1+2),FALSE))-(N107*(N$7/VLOOKUP($B107,'Paddock Names'!$B$11:$D$140,3)))</f>
        <v>#DIV/0!</v>
      </c>
      <c r="O108" s="123" t="e">
        <f>N108+(VLOOKUP($B107,'Growth Rates'!$B$11:$O$140,($B$1+2),FALSE))-(O107*(O$7/VLOOKUP($B107,'Paddock Names'!$B$11:$D$140,3)))</f>
        <v>#DIV/0!</v>
      </c>
      <c r="P108" s="123" t="e">
        <f>O108+(VLOOKUP($B107,'Growth Rates'!$B$11:$O$140,($B$1+2),FALSE))-(P107*(P$7/VLOOKUP($B107,'Paddock Names'!$B$11:$D$140,3)))</f>
        <v>#DIV/0!</v>
      </c>
      <c r="Q108" s="123" t="e">
        <f>P108+(VLOOKUP($B107,'Growth Rates'!$B$11:$O$140,($B$1+2),FALSE))-(Q107*(Q$7/VLOOKUP($B107,'Paddock Names'!$B$11:$D$140,3)))</f>
        <v>#DIV/0!</v>
      </c>
      <c r="R108" s="123" t="e">
        <f>Q108+(VLOOKUP($B107,'Growth Rates'!$B$11:$O$140,($B$1+2),FALSE))-(R107*(R$7/VLOOKUP($B107,'Paddock Names'!$B$11:$D$140,3)))</f>
        <v>#DIV/0!</v>
      </c>
      <c r="S108" s="123" t="e">
        <f>R108+(VLOOKUP($B107,'Growth Rates'!$B$11:$O$140,($B$1+2),FALSE))-(S107*(S$7/VLOOKUP($B107,'Paddock Names'!$B$11:$D$140,3)))</f>
        <v>#DIV/0!</v>
      </c>
      <c r="T108" s="123" t="e">
        <f>S108+(VLOOKUP($B107,'Growth Rates'!$B$11:$O$140,($B$1+2),FALSE))-(T107*(T$7/VLOOKUP($B107,'Paddock Names'!$B$11:$D$140,3)))</f>
        <v>#DIV/0!</v>
      </c>
      <c r="U108" s="123" t="e">
        <f>T108+(VLOOKUP($B107,'Growth Rates'!$B$11:$O$140,($B$1+2),FALSE))-(U107*(U$7/VLOOKUP($B107,'Paddock Names'!$B$11:$D$140,3)))</f>
        <v>#DIV/0!</v>
      </c>
      <c r="V108" s="123" t="e">
        <f>U108+(VLOOKUP($B107,'Growth Rates'!$B$11:$O$140,($B$1+2),FALSE))-(V107*(V$7/VLOOKUP($B107,'Paddock Names'!$B$11:$D$140,3)))</f>
        <v>#DIV/0!</v>
      </c>
      <c r="W108" s="123" t="e">
        <f>V108+(VLOOKUP($B107,'Growth Rates'!$B$11:$O$140,($B$1+2),FALSE))-(W107*(W$7/VLOOKUP($B107,'Paddock Names'!$B$11:$D$140,3)))</f>
        <v>#DIV/0!</v>
      </c>
      <c r="X108" s="123" t="e">
        <f>W108+(VLOOKUP($B107,'Growth Rates'!$B$11:$O$140,($B$1+2),FALSE))-(X107*(X$7/VLOOKUP($B107,'Paddock Names'!$B$11:$D$140,3)))</f>
        <v>#DIV/0!</v>
      </c>
      <c r="Y108" s="123" t="e">
        <f>X108+(VLOOKUP($B107,'Growth Rates'!$B$11:$O$140,($B$1+2),FALSE))-(Y107*(Y$7/VLOOKUP($B107,'Paddock Names'!$B$11:$D$140,3)))</f>
        <v>#DIV/0!</v>
      </c>
      <c r="Z108" s="123" t="e">
        <f>Y108+(VLOOKUP($B107,'Growth Rates'!$B$11:$O$140,($B$1+2),FALSE))-(Z107*(Z$7/VLOOKUP($B107,'Paddock Names'!$B$11:$D$140,3)))</f>
        <v>#DIV/0!</v>
      </c>
      <c r="AA108" s="123" t="e">
        <f>Z108+(VLOOKUP($B107,'Growth Rates'!$B$11:$O$140,($B$1+2),FALSE))-(AA107*(AA$7/VLOOKUP($B107,'Paddock Names'!$B$11:$D$140,3)))</f>
        <v>#DIV/0!</v>
      </c>
      <c r="AB108" s="123" t="e">
        <f>AA108+(VLOOKUP($B107,'Growth Rates'!$B$11:$O$140,($B$1+2),FALSE))-(AB107*(AB$7/VLOOKUP($B107,'Paddock Names'!$B$11:$D$140,3)))</f>
        <v>#DIV/0!</v>
      </c>
      <c r="AC108" s="123" t="e">
        <f>AB108+(VLOOKUP($B107,'Growth Rates'!$B$11:$O$140,($B$1+2),FALSE))-(AC107*(AC$7/VLOOKUP($B107,'Paddock Names'!$B$11:$D$140,3)))</f>
        <v>#DIV/0!</v>
      </c>
      <c r="AD108" s="123" t="e">
        <f>AC108+(VLOOKUP($B107,'Growth Rates'!$B$11:$O$140,($B$1+2),FALSE))-(AD107*(AD$7/VLOOKUP($B107,'Paddock Names'!$B$11:$D$140,3)))</f>
        <v>#DIV/0!</v>
      </c>
      <c r="AE108" s="123" t="e">
        <f>AD108+(VLOOKUP($B107,'Growth Rates'!$B$11:$O$140,($B$1+2),FALSE))-(AE107*(AE$7/VLOOKUP($B107,'Paddock Names'!$B$11:$D$140,3)))</f>
        <v>#DIV/0!</v>
      </c>
      <c r="AF108" s="123" t="e">
        <f>AE108+(VLOOKUP($B107,'Growth Rates'!$B$11:$O$140,($B$1+2),FALSE))-(AF107*(AF$7/VLOOKUP($B107,'Paddock Names'!$B$11:$D$140,3)))</f>
        <v>#DIV/0!</v>
      </c>
      <c r="AG108" s="123" t="e">
        <f>AF108+(VLOOKUP($B107,'Growth Rates'!$B$11:$O$140,($B$1+2),FALSE))-(AG107*(AG$7/VLOOKUP($B107,'Paddock Names'!$B$11:$D$140,3)))</f>
        <v>#DIV/0!</v>
      </c>
      <c r="AH108" s="123" t="e">
        <f>AG108+(VLOOKUP($B107,'Growth Rates'!$B$11:$O$140,($B$1+2),FALSE))-(AH107*(AH$7/VLOOKUP($B107,'Paddock Names'!$B$11:$D$140,3)))</f>
        <v>#DIV/0!</v>
      </c>
      <c r="AI108" s="123" t="e">
        <f>AH108+(VLOOKUP($B107,'Growth Rates'!$B$11:$O$140,($B$1+2),FALSE))-(AI107*(AI$7/VLOOKUP($B107,'Paddock Names'!$B$11:$D$140,3)))</f>
        <v>#DIV/0!</v>
      </c>
      <c r="AJ108" s="123" t="e">
        <f>AI108+(VLOOKUP($B107,'Growth Rates'!$B$11:$O$140,($B$1+2),FALSE))-(AJ107*(AJ$7/VLOOKUP($B107,'Paddock Names'!$B$11:$D$140,3)))</f>
        <v>#DIV/0!</v>
      </c>
      <c r="AK108" s="123" t="e">
        <f>AJ108+(VLOOKUP($B107,'Growth Rates'!$B$11:$O$140,($B$1+2),FALSE))-(AK107*(AK$7/VLOOKUP($B107,'Paddock Names'!$B$11:$D$140,3)))</f>
        <v>#DIV/0!</v>
      </c>
      <c r="AL108" s="123" t="e">
        <f>AK108+(VLOOKUP($B107,'Growth Rates'!$B$11:$O$140,($B$1+2),FALSE))-(AL107*(AL$7/VLOOKUP($B107,'Paddock Names'!$B$11:$D$140,3)))</f>
        <v>#DIV/0!</v>
      </c>
      <c r="AM108" s="124" t="e">
        <f>AL108+(VLOOKUP($B107,'Growth Rates'!$B$11:$O$140,($B$1+2),FALSE))-(AM107*(AM$7/VLOOKUP($B107,'Paddock Names'!$B$11:$D$140,3)))</f>
        <v>#DIV/0!</v>
      </c>
    </row>
    <row r="109" spans="2:39"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IF(SUM(I109:AM109)&gt;0,SUM(I109:AM109)," ")</f>
        <v xml:space="preserve"> </v>
      </c>
      <c r="F109" s="119" t="e">
        <f>IF((MOD('Group Name and Year'!$E$14,4)=0),Feb!AK110,Feb!AJ110)</f>
        <v>#DIV/0!</v>
      </c>
      <c r="G109" s="17">
        <f>VLOOKUP(B109,'Herbage Mass Residual'!$B$11:$O$140,($B$1+2),FALSE)</f>
        <v>2400</v>
      </c>
      <c r="H109" s="103" t="e">
        <f>($F$7/VLOOKUP(B109,'Paddock Names'!$B$11:$D$140,3))*(SUM(I109:AM109)/31)</f>
        <v>#DIV/0!</v>
      </c>
      <c r="I109" s="121"/>
      <c r="J109" s="121"/>
      <c r="K109" s="121"/>
      <c r="L109" s="121"/>
      <c r="M109" s="121"/>
      <c r="N109" s="121"/>
      <c r="O109" s="121"/>
      <c r="P109" s="121"/>
      <c r="Q109" s="121"/>
      <c r="R109" s="121"/>
      <c r="S109" s="121"/>
      <c r="T109" s="121"/>
      <c r="U109" s="121"/>
      <c r="V109" s="121"/>
      <c r="W109" s="121"/>
      <c r="X109" s="121"/>
      <c r="Y109" s="121"/>
      <c r="Z109" s="121"/>
      <c r="AA109" s="121"/>
      <c r="AB109" s="121"/>
      <c r="AC109" s="121"/>
      <c r="AD109" s="121"/>
      <c r="AE109" s="121"/>
      <c r="AF109" s="121"/>
      <c r="AG109" s="121"/>
      <c r="AH109" s="121"/>
      <c r="AI109" s="121"/>
      <c r="AJ109" s="121"/>
      <c r="AK109" s="121"/>
      <c r="AL109" s="121"/>
      <c r="AM109" s="122"/>
    </row>
    <row r="110" spans="2:39" ht="16" thickBot="1" x14ac:dyDescent="0.25">
      <c r="B110" s="58">
        <f t="shared" si="5"/>
        <v>50.5</v>
      </c>
      <c r="C110" s="23"/>
      <c r="D110" s="29"/>
      <c r="E110" s="27"/>
      <c r="F110" s="21"/>
      <c r="G110" s="22"/>
      <c r="H110" s="104"/>
      <c r="I110" s="123" t="e">
        <f>F109+(VLOOKUP(B109,'Growth Rates'!$B$11:$O$140,($B$1+2),FALSE))-(I109*(I$7/VLOOKUP(B109,'Paddock Names'!$B$11:$D$140,3)))</f>
        <v>#DIV/0!</v>
      </c>
      <c r="J110" s="123" t="e">
        <f>I110+(VLOOKUP($B109,'Growth Rates'!$B$11:$O$140,($B$1+2),FALSE))-(J109*(J$7/VLOOKUP($B109,'Paddock Names'!$B$11:$D$140,3)))</f>
        <v>#DIV/0!</v>
      </c>
      <c r="K110" s="123" t="e">
        <f>J110+(VLOOKUP($B109,'Growth Rates'!$B$11:$O$140,($B$1+2),FALSE))-(K109*(K$7/VLOOKUP($B109,'Paddock Names'!$B$11:$D$140,3)))</f>
        <v>#DIV/0!</v>
      </c>
      <c r="L110" s="123" t="e">
        <f>K110+(VLOOKUP($B109,'Growth Rates'!$B$11:$O$140,($B$1+2),FALSE))-(L109*(L$7/VLOOKUP($B109,'Paddock Names'!$B$11:$D$140,3)))</f>
        <v>#DIV/0!</v>
      </c>
      <c r="M110" s="123" t="e">
        <f>L110+(VLOOKUP($B109,'Growth Rates'!$B$11:$O$140,($B$1+2),FALSE))-(M109*(M$7/VLOOKUP($B109,'Paddock Names'!$B$11:$D$140,3)))</f>
        <v>#DIV/0!</v>
      </c>
      <c r="N110" s="123" t="e">
        <f>M110+(VLOOKUP($B109,'Growth Rates'!$B$11:$O$140,($B$1+2),FALSE))-(N109*(N$7/VLOOKUP($B109,'Paddock Names'!$B$11:$D$140,3)))</f>
        <v>#DIV/0!</v>
      </c>
      <c r="O110" s="123" t="e">
        <f>N110+(VLOOKUP($B109,'Growth Rates'!$B$11:$O$140,($B$1+2),FALSE))-(O109*(O$7/VLOOKUP($B109,'Paddock Names'!$B$11:$D$140,3)))</f>
        <v>#DIV/0!</v>
      </c>
      <c r="P110" s="123" t="e">
        <f>O110+(VLOOKUP($B109,'Growth Rates'!$B$11:$O$140,($B$1+2),FALSE))-(P109*(P$7/VLOOKUP($B109,'Paddock Names'!$B$11:$D$140,3)))</f>
        <v>#DIV/0!</v>
      </c>
      <c r="Q110" s="123" t="e">
        <f>P110+(VLOOKUP($B109,'Growth Rates'!$B$11:$O$140,($B$1+2),FALSE))-(Q109*(Q$7/VLOOKUP($B109,'Paddock Names'!$B$11:$D$140,3)))</f>
        <v>#DIV/0!</v>
      </c>
      <c r="R110" s="123" t="e">
        <f>Q110+(VLOOKUP($B109,'Growth Rates'!$B$11:$O$140,($B$1+2),FALSE))-(R109*(R$7/VLOOKUP($B109,'Paddock Names'!$B$11:$D$140,3)))</f>
        <v>#DIV/0!</v>
      </c>
      <c r="S110" s="123" t="e">
        <f>R110+(VLOOKUP($B109,'Growth Rates'!$B$11:$O$140,($B$1+2),FALSE))-(S109*(S$7/VLOOKUP($B109,'Paddock Names'!$B$11:$D$140,3)))</f>
        <v>#DIV/0!</v>
      </c>
      <c r="T110" s="123" t="e">
        <f>S110+(VLOOKUP($B109,'Growth Rates'!$B$11:$O$140,($B$1+2),FALSE))-(T109*(T$7/VLOOKUP($B109,'Paddock Names'!$B$11:$D$140,3)))</f>
        <v>#DIV/0!</v>
      </c>
      <c r="U110" s="123" t="e">
        <f>T110+(VLOOKUP($B109,'Growth Rates'!$B$11:$O$140,($B$1+2),FALSE))-(U109*(U$7/VLOOKUP($B109,'Paddock Names'!$B$11:$D$140,3)))</f>
        <v>#DIV/0!</v>
      </c>
      <c r="V110" s="123" t="e">
        <f>U110+(VLOOKUP($B109,'Growth Rates'!$B$11:$O$140,($B$1+2),FALSE))-(V109*(V$7/VLOOKUP($B109,'Paddock Names'!$B$11:$D$140,3)))</f>
        <v>#DIV/0!</v>
      </c>
      <c r="W110" s="123" t="e">
        <f>V110+(VLOOKUP($B109,'Growth Rates'!$B$11:$O$140,($B$1+2),FALSE))-(W109*(W$7/VLOOKUP($B109,'Paddock Names'!$B$11:$D$140,3)))</f>
        <v>#DIV/0!</v>
      </c>
      <c r="X110" s="123" t="e">
        <f>W110+(VLOOKUP($B109,'Growth Rates'!$B$11:$O$140,($B$1+2),FALSE))-(X109*(X$7/VLOOKUP($B109,'Paddock Names'!$B$11:$D$140,3)))</f>
        <v>#DIV/0!</v>
      </c>
      <c r="Y110" s="123" t="e">
        <f>X110+(VLOOKUP($B109,'Growth Rates'!$B$11:$O$140,($B$1+2),FALSE))-(Y109*(Y$7/VLOOKUP($B109,'Paddock Names'!$B$11:$D$140,3)))</f>
        <v>#DIV/0!</v>
      </c>
      <c r="Z110" s="123" t="e">
        <f>Y110+(VLOOKUP($B109,'Growth Rates'!$B$11:$O$140,($B$1+2),FALSE))-(Z109*(Z$7/VLOOKUP($B109,'Paddock Names'!$B$11:$D$140,3)))</f>
        <v>#DIV/0!</v>
      </c>
      <c r="AA110" s="123" t="e">
        <f>Z110+(VLOOKUP($B109,'Growth Rates'!$B$11:$O$140,($B$1+2),FALSE))-(AA109*(AA$7/VLOOKUP($B109,'Paddock Names'!$B$11:$D$140,3)))</f>
        <v>#DIV/0!</v>
      </c>
      <c r="AB110" s="123" t="e">
        <f>AA110+(VLOOKUP($B109,'Growth Rates'!$B$11:$O$140,($B$1+2),FALSE))-(AB109*(AB$7/VLOOKUP($B109,'Paddock Names'!$B$11:$D$140,3)))</f>
        <v>#DIV/0!</v>
      </c>
      <c r="AC110" s="123" t="e">
        <f>AB110+(VLOOKUP($B109,'Growth Rates'!$B$11:$O$140,($B$1+2),FALSE))-(AC109*(AC$7/VLOOKUP($B109,'Paddock Names'!$B$11:$D$140,3)))</f>
        <v>#DIV/0!</v>
      </c>
      <c r="AD110" s="123" t="e">
        <f>AC110+(VLOOKUP($B109,'Growth Rates'!$B$11:$O$140,($B$1+2),FALSE))-(AD109*(AD$7/VLOOKUP($B109,'Paddock Names'!$B$11:$D$140,3)))</f>
        <v>#DIV/0!</v>
      </c>
      <c r="AE110" s="123" t="e">
        <f>AD110+(VLOOKUP($B109,'Growth Rates'!$B$11:$O$140,($B$1+2),FALSE))-(AE109*(AE$7/VLOOKUP($B109,'Paddock Names'!$B$11:$D$140,3)))</f>
        <v>#DIV/0!</v>
      </c>
      <c r="AF110" s="123" t="e">
        <f>AE110+(VLOOKUP($B109,'Growth Rates'!$B$11:$O$140,($B$1+2),FALSE))-(AF109*(AF$7/VLOOKUP($B109,'Paddock Names'!$B$11:$D$140,3)))</f>
        <v>#DIV/0!</v>
      </c>
      <c r="AG110" s="123" t="e">
        <f>AF110+(VLOOKUP($B109,'Growth Rates'!$B$11:$O$140,($B$1+2),FALSE))-(AG109*(AG$7/VLOOKUP($B109,'Paddock Names'!$B$11:$D$140,3)))</f>
        <v>#DIV/0!</v>
      </c>
      <c r="AH110" s="123" t="e">
        <f>AG110+(VLOOKUP($B109,'Growth Rates'!$B$11:$O$140,($B$1+2),FALSE))-(AH109*(AH$7/VLOOKUP($B109,'Paddock Names'!$B$11:$D$140,3)))</f>
        <v>#DIV/0!</v>
      </c>
      <c r="AI110" s="123" t="e">
        <f>AH110+(VLOOKUP($B109,'Growth Rates'!$B$11:$O$140,($B$1+2),FALSE))-(AI109*(AI$7/VLOOKUP($B109,'Paddock Names'!$B$11:$D$140,3)))</f>
        <v>#DIV/0!</v>
      </c>
      <c r="AJ110" s="123" t="e">
        <f>AI110+(VLOOKUP($B109,'Growth Rates'!$B$11:$O$140,($B$1+2),FALSE))-(AJ109*(AJ$7/VLOOKUP($B109,'Paddock Names'!$B$11:$D$140,3)))</f>
        <v>#DIV/0!</v>
      </c>
      <c r="AK110" s="123" t="e">
        <f>AJ110+(VLOOKUP($B109,'Growth Rates'!$B$11:$O$140,($B$1+2),FALSE))-(AK109*(AK$7/VLOOKUP($B109,'Paddock Names'!$B$11:$D$140,3)))</f>
        <v>#DIV/0!</v>
      </c>
      <c r="AL110" s="123" t="e">
        <f>AK110+(VLOOKUP($B109,'Growth Rates'!$B$11:$O$140,($B$1+2),FALSE))-(AL109*(AL$7/VLOOKUP($B109,'Paddock Names'!$B$11:$D$140,3)))</f>
        <v>#DIV/0!</v>
      </c>
      <c r="AM110" s="124" t="e">
        <f>AL110+(VLOOKUP($B109,'Growth Rates'!$B$11:$O$140,($B$1+2),FALSE))-(AM109*(AM$7/VLOOKUP($B109,'Paddock Names'!$B$11:$D$140,3)))</f>
        <v>#DIV/0!</v>
      </c>
    </row>
    <row r="111" spans="2:39"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IF(SUM(I111:AM111)&gt;0,SUM(I111:AM111)," ")</f>
        <v xml:space="preserve"> </v>
      </c>
      <c r="F111" s="119" t="e">
        <f>IF((MOD('Group Name and Year'!$E$14,4)=0),Feb!AK112,Feb!AJ112)</f>
        <v>#DIV/0!</v>
      </c>
      <c r="G111" s="17">
        <f>VLOOKUP(B111,'Herbage Mass Residual'!$B$11:$O$140,($B$1+2),FALSE)</f>
        <v>2400</v>
      </c>
      <c r="H111" s="103" t="e">
        <f>($F$7/VLOOKUP(B111,'Paddock Names'!$B$11:$D$140,3))*(SUM(I111:AM111)/31)</f>
        <v>#DIV/0!</v>
      </c>
      <c r="I111" s="121"/>
      <c r="J111" s="121"/>
      <c r="K111" s="121"/>
      <c r="L111" s="121"/>
      <c r="M111" s="121"/>
      <c r="N111" s="121"/>
      <c r="O111" s="121"/>
      <c r="P111" s="121"/>
      <c r="Q111" s="121"/>
      <c r="R111" s="121"/>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2"/>
    </row>
    <row r="112" spans="2:39" ht="16" thickBot="1" x14ac:dyDescent="0.25">
      <c r="B112" s="58">
        <f t="shared" si="5"/>
        <v>51.5</v>
      </c>
      <c r="C112" s="23"/>
      <c r="D112" s="29"/>
      <c r="E112" s="27"/>
      <c r="F112" s="21"/>
      <c r="G112" s="22"/>
      <c r="H112" s="104"/>
      <c r="I112" s="123" t="e">
        <f>F111+(VLOOKUP(B111,'Growth Rates'!$B$11:$O$140,($B$1+2),FALSE))-(I111*(I$7/VLOOKUP(B111,'Paddock Names'!$B$11:$D$140,3)))</f>
        <v>#DIV/0!</v>
      </c>
      <c r="J112" s="123" t="e">
        <f>I112+(VLOOKUP($B111,'Growth Rates'!$B$11:$O$140,($B$1+2),FALSE))-(J111*(J$7/VLOOKUP($B111,'Paddock Names'!$B$11:$D$140,3)))</f>
        <v>#DIV/0!</v>
      </c>
      <c r="K112" s="123" t="e">
        <f>J112+(VLOOKUP($B111,'Growth Rates'!$B$11:$O$140,($B$1+2),FALSE))-(K111*(K$7/VLOOKUP($B111,'Paddock Names'!$B$11:$D$140,3)))</f>
        <v>#DIV/0!</v>
      </c>
      <c r="L112" s="123" t="e">
        <f>K112+(VLOOKUP($B111,'Growth Rates'!$B$11:$O$140,($B$1+2),FALSE))-(L111*(L$7/VLOOKUP($B111,'Paddock Names'!$B$11:$D$140,3)))</f>
        <v>#DIV/0!</v>
      </c>
      <c r="M112" s="123" t="e">
        <f>L112+(VLOOKUP($B111,'Growth Rates'!$B$11:$O$140,($B$1+2),FALSE))-(M111*(M$7/VLOOKUP($B111,'Paddock Names'!$B$11:$D$140,3)))</f>
        <v>#DIV/0!</v>
      </c>
      <c r="N112" s="123" t="e">
        <f>M112+(VLOOKUP($B111,'Growth Rates'!$B$11:$O$140,($B$1+2),FALSE))-(N111*(N$7/VLOOKUP($B111,'Paddock Names'!$B$11:$D$140,3)))</f>
        <v>#DIV/0!</v>
      </c>
      <c r="O112" s="123" t="e">
        <f>N112+(VLOOKUP($B111,'Growth Rates'!$B$11:$O$140,($B$1+2),FALSE))-(O111*(O$7/VLOOKUP($B111,'Paddock Names'!$B$11:$D$140,3)))</f>
        <v>#DIV/0!</v>
      </c>
      <c r="P112" s="123" t="e">
        <f>O112+(VLOOKUP($B111,'Growth Rates'!$B$11:$O$140,($B$1+2),FALSE))-(P111*(P$7/VLOOKUP($B111,'Paddock Names'!$B$11:$D$140,3)))</f>
        <v>#DIV/0!</v>
      </c>
      <c r="Q112" s="123" t="e">
        <f>P112+(VLOOKUP($B111,'Growth Rates'!$B$11:$O$140,($B$1+2),FALSE))-(Q111*(Q$7/VLOOKUP($B111,'Paddock Names'!$B$11:$D$140,3)))</f>
        <v>#DIV/0!</v>
      </c>
      <c r="R112" s="123" t="e">
        <f>Q112+(VLOOKUP($B111,'Growth Rates'!$B$11:$O$140,($B$1+2),FALSE))-(R111*(R$7/VLOOKUP($B111,'Paddock Names'!$B$11:$D$140,3)))</f>
        <v>#DIV/0!</v>
      </c>
      <c r="S112" s="123" t="e">
        <f>R112+(VLOOKUP($B111,'Growth Rates'!$B$11:$O$140,($B$1+2),FALSE))-(S111*(S$7/VLOOKUP($B111,'Paddock Names'!$B$11:$D$140,3)))</f>
        <v>#DIV/0!</v>
      </c>
      <c r="T112" s="123" t="e">
        <f>S112+(VLOOKUP($B111,'Growth Rates'!$B$11:$O$140,($B$1+2),FALSE))-(T111*(T$7/VLOOKUP($B111,'Paddock Names'!$B$11:$D$140,3)))</f>
        <v>#DIV/0!</v>
      </c>
      <c r="U112" s="123" t="e">
        <f>T112+(VLOOKUP($B111,'Growth Rates'!$B$11:$O$140,($B$1+2),FALSE))-(U111*(U$7/VLOOKUP($B111,'Paddock Names'!$B$11:$D$140,3)))</f>
        <v>#DIV/0!</v>
      </c>
      <c r="V112" s="123" t="e">
        <f>U112+(VLOOKUP($B111,'Growth Rates'!$B$11:$O$140,($B$1+2),FALSE))-(V111*(V$7/VLOOKUP($B111,'Paddock Names'!$B$11:$D$140,3)))</f>
        <v>#DIV/0!</v>
      </c>
      <c r="W112" s="123" t="e">
        <f>V112+(VLOOKUP($B111,'Growth Rates'!$B$11:$O$140,($B$1+2),FALSE))-(W111*(W$7/VLOOKUP($B111,'Paddock Names'!$B$11:$D$140,3)))</f>
        <v>#DIV/0!</v>
      </c>
      <c r="X112" s="123" t="e">
        <f>W112+(VLOOKUP($B111,'Growth Rates'!$B$11:$O$140,($B$1+2),FALSE))-(X111*(X$7/VLOOKUP($B111,'Paddock Names'!$B$11:$D$140,3)))</f>
        <v>#DIV/0!</v>
      </c>
      <c r="Y112" s="123" t="e">
        <f>X112+(VLOOKUP($B111,'Growth Rates'!$B$11:$O$140,($B$1+2),FALSE))-(Y111*(Y$7/VLOOKUP($B111,'Paddock Names'!$B$11:$D$140,3)))</f>
        <v>#DIV/0!</v>
      </c>
      <c r="Z112" s="123" t="e">
        <f>Y112+(VLOOKUP($B111,'Growth Rates'!$B$11:$O$140,($B$1+2),FALSE))-(Z111*(Z$7/VLOOKUP($B111,'Paddock Names'!$B$11:$D$140,3)))</f>
        <v>#DIV/0!</v>
      </c>
      <c r="AA112" s="123" t="e">
        <f>Z112+(VLOOKUP($B111,'Growth Rates'!$B$11:$O$140,($B$1+2),FALSE))-(AA111*(AA$7/VLOOKUP($B111,'Paddock Names'!$B$11:$D$140,3)))</f>
        <v>#DIV/0!</v>
      </c>
      <c r="AB112" s="123" t="e">
        <f>AA112+(VLOOKUP($B111,'Growth Rates'!$B$11:$O$140,($B$1+2),FALSE))-(AB111*(AB$7/VLOOKUP($B111,'Paddock Names'!$B$11:$D$140,3)))</f>
        <v>#DIV/0!</v>
      </c>
      <c r="AC112" s="123" t="e">
        <f>AB112+(VLOOKUP($B111,'Growth Rates'!$B$11:$O$140,($B$1+2),FALSE))-(AC111*(AC$7/VLOOKUP($B111,'Paddock Names'!$B$11:$D$140,3)))</f>
        <v>#DIV/0!</v>
      </c>
      <c r="AD112" s="123" t="e">
        <f>AC112+(VLOOKUP($B111,'Growth Rates'!$B$11:$O$140,($B$1+2),FALSE))-(AD111*(AD$7/VLOOKUP($B111,'Paddock Names'!$B$11:$D$140,3)))</f>
        <v>#DIV/0!</v>
      </c>
      <c r="AE112" s="123" t="e">
        <f>AD112+(VLOOKUP($B111,'Growth Rates'!$B$11:$O$140,($B$1+2),FALSE))-(AE111*(AE$7/VLOOKUP($B111,'Paddock Names'!$B$11:$D$140,3)))</f>
        <v>#DIV/0!</v>
      </c>
      <c r="AF112" s="123" t="e">
        <f>AE112+(VLOOKUP($B111,'Growth Rates'!$B$11:$O$140,($B$1+2),FALSE))-(AF111*(AF$7/VLOOKUP($B111,'Paddock Names'!$B$11:$D$140,3)))</f>
        <v>#DIV/0!</v>
      </c>
      <c r="AG112" s="123" t="e">
        <f>AF112+(VLOOKUP($B111,'Growth Rates'!$B$11:$O$140,($B$1+2),FALSE))-(AG111*(AG$7/VLOOKUP($B111,'Paddock Names'!$B$11:$D$140,3)))</f>
        <v>#DIV/0!</v>
      </c>
      <c r="AH112" s="123" t="e">
        <f>AG112+(VLOOKUP($B111,'Growth Rates'!$B$11:$O$140,($B$1+2),FALSE))-(AH111*(AH$7/VLOOKUP($B111,'Paddock Names'!$B$11:$D$140,3)))</f>
        <v>#DIV/0!</v>
      </c>
      <c r="AI112" s="123" t="e">
        <f>AH112+(VLOOKUP($B111,'Growth Rates'!$B$11:$O$140,($B$1+2),FALSE))-(AI111*(AI$7/VLOOKUP($B111,'Paddock Names'!$B$11:$D$140,3)))</f>
        <v>#DIV/0!</v>
      </c>
      <c r="AJ112" s="123" t="e">
        <f>AI112+(VLOOKUP($B111,'Growth Rates'!$B$11:$O$140,($B$1+2),FALSE))-(AJ111*(AJ$7/VLOOKUP($B111,'Paddock Names'!$B$11:$D$140,3)))</f>
        <v>#DIV/0!</v>
      </c>
      <c r="AK112" s="123" t="e">
        <f>AJ112+(VLOOKUP($B111,'Growth Rates'!$B$11:$O$140,($B$1+2),FALSE))-(AK111*(AK$7/VLOOKUP($B111,'Paddock Names'!$B$11:$D$140,3)))</f>
        <v>#DIV/0!</v>
      </c>
      <c r="AL112" s="123" t="e">
        <f>AK112+(VLOOKUP($B111,'Growth Rates'!$B$11:$O$140,($B$1+2),FALSE))-(AL111*(AL$7/VLOOKUP($B111,'Paddock Names'!$B$11:$D$140,3)))</f>
        <v>#DIV/0!</v>
      </c>
      <c r="AM112" s="124" t="e">
        <f>AL112+(VLOOKUP($B111,'Growth Rates'!$B$11:$O$140,($B$1+2),FALSE))-(AM111*(AM$7/VLOOKUP($B111,'Paddock Names'!$B$11:$D$140,3)))</f>
        <v>#DIV/0!</v>
      </c>
    </row>
    <row r="113" spans="2:39"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IF(SUM(I113:AM113)&gt;0,SUM(I113:AM113)," ")</f>
        <v xml:space="preserve"> </v>
      </c>
      <c r="F113" s="119" t="e">
        <f>IF((MOD('Group Name and Year'!$E$14,4)=0),Feb!AK114,Feb!AJ114)</f>
        <v>#DIV/0!</v>
      </c>
      <c r="G113" s="17">
        <f>VLOOKUP(B113,'Herbage Mass Residual'!$B$11:$O$140,($B$1+2),FALSE)</f>
        <v>2400</v>
      </c>
      <c r="H113" s="103" t="e">
        <f>($F$7/VLOOKUP(B113,'Paddock Names'!$B$11:$D$140,3))*(SUM(I113:AM113)/31)</f>
        <v>#DIV/0!</v>
      </c>
      <c r="I113" s="121"/>
      <c r="J113" s="121"/>
      <c r="K113" s="121"/>
      <c r="L113" s="121"/>
      <c r="M113" s="121"/>
      <c r="N113" s="121"/>
      <c r="O113" s="121"/>
      <c r="P113" s="121"/>
      <c r="Q113" s="121"/>
      <c r="R113" s="121"/>
      <c r="S113" s="121"/>
      <c r="T113" s="121"/>
      <c r="U113" s="121"/>
      <c r="V113" s="121"/>
      <c r="W113" s="121"/>
      <c r="X113" s="121"/>
      <c r="Y113" s="121"/>
      <c r="Z113" s="121"/>
      <c r="AA113" s="121"/>
      <c r="AB113" s="121"/>
      <c r="AC113" s="121"/>
      <c r="AD113" s="121"/>
      <c r="AE113" s="121"/>
      <c r="AF113" s="121"/>
      <c r="AG113" s="121"/>
      <c r="AH113" s="121"/>
      <c r="AI113" s="121"/>
      <c r="AJ113" s="121"/>
      <c r="AK113" s="121"/>
      <c r="AL113" s="121"/>
      <c r="AM113" s="122"/>
    </row>
    <row r="114" spans="2:39" ht="16" thickBot="1" x14ac:dyDescent="0.25">
      <c r="B114" s="58">
        <f t="shared" si="5"/>
        <v>52.5</v>
      </c>
      <c r="C114" s="23"/>
      <c r="D114" s="29"/>
      <c r="E114" s="27"/>
      <c r="F114" s="21"/>
      <c r="G114" s="22"/>
      <c r="H114" s="104"/>
      <c r="I114" s="123" t="e">
        <f>F113+(VLOOKUP(B113,'Growth Rates'!$B$11:$O$140,($B$1+2),FALSE))-(I113*(I$7/VLOOKUP(B113,'Paddock Names'!$B$11:$D$140,3)))</f>
        <v>#DIV/0!</v>
      </c>
      <c r="J114" s="123" t="e">
        <f>I114+(VLOOKUP($B113,'Growth Rates'!$B$11:$O$140,($B$1+2),FALSE))-(J113*(J$7/VLOOKUP($B113,'Paddock Names'!$B$11:$D$140,3)))</f>
        <v>#DIV/0!</v>
      </c>
      <c r="K114" s="123" t="e">
        <f>J114+(VLOOKUP($B113,'Growth Rates'!$B$11:$O$140,($B$1+2),FALSE))-(K113*(K$7/VLOOKUP($B113,'Paddock Names'!$B$11:$D$140,3)))</f>
        <v>#DIV/0!</v>
      </c>
      <c r="L114" s="123" t="e">
        <f>K114+(VLOOKUP($B113,'Growth Rates'!$B$11:$O$140,($B$1+2),FALSE))-(L113*(L$7/VLOOKUP($B113,'Paddock Names'!$B$11:$D$140,3)))</f>
        <v>#DIV/0!</v>
      </c>
      <c r="M114" s="123" t="e">
        <f>L114+(VLOOKUP($B113,'Growth Rates'!$B$11:$O$140,($B$1+2),FALSE))-(M113*(M$7/VLOOKUP($B113,'Paddock Names'!$B$11:$D$140,3)))</f>
        <v>#DIV/0!</v>
      </c>
      <c r="N114" s="123" t="e">
        <f>M114+(VLOOKUP($B113,'Growth Rates'!$B$11:$O$140,($B$1+2),FALSE))-(N113*(N$7/VLOOKUP($B113,'Paddock Names'!$B$11:$D$140,3)))</f>
        <v>#DIV/0!</v>
      </c>
      <c r="O114" s="123" t="e">
        <f>N114+(VLOOKUP($B113,'Growth Rates'!$B$11:$O$140,($B$1+2),FALSE))-(O113*(O$7/VLOOKUP($B113,'Paddock Names'!$B$11:$D$140,3)))</f>
        <v>#DIV/0!</v>
      </c>
      <c r="P114" s="123" t="e">
        <f>O114+(VLOOKUP($B113,'Growth Rates'!$B$11:$O$140,($B$1+2),FALSE))-(P113*(P$7/VLOOKUP($B113,'Paddock Names'!$B$11:$D$140,3)))</f>
        <v>#DIV/0!</v>
      </c>
      <c r="Q114" s="123" t="e">
        <f>P114+(VLOOKUP($B113,'Growth Rates'!$B$11:$O$140,($B$1+2),FALSE))-(Q113*(Q$7/VLOOKUP($B113,'Paddock Names'!$B$11:$D$140,3)))</f>
        <v>#DIV/0!</v>
      </c>
      <c r="R114" s="123" t="e">
        <f>Q114+(VLOOKUP($B113,'Growth Rates'!$B$11:$O$140,($B$1+2),FALSE))-(R113*(R$7/VLOOKUP($B113,'Paddock Names'!$B$11:$D$140,3)))</f>
        <v>#DIV/0!</v>
      </c>
      <c r="S114" s="123" t="e">
        <f>R114+(VLOOKUP($B113,'Growth Rates'!$B$11:$O$140,($B$1+2),FALSE))-(S113*(S$7/VLOOKUP($B113,'Paddock Names'!$B$11:$D$140,3)))</f>
        <v>#DIV/0!</v>
      </c>
      <c r="T114" s="123" t="e">
        <f>S114+(VLOOKUP($B113,'Growth Rates'!$B$11:$O$140,($B$1+2),FALSE))-(T113*(T$7/VLOOKUP($B113,'Paddock Names'!$B$11:$D$140,3)))</f>
        <v>#DIV/0!</v>
      </c>
      <c r="U114" s="123" t="e">
        <f>T114+(VLOOKUP($B113,'Growth Rates'!$B$11:$O$140,($B$1+2),FALSE))-(U113*(U$7/VLOOKUP($B113,'Paddock Names'!$B$11:$D$140,3)))</f>
        <v>#DIV/0!</v>
      </c>
      <c r="V114" s="123" t="e">
        <f>U114+(VLOOKUP($B113,'Growth Rates'!$B$11:$O$140,($B$1+2),FALSE))-(V113*(V$7/VLOOKUP($B113,'Paddock Names'!$B$11:$D$140,3)))</f>
        <v>#DIV/0!</v>
      </c>
      <c r="W114" s="123" t="e">
        <f>V114+(VLOOKUP($B113,'Growth Rates'!$B$11:$O$140,($B$1+2),FALSE))-(W113*(W$7/VLOOKUP($B113,'Paddock Names'!$B$11:$D$140,3)))</f>
        <v>#DIV/0!</v>
      </c>
      <c r="X114" s="123" t="e">
        <f>W114+(VLOOKUP($B113,'Growth Rates'!$B$11:$O$140,($B$1+2),FALSE))-(X113*(X$7/VLOOKUP($B113,'Paddock Names'!$B$11:$D$140,3)))</f>
        <v>#DIV/0!</v>
      </c>
      <c r="Y114" s="123" t="e">
        <f>X114+(VLOOKUP($B113,'Growth Rates'!$B$11:$O$140,($B$1+2),FALSE))-(Y113*(Y$7/VLOOKUP($B113,'Paddock Names'!$B$11:$D$140,3)))</f>
        <v>#DIV/0!</v>
      </c>
      <c r="Z114" s="123" t="e">
        <f>Y114+(VLOOKUP($B113,'Growth Rates'!$B$11:$O$140,($B$1+2),FALSE))-(Z113*(Z$7/VLOOKUP($B113,'Paddock Names'!$B$11:$D$140,3)))</f>
        <v>#DIV/0!</v>
      </c>
      <c r="AA114" s="123" t="e">
        <f>Z114+(VLOOKUP($B113,'Growth Rates'!$B$11:$O$140,($B$1+2),FALSE))-(AA113*(AA$7/VLOOKUP($B113,'Paddock Names'!$B$11:$D$140,3)))</f>
        <v>#DIV/0!</v>
      </c>
      <c r="AB114" s="123" t="e">
        <f>AA114+(VLOOKUP($B113,'Growth Rates'!$B$11:$O$140,($B$1+2),FALSE))-(AB113*(AB$7/VLOOKUP($B113,'Paddock Names'!$B$11:$D$140,3)))</f>
        <v>#DIV/0!</v>
      </c>
      <c r="AC114" s="123" t="e">
        <f>AB114+(VLOOKUP($B113,'Growth Rates'!$B$11:$O$140,($B$1+2),FALSE))-(AC113*(AC$7/VLOOKUP($B113,'Paddock Names'!$B$11:$D$140,3)))</f>
        <v>#DIV/0!</v>
      </c>
      <c r="AD114" s="123" t="e">
        <f>AC114+(VLOOKUP($B113,'Growth Rates'!$B$11:$O$140,($B$1+2),FALSE))-(AD113*(AD$7/VLOOKUP($B113,'Paddock Names'!$B$11:$D$140,3)))</f>
        <v>#DIV/0!</v>
      </c>
      <c r="AE114" s="123" t="e">
        <f>AD114+(VLOOKUP($B113,'Growth Rates'!$B$11:$O$140,($B$1+2),FALSE))-(AE113*(AE$7/VLOOKUP($B113,'Paddock Names'!$B$11:$D$140,3)))</f>
        <v>#DIV/0!</v>
      </c>
      <c r="AF114" s="123" t="e">
        <f>AE114+(VLOOKUP($B113,'Growth Rates'!$B$11:$O$140,($B$1+2),FALSE))-(AF113*(AF$7/VLOOKUP($B113,'Paddock Names'!$B$11:$D$140,3)))</f>
        <v>#DIV/0!</v>
      </c>
      <c r="AG114" s="123" t="e">
        <f>AF114+(VLOOKUP($B113,'Growth Rates'!$B$11:$O$140,($B$1+2),FALSE))-(AG113*(AG$7/VLOOKUP($B113,'Paddock Names'!$B$11:$D$140,3)))</f>
        <v>#DIV/0!</v>
      </c>
      <c r="AH114" s="123" t="e">
        <f>AG114+(VLOOKUP($B113,'Growth Rates'!$B$11:$O$140,($B$1+2),FALSE))-(AH113*(AH$7/VLOOKUP($B113,'Paddock Names'!$B$11:$D$140,3)))</f>
        <v>#DIV/0!</v>
      </c>
      <c r="AI114" s="123" t="e">
        <f>AH114+(VLOOKUP($B113,'Growth Rates'!$B$11:$O$140,($B$1+2),FALSE))-(AI113*(AI$7/VLOOKUP($B113,'Paddock Names'!$B$11:$D$140,3)))</f>
        <v>#DIV/0!</v>
      </c>
      <c r="AJ114" s="123" t="e">
        <f>AI114+(VLOOKUP($B113,'Growth Rates'!$B$11:$O$140,($B$1+2),FALSE))-(AJ113*(AJ$7/VLOOKUP($B113,'Paddock Names'!$B$11:$D$140,3)))</f>
        <v>#DIV/0!</v>
      </c>
      <c r="AK114" s="123" t="e">
        <f>AJ114+(VLOOKUP($B113,'Growth Rates'!$B$11:$O$140,($B$1+2),FALSE))-(AK113*(AK$7/VLOOKUP($B113,'Paddock Names'!$B$11:$D$140,3)))</f>
        <v>#DIV/0!</v>
      </c>
      <c r="AL114" s="123" t="e">
        <f>AK114+(VLOOKUP($B113,'Growth Rates'!$B$11:$O$140,($B$1+2),FALSE))-(AL113*(AL$7/VLOOKUP($B113,'Paddock Names'!$B$11:$D$140,3)))</f>
        <v>#DIV/0!</v>
      </c>
      <c r="AM114" s="124" t="e">
        <f>AL114+(VLOOKUP($B113,'Growth Rates'!$B$11:$O$140,($B$1+2),FALSE))-(AM113*(AM$7/VLOOKUP($B113,'Paddock Names'!$B$11:$D$140,3)))</f>
        <v>#DIV/0!</v>
      </c>
    </row>
    <row r="115" spans="2:39"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IF(SUM(I115:AM115)&gt;0,SUM(I115:AM115)," ")</f>
        <v xml:space="preserve"> </v>
      </c>
      <c r="F115" s="119" t="e">
        <f>IF((MOD('Group Name and Year'!$E$14,4)=0),Feb!AK116,Feb!AJ116)</f>
        <v>#DIV/0!</v>
      </c>
      <c r="G115" s="17">
        <f>VLOOKUP(B115,'Herbage Mass Residual'!$B$11:$O$140,($B$1+2),FALSE)</f>
        <v>2400</v>
      </c>
      <c r="H115" s="103" t="e">
        <f>($F$7/VLOOKUP(B115,'Paddock Names'!$B$11:$D$140,3))*(SUM(I115:AM115)/31)</f>
        <v>#DIV/0!</v>
      </c>
      <c r="I115" s="121"/>
      <c r="J115" s="121"/>
      <c r="K115" s="121"/>
      <c r="L115" s="121"/>
      <c r="M115" s="121"/>
      <c r="N115" s="121"/>
      <c r="O115" s="121"/>
      <c r="P115" s="121"/>
      <c r="Q115" s="121"/>
      <c r="R115" s="121"/>
      <c r="S115" s="121"/>
      <c r="T115" s="121"/>
      <c r="U115" s="121"/>
      <c r="V115" s="121"/>
      <c r="W115" s="121"/>
      <c r="X115" s="121"/>
      <c r="Y115" s="121"/>
      <c r="Z115" s="121"/>
      <c r="AA115" s="121"/>
      <c r="AB115" s="121"/>
      <c r="AC115" s="121"/>
      <c r="AD115" s="121"/>
      <c r="AE115" s="121"/>
      <c r="AF115" s="121"/>
      <c r="AG115" s="121"/>
      <c r="AH115" s="121"/>
      <c r="AI115" s="121"/>
      <c r="AJ115" s="121"/>
      <c r="AK115" s="121"/>
      <c r="AL115" s="121"/>
      <c r="AM115" s="122"/>
    </row>
    <row r="116" spans="2:39" ht="16" thickBot="1" x14ac:dyDescent="0.25">
      <c r="B116" s="58">
        <f t="shared" si="5"/>
        <v>53.5</v>
      </c>
      <c r="C116" s="23"/>
      <c r="D116" s="29"/>
      <c r="E116" s="27"/>
      <c r="F116" s="21"/>
      <c r="G116" s="22"/>
      <c r="H116" s="104"/>
      <c r="I116" s="123" t="e">
        <f>F115+(VLOOKUP(B115,'Growth Rates'!$B$11:$O$140,($B$1+2),FALSE))-(I115*(I$7/VLOOKUP(B115,'Paddock Names'!$B$11:$D$140,3)))</f>
        <v>#DIV/0!</v>
      </c>
      <c r="J116" s="123" t="e">
        <f>I116+(VLOOKUP($B115,'Growth Rates'!$B$11:$O$140,($B$1+2),FALSE))-(J115*(J$7/VLOOKUP($B115,'Paddock Names'!$B$11:$D$140,3)))</f>
        <v>#DIV/0!</v>
      </c>
      <c r="K116" s="123" t="e">
        <f>J116+(VLOOKUP($B115,'Growth Rates'!$B$11:$O$140,($B$1+2),FALSE))-(K115*(K$7/VLOOKUP($B115,'Paddock Names'!$B$11:$D$140,3)))</f>
        <v>#DIV/0!</v>
      </c>
      <c r="L116" s="123" t="e">
        <f>K116+(VLOOKUP($B115,'Growth Rates'!$B$11:$O$140,($B$1+2),FALSE))-(L115*(L$7/VLOOKUP($B115,'Paddock Names'!$B$11:$D$140,3)))</f>
        <v>#DIV/0!</v>
      </c>
      <c r="M116" s="123" t="e">
        <f>L116+(VLOOKUP($B115,'Growth Rates'!$B$11:$O$140,($B$1+2),FALSE))-(M115*(M$7/VLOOKUP($B115,'Paddock Names'!$B$11:$D$140,3)))</f>
        <v>#DIV/0!</v>
      </c>
      <c r="N116" s="123" t="e">
        <f>M116+(VLOOKUP($B115,'Growth Rates'!$B$11:$O$140,($B$1+2),FALSE))-(N115*(N$7/VLOOKUP($B115,'Paddock Names'!$B$11:$D$140,3)))</f>
        <v>#DIV/0!</v>
      </c>
      <c r="O116" s="123" t="e">
        <f>N116+(VLOOKUP($B115,'Growth Rates'!$B$11:$O$140,($B$1+2),FALSE))-(O115*(O$7/VLOOKUP($B115,'Paddock Names'!$B$11:$D$140,3)))</f>
        <v>#DIV/0!</v>
      </c>
      <c r="P116" s="123" t="e">
        <f>O116+(VLOOKUP($B115,'Growth Rates'!$B$11:$O$140,($B$1+2),FALSE))-(P115*(P$7/VLOOKUP($B115,'Paddock Names'!$B$11:$D$140,3)))</f>
        <v>#DIV/0!</v>
      </c>
      <c r="Q116" s="123" t="e">
        <f>P116+(VLOOKUP($B115,'Growth Rates'!$B$11:$O$140,($B$1+2),FALSE))-(Q115*(Q$7/VLOOKUP($B115,'Paddock Names'!$B$11:$D$140,3)))</f>
        <v>#DIV/0!</v>
      </c>
      <c r="R116" s="123" t="e">
        <f>Q116+(VLOOKUP($B115,'Growth Rates'!$B$11:$O$140,($B$1+2),FALSE))-(R115*(R$7/VLOOKUP($B115,'Paddock Names'!$B$11:$D$140,3)))</f>
        <v>#DIV/0!</v>
      </c>
      <c r="S116" s="123" t="e">
        <f>R116+(VLOOKUP($B115,'Growth Rates'!$B$11:$O$140,($B$1+2),FALSE))-(S115*(S$7/VLOOKUP($B115,'Paddock Names'!$B$11:$D$140,3)))</f>
        <v>#DIV/0!</v>
      </c>
      <c r="T116" s="123" t="e">
        <f>S116+(VLOOKUP($B115,'Growth Rates'!$B$11:$O$140,($B$1+2),FALSE))-(T115*(T$7/VLOOKUP($B115,'Paddock Names'!$B$11:$D$140,3)))</f>
        <v>#DIV/0!</v>
      </c>
      <c r="U116" s="123" t="e">
        <f>T116+(VLOOKUP($B115,'Growth Rates'!$B$11:$O$140,($B$1+2),FALSE))-(U115*(U$7/VLOOKUP($B115,'Paddock Names'!$B$11:$D$140,3)))</f>
        <v>#DIV/0!</v>
      </c>
      <c r="V116" s="123" t="e">
        <f>U116+(VLOOKUP($B115,'Growth Rates'!$B$11:$O$140,($B$1+2),FALSE))-(V115*(V$7/VLOOKUP($B115,'Paddock Names'!$B$11:$D$140,3)))</f>
        <v>#DIV/0!</v>
      </c>
      <c r="W116" s="123" t="e">
        <f>V116+(VLOOKUP($B115,'Growth Rates'!$B$11:$O$140,($B$1+2),FALSE))-(W115*(W$7/VLOOKUP($B115,'Paddock Names'!$B$11:$D$140,3)))</f>
        <v>#DIV/0!</v>
      </c>
      <c r="X116" s="123" t="e">
        <f>W116+(VLOOKUP($B115,'Growth Rates'!$B$11:$O$140,($B$1+2),FALSE))-(X115*(X$7/VLOOKUP($B115,'Paddock Names'!$B$11:$D$140,3)))</f>
        <v>#DIV/0!</v>
      </c>
      <c r="Y116" s="123" t="e">
        <f>X116+(VLOOKUP($B115,'Growth Rates'!$B$11:$O$140,($B$1+2),FALSE))-(Y115*(Y$7/VLOOKUP($B115,'Paddock Names'!$B$11:$D$140,3)))</f>
        <v>#DIV/0!</v>
      </c>
      <c r="Z116" s="123" t="e">
        <f>Y116+(VLOOKUP($B115,'Growth Rates'!$B$11:$O$140,($B$1+2),FALSE))-(Z115*(Z$7/VLOOKUP($B115,'Paddock Names'!$B$11:$D$140,3)))</f>
        <v>#DIV/0!</v>
      </c>
      <c r="AA116" s="123" t="e">
        <f>Z116+(VLOOKUP($B115,'Growth Rates'!$B$11:$O$140,($B$1+2),FALSE))-(AA115*(AA$7/VLOOKUP($B115,'Paddock Names'!$B$11:$D$140,3)))</f>
        <v>#DIV/0!</v>
      </c>
      <c r="AB116" s="123" t="e">
        <f>AA116+(VLOOKUP($B115,'Growth Rates'!$B$11:$O$140,($B$1+2),FALSE))-(AB115*(AB$7/VLOOKUP($B115,'Paddock Names'!$B$11:$D$140,3)))</f>
        <v>#DIV/0!</v>
      </c>
      <c r="AC116" s="123" t="e">
        <f>AB116+(VLOOKUP($B115,'Growth Rates'!$B$11:$O$140,($B$1+2),FALSE))-(AC115*(AC$7/VLOOKUP($B115,'Paddock Names'!$B$11:$D$140,3)))</f>
        <v>#DIV/0!</v>
      </c>
      <c r="AD116" s="123" t="e">
        <f>AC116+(VLOOKUP($B115,'Growth Rates'!$B$11:$O$140,($B$1+2),FALSE))-(AD115*(AD$7/VLOOKUP($B115,'Paddock Names'!$B$11:$D$140,3)))</f>
        <v>#DIV/0!</v>
      </c>
      <c r="AE116" s="123" t="e">
        <f>AD116+(VLOOKUP($B115,'Growth Rates'!$B$11:$O$140,($B$1+2),FALSE))-(AE115*(AE$7/VLOOKUP($B115,'Paddock Names'!$B$11:$D$140,3)))</f>
        <v>#DIV/0!</v>
      </c>
      <c r="AF116" s="123" t="e">
        <f>AE116+(VLOOKUP($B115,'Growth Rates'!$B$11:$O$140,($B$1+2),FALSE))-(AF115*(AF$7/VLOOKUP($B115,'Paddock Names'!$B$11:$D$140,3)))</f>
        <v>#DIV/0!</v>
      </c>
      <c r="AG116" s="123" t="e">
        <f>AF116+(VLOOKUP($B115,'Growth Rates'!$B$11:$O$140,($B$1+2),FALSE))-(AG115*(AG$7/VLOOKUP($B115,'Paddock Names'!$B$11:$D$140,3)))</f>
        <v>#DIV/0!</v>
      </c>
      <c r="AH116" s="123" t="e">
        <f>AG116+(VLOOKUP($B115,'Growth Rates'!$B$11:$O$140,($B$1+2),FALSE))-(AH115*(AH$7/VLOOKUP($B115,'Paddock Names'!$B$11:$D$140,3)))</f>
        <v>#DIV/0!</v>
      </c>
      <c r="AI116" s="123" t="e">
        <f>AH116+(VLOOKUP($B115,'Growth Rates'!$B$11:$O$140,($B$1+2),FALSE))-(AI115*(AI$7/VLOOKUP($B115,'Paddock Names'!$B$11:$D$140,3)))</f>
        <v>#DIV/0!</v>
      </c>
      <c r="AJ116" s="123" t="e">
        <f>AI116+(VLOOKUP($B115,'Growth Rates'!$B$11:$O$140,($B$1+2),FALSE))-(AJ115*(AJ$7/VLOOKUP($B115,'Paddock Names'!$B$11:$D$140,3)))</f>
        <v>#DIV/0!</v>
      </c>
      <c r="AK116" s="123" t="e">
        <f>AJ116+(VLOOKUP($B115,'Growth Rates'!$B$11:$O$140,($B$1+2),FALSE))-(AK115*(AK$7/VLOOKUP($B115,'Paddock Names'!$B$11:$D$140,3)))</f>
        <v>#DIV/0!</v>
      </c>
      <c r="AL116" s="123" t="e">
        <f>AK116+(VLOOKUP($B115,'Growth Rates'!$B$11:$O$140,($B$1+2),FALSE))-(AL115*(AL$7/VLOOKUP($B115,'Paddock Names'!$B$11:$D$140,3)))</f>
        <v>#DIV/0!</v>
      </c>
      <c r="AM116" s="124" t="e">
        <f>AL116+(VLOOKUP($B115,'Growth Rates'!$B$11:$O$140,($B$1+2),FALSE))-(AM115*(AM$7/VLOOKUP($B115,'Paddock Names'!$B$11:$D$140,3)))</f>
        <v>#DIV/0!</v>
      </c>
    </row>
    <row r="117" spans="2:39"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IF(SUM(I117:AM117)&gt;0,SUM(I117:AM117)," ")</f>
        <v xml:space="preserve"> </v>
      </c>
      <c r="F117" s="119" t="e">
        <f>IF((MOD('Group Name and Year'!$E$14,4)=0),Feb!AK118,Feb!AJ118)</f>
        <v>#DIV/0!</v>
      </c>
      <c r="G117" s="17">
        <f>VLOOKUP(B117,'Herbage Mass Residual'!$B$11:$O$140,($B$1+2),FALSE)</f>
        <v>2400</v>
      </c>
      <c r="H117" s="103" t="e">
        <f>($F$7/VLOOKUP(B117,'Paddock Names'!$B$11:$D$140,3))*(SUM(I117:AM117)/31)</f>
        <v>#DIV/0!</v>
      </c>
      <c r="I117" s="121"/>
      <c r="J117" s="121"/>
      <c r="K117" s="121"/>
      <c r="L117" s="121"/>
      <c r="M117" s="121"/>
      <c r="N117" s="121"/>
      <c r="O117" s="121"/>
      <c r="P117" s="121"/>
      <c r="Q117" s="121"/>
      <c r="R117" s="121"/>
      <c r="S117" s="121"/>
      <c r="T117" s="121"/>
      <c r="U117" s="121"/>
      <c r="V117" s="121"/>
      <c r="W117" s="121"/>
      <c r="X117" s="121"/>
      <c r="Y117" s="121"/>
      <c r="Z117" s="121"/>
      <c r="AA117" s="121"/>
      <c r="AB117" s="121"/>
      <c r="AC117" s="121"/>
      <c r="AD117" s="121"/>
      <c r="AE117" s="121"/>
      <c r="AF117" s="121"/>
      <c r="AG117" s="121"/>
      <c r="AH117" s="121"/>
      <c r="AI117" s="121"/>
      <c r="AJ117" s="121"/>
      <c r="AK117" s="121"/>
      <c r="AL117" s="121"/>
      <c r="AM117" s="122"/>
    </row>
    <row r="118" spans="2:39" ht="16" thickBot="1" x14ac:dyDescent="0.25">
      <c r="B118" s="58">
        <f t="shared" si="5"/>
        <v>54.5</v>
      </c>
      <c r="C118" s="23"/>
      <c r="D118" s="29"/>
      <c r="E118" s="27"/>
      <c r="F118" s="21"/>
      <c r="G118" s="22"/>
      <c r="H118" s="104"/>
      <c r="I118" s="123" t="e">
        <f>F117+(VLOOKUP(B117,'Growth Rates'!$B$11:$O$140,($B$1+2),FALSE))-(I117*(I$7/VLOOKUP(B117,'Paddock Names'!$B$11:$D$140,3)))</f>
        <v>#DIV/0!</v>
      </c>
      <c r="J118" s="123" t="e">
        <f>I118+(VLOOKUP($B117,'Growth Rates'!$B$11:$O$140,($B$1+2),FALSE))-(J117*(J$7/VLOOKUP($B117,'Paddock Names'!$B$11:$D$140,3)))</f>
        <v>#DIV/0!</v>
      </c>
      <c r="K118" s="123" t="e">
        <f>J118+(VLOOKUP($B117,'Growth Rates'!$B$11:$O$140,($B$1+2),FALSE))-(K117*(K$7/VLOOKUP($B117,'Paddock Names'!$B$11:$D$140,3)))</f>
        <v>#DIV/0!</v>
      </c>
      <c r="L118" s="123" t="e">
        <f>K118+(VLOOKUP($B117,'Growth Rates'!$B$11:$O$140,($B$1+2),FALSE))-(L117*(L$7/VLOOKUP($B117,'Paddock Names'!$B$11:$D$140,3)))</f>
        <v>#DIV/0!</v>
      </c>
      <c r="M118" s="123" t="e">
        <f>L118+(VLOOKUP($B117,'Growth Rates'!$B$11:$O$140,($B$1+2),FALSE))-(M117*(M$7/VLOOKUP($B117,'Paddock Names'!$B$11:$D$140,3)))</f>
        <v>#DIV/0!</v>
      </c>
      <c r="N118" s="123" t="e">
        <f>M118+(VLOOKUP($B117,'Growth Rates'!$B$11:$O$140,($B$1+2),FALSE))-(N117*(N$7/VLOOKUP($B117,'Paddock Names'!$B$11:$D$140,3)))</f>
        <v>#DIV/0!</v>
      </c>
      <c r="O118" s="123" t="e">
        <f>N118+(VLOOKUP($B117,'Growth Rates'!$B$11:$O$140,($B$1+2),FALSE))-(O117*(O$7/VLOOKUP($B117,'Paddock Names'!$B$11:$D$140,3)))</f>
        <v>#DIV/0!</v>
      </c>
      <c r="P118" s="123" t="e">
        <f>O118+(VLOOKUP($B117,'Growth Rates'!$B$11:$O$140,($B$1+2),FALSE))-(P117*(P$7/VLOOKUP($B117,'Paddock Names'!$B$11:$D$140,3)))</f>
        <v>#DIV/0!</v>
      </c>
      <c r="Q118" s="123" t="e">
        <f>P118+(VLOOKUP($B117,'Growth Rates'!$B$11:$O$140,($B$1+2),FALSE))-(Q117*(Q$7/VLOOKUP($B117,'Paddock Names'!$B$11:$D$140,3)))</f>
        <v>#DIV/0!</v>
      </c>
      <c r="R118" s="123" t="e">
        <f>Q118+(VLOOKUP($B117,'Growth Rates'!$B$11:$O$140,($B$1+2),FALSE))-(R117*(R$7/VLOOKUP($B117,'Paddock Names'!$B$11:$D$140,3)))</f>
        <v>#DIV/0!</v>
      </c>
      <c r="S118" s="123" t="e">
        <f>R118+(VLOOKUP($B117,'Growth Rates'!$B$11:$O$140,($B$1+2),FALSE))-(S117*(S$7/VLOOKUP($B117,'Paddock Names'!$B$11:$D$140,3)))</f>
        <v>#DIV/0!</v>
      </c>
      <c r="T118" s="123" t="e">
        <f>S118+(VLOOKUP($B117,'Growth Rates'!$B$11:$O$140,($B$1+2),FALSE))-(T117*(T$7/VLOOKUP($B117,'Paddock Names'!$B$11:$D$140,3)))</f>
        <v>#DIV/0!</v>
      </c>
      <c r="U118" s="123" t="e">
        <f>T118+(VLOOKUP($B117,'Growth Rates'!$B$11:$O$140,($B$1+2),FALSE))-(U117*(U$7/VLOOKUP($B117,'Paddock Names'!$B$11:$D$140,3)))</f>
        <v>#DIV/0!</v>
      </c>
      <c r="V118" s="123" t="e">
        <f>U118+(VLOOKUP($B117,'Growth Rates'!$B$11:$O$140,($B$1+2),FALSE))-(V117*(V$7/VLOOKUP($B117,'Paddock Names'!$B$11:$D$140,3)))</f>
        <v>#DIV/0!</v>
      </c>
      <c r="W118" s="123" t="e">
        <f>V118+(VLOOKUP($B117,'Growth Rates'!$B$11:$O$140,($B$1+2),FALSE))-(W117*(W$7/VLOOKUP($B117,'Paddock Names'!$B$11:$D$140,3)))</f>
        <v>#DIV/0!</v>
      </c>
      <c r="X118" s="123" t="e">
        <f>W118+(VLOOKUP($B117,'Growth Rates'!$B$11:$O$140,($B$1+2),FALSE))-(X117*(X$7/VLOOKUP($B117,'Paddock Names'!$B$11:$D$140,3)))</f>
        <v>#DIV/0!</v>
      </c>
      <c r="Y118" s="123" t="e">
        <f>X118+(VLOOKUP($B117,'Growth Rates'!$B$11:$O$140,($B$1+2),FALSE))-(Y117*(Y$7/VLOOKUP($B117,'Paddock Names'!$B$11:$D$140,3)))</f>
        <v>#DIV/0!</v>
      </c>
      <c r="Z118" s="123" t="e">
        <f>Y118+(VLOOKUP($B117,'Growth Rates'!$B$11:$O$140,($B$1+2),FALSE))-(Z117*(Z$7/VLOOKUP($B117,'Paddock Names'!$B$11:$D$140,3)))</f>
        <v>#DIV/0!</v>
      </c>
      <c r="AA118" s="123" t="e">
        <f>Z118+(VLOOKUP($B117,'Growth Rates'!$B$11:$O$140,($B$1+2),FALSE))-(AA117*(AA$7/VLOOKUP($B117,'Paddock Names'!$B$11:$D$140,3)))</f>
        <v>#DIV/0!</v>
      </c>
      <c r="AB118" s="123" t="e">
        <f>AA118+(VLOOKUP($B117,'Growth Rates'!$B$11:$O$140,($B$1+2),FALSE))-(AB117*(AB$7/VLOOKUP($B117,'Paddock Names'!$B$11:$D$140,3)))</f>
        <v>#DIV/0!</v>
      </c>
      <c r="AC118" s="123" t="e">
        <f>AB118+(VLOOKUP($B117,'Growth Rates'!$B$11:$O$140,($B$1+2),FALSE))-(AC117*(AC$7/VLOOKUP($B117,'Paddock Names'!$B$11:$D$140,3)))</f>
        <v>#DIV/0!</v>
      </c>
      <c r="AD118" s="123" t="e">
        <f>AC118+(VLOOKUP($B117,'Growth Rates'!$B$11:$O$140,($B$1+2),FALSE))-(AD117*(AD$7/VLOOKUP($B117,'Paddock Names'!$B$11:$D$140,3)))</f>
        <v>#DIV/0!</v>
      </c>
      <c r="AE118" s="123" t="e">
        <f>AD118+(VLOOKUP($B117,'Growth Rates'!$B$11:$O$140,($B$1+2),FALSE))-(AE117*(AE$7/VLOOKUP($B117,'Paddock Names'!$B$11:$D$140,3)))</f>
        <v>#DIV/0!</v>
      </c>
      <c r="AF118" s="123" t="e">
        <f>AE118+(VLOOKUP($B117,'Growth Rates'!$B$11:$O$140,($B$1+2),FALSE))-(AF117*(AF$7/VLOOKUP($B117,'Paddock Names'!$B$11:$D$140,3)))</f>
        <v>#DIV/0!</v>
      </c>
      <c r="AG118" s="123" t="e">
        <f>AF118+(VLOOKUP($B117,'Growth Rates'!$B$11:$O$140,($B$1+2),FALSE))-(AG117*(AG$7/VLOOKUP($B117,'Paddock Names'!$B$11:$D$140,3)))</f>
        <v>#DIV/0!</v>
      </c>
      <c r="AH118" s="123" t="e">
        <f>AG118+(VLOOKUP($B117,'Growth Rates'!$B$11:$O$140,($B$1+2),FALSE))-(AH117*(AH$7/VLOOKUP($B117,'Paddock Names'!$B$11:$D$140,3)))</f>
        <v>#DIV/0!</v>
      </c>
      <c r="AI118" s="123" t="e">
        <f>AH118+(VLOOKUP($B117,'Growth Rates'!$B$11:$O$140,($B$1+2),FALSE))-(AI117*(AI$7/VLOOKUP($B117,'Paddock Names'!$B$11:$D$140,3)))</f>
        <v>#DIV/0!</v>
      </c>
      <c r="AJ118" s="123" t="e">
        <f>AI118+(VLOOKUP($B117,'Growth Rates'!$B$11:$O$140,($B$1+2),FALSE))-(AJ117*(AJ$7/VLOOKUP($B117,'Paddock Names'!$B$11:$D$140,3)))</f>
        <v>#DIV/0!</v>
      </c>
      <c r="AK118" s="123" t="e">
        <f>AJ118+(VLOOKUP($B117,'Growth Rates'!$B$11:$O$140,($B$1+2),FALSE))-(AK117*(AK$7/VLOOKUP($B117,'Paddock Names'!$B$11:$D$140,3)))</f>
        <v>#DIV/0!</v>
      </c>
      <c r="AL118" s="123" t="e">
        <f>AK118+(VLOOKUP($B117,'Growth Rates'!$B$11:$O$140,($B$1+2),FALSE))-(AL117*(AL$7/VLOOKUP($B117,'Paddock Names'!$B$11:$D$140,3)))</f>
        <v>#DIV/0!</v>
      </c>
      <c r="AM118" s="124" t="e">
        <f>AL118+(VLOOKUP($B117,'Growth Rates'!$B$11:$O$140,($B$1+2),FALSE))-(AM117*(AM$7/VLOOKUP($B117,'Paddock Names'!$B$11:$D$140,3)))</f>
        <v>#DIV/0!</v>
      </c>
    </row>
    <row r="119" spans="2:39"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IF(SUM(I119:AM119)&gt;0,SUM(I119:AM119)," ")</f>
        <v xml:space="preserve"> </v>
      </c>
      <c r="F119" s="119" t="e">
        <f>IF((MOD('Group Name and Year'!$E$14,4)=0),Feb!AK120,Feb!AJ120)</f>
        <v>#DIV/0!</v>
      </c>
      <c r="G119" s="17">
        <f>VLOOKUP(B119,'Herbage Mass Residual'!$B$11:$O$140,($B$1+2),FALSE)</f>
        <v>2400</v>
      </c>
      <c r="H119" s="103" t="e">
        <f>($F$7/VLOOKUP(B119,'Paddock Names'!$B$11:$D$140,3))*(SUM(I119:AM119)/31)</f>
        <v>#DIV/0!</v>
      </c>
      <c r="I119" s="121"/>
      <c r="J119" s="121"/>
      <c r="K119" s="121"/>
      <c r="L119" s="121"/>
      <c r="M119" s="121"/>
      <c r="N119" s="121"/>
      <c r="O119" s="121"/>
      <c r="P119" s="121"/>
      <c r="Q119" s="121"/>
      <c r="R119" s="121"/>
      <c r="S119" s="121"/>
      <c r="T119" s="121"/>
      <c r="U119" s="121"/>
      <c r="V119" s="121"/>
      <c r="W119" s="121"/>
      <c r="X119" s="121"/>
      <c r="Y119" s="121"/>
      <c r="Z119" s="121"/>
      <c r="AA119" s="121"/>
      <c r="AB119" s="121"/>
      <c r="AC119" s="121"/>
      <c r="AD119" s="121"/>
      <c r="AE119" s="121"/>
      <c r="AF119" s="121"/>
      <c r="AG119" s="121"/>
      <c r="AH119" s="121"/>
      <c r="AI119" s="121"/>
      <c r="AJ119" s="121"/>
      <c r="AK119" s="121"/>
      <c r="AL119" s="121"/>
      <c r="AM119" s="122"/>
    </row>
    <row r="120" spans="2:39" ht="16" thickBot="1" x14ac:dyDescent="0.25">
      <c r="B120" s="58">
        <f t="shared" si="5"/>
        <v>55.5</v>
      </c>
      <c r="C120" s="23"/>
      <c r="D120" s="29"/>
      <c r="E120" s="27"/>
      <c r="F120" s="21"/>
      <c r="G120" s="22"/>
      <c r="H120" s="104"/>
      <c r="I120" s="123" t="e">
        <f>F119+(VLOOKUP(B119,'Growth Rates'!$B$11:$O$140,($B$1+2),FALSE))-(I119*(I$7/VLOOKUP(B119,'Paddock Names'!$B$11:$D$140,3)))</f>
        <v>#DIV/0!</v>
      </c>
      <c r="J120" s="123" t="e">
        <f>I120+(VLOOKUP($B119,'Growth Rates'!$B$11:$O$140,($B$1+2),FALSE))-(J119*(J$7/VLOOKUP($B119,'Paddock Names'!$B$11:$D$140,3)))</f>
        <v>#DIV/0!</v>
      </c>
      <c r="K120" s="123" t="e">
        <f>J120+(VLOOKUP($B119,'Growth Rates'!$B$11:$O$140,($B$1+2),FALSE))-(K119*(K$7/VLOOKUP($B119,'Paddock Names'!$B$11:$D$140,3)))</f>
        <v>#DIV/0!</v>
      </c>
      <c r="L120" s="123" t="e">
        <f>K120+(VLOOKUP($B119,'Growth Rates'!$B$11:$O$140,($B$1+2),FALSE))-(L119*(L$7/VLOOKUP($B119,'Paddock Names'!$B$11:$D$140,3)))</f>
        <v>#DIV/0!</v>
      </c>
      <c r="M120" s="123" t="e">
        <f>L120+(VLOOKUP($B119,'Growth Rates'!$B$11:$O$140,($B$1+2),FALSE))-(M119*(M$7/VLOOKUP($B119,'Paddock Names'!$B$11:$D$140,3)))</f>
        <v>#DIV/0!</v>
      </c>
      <c r="N120" s="123" t="e">
        <f>M120+(VLOOKUP($B119,'Growth Rates'!$B$11:$O$140,($B$1+2),FALSE))-(N119*(N$7/VLOOKUP($B119,'Paddock Names'!$B$11:$D$140,3)))</f>
        <v>#DIV/0!</v>
      </c>
      <c r="O120" s="123" t="e">
        <f>N120+(VLOOKUP($B119,'Growth Rates'!$B$11:$O$140,($B$1+2),FALSE))-(O119*(O$7/VLOOKUP($B119,'Paddock Names'!$B$11:$D$140,3)))</f>
        <v>#DIV/0!</v>
      </c>
      <c r="P120" s="123" t="e">
        <f>O120+(VLOOKUP($B119,'Growth Rates'!$B$11:$O$140,($B$1+2),FALSE))-(P119*(P$7/VLOOKUP($B119,'Paddock Names'!$B$11:$D$140,3)))</f>
        <v>#DIV/0!</v>
      </c>
      <c r="Q120" s="123" t="e">
        <f>P120+(VLOOKUP($B119,'Growth Rates'!$B$11:$O$140,($B$1+2),FALSE))-(Q119*(Q$7/VLOOKUP($B119,'Paddock Names'!$B$11:$D$140,3)))</f>
        <v>#DIV/0!</v>
      </c>
      <c r="R120" s="123" t="e">
        <f>Q120+(VLOOKUP($B119,'Growth Rates'!$B$11:$O$140,($B$1+2),FALSE))-(R119*(R$7/VLOOKUP($B119,'Paddock Names'!$B$11:$D$140,3)))</f>
        <v>#DIV/0!</v>
      </c>
      <c r="S120" s="123" t="e">
        <f>R120+(VLOOKUP($B119,'Growth Rates'!$B$11:$O$140,($B$1+2),FALSE))-(S119*(S$7/VLOOKUP($B119,'Paddock Names'!$B$11:$D$140,3)))</f>
        <v>#DIV/0!</v>
      </c>
      <c r="T120" s="123" t="e">
        <f>S120+(VLOOKUP($B119,'Growth Rates'!$B$11:$O$140,($B$1+2),FALSE))-(T119*(T$7/VLOOKUP($B119,'Paddock Names'!$B$11:$D$140,3)))</f>
        <v>#DIV/0!</v>
      </c>
      <c r="U120" s="123" t="e">
        <f>T120+(VLOOKUP($B119,'Growth Rates'!$B$11:$O$140,($B$1+2),FALSE))-(U119*(U$7/VLOOKUP($B119,'Paddock Names'!$B$11:$D$140,3)))</f>
        <v>#DIV/0!</v>
      </c>
      <c r="V120" s="123" t="e">
        <f>U120+(VLOOKUP($B119,'Growth Rates'!$B$11:$O$140,($B$1+2),FALSE))-(V119*(V$7/VLOOKUP($B119,'Paddock Names'!$B$11:$D$140,3)))</f>
        <v>#DIV/0!</v>
      </c>
      <c r="W120" s="123" t="e">
        <f>V120+(VLOOKUP($B119,'Growth Rates'!$B$11:$O$140,($B$1+2),FALSE))-(W119*(W$7/VLOOKUP($B119,'Paddock Names'!$B$11:$D$140,3)))</f>
        <v>#DIV/0!</v>
      </c>
      <c r="X120" s="123" t="e">
        <f>W120+(VLOOKUP($B119,'Growth Rates'!$B$11:$O$140,($B$1+2),FALSE))-(X119*(X$7/VLOOKUP($B119,'Paddock Names'!$B$11:$D$140,3)))</f>
        <v>#DIV/0!</v>
      </c>
      <c r="Y120" s="123" t="e">
        <f>X120+(VLOOKUP($B119,'Growth Rates'!$B$11:$O$140,($B$1+2),FALSE))-(Y119*(Y$7/VLOOKUP($B119,'Paddock Names'!$B$11:$D$140,3)))</f>
        <v>#DIV/0!</v>
      </c>
      <c r="Z120" s="123" t="e">
        <f>Y120+(VLOOKUP($B119,'Growth Rates'!$B$11:$O$140,($B$1+2),FALSE))-(Z119*(Z$7/VLOOKUP($B119,'Paddock Names'!$B$11:$D$140,3)))</f>
        <v>#DIV/0!</v>
      </c>
      <c r="AA120" s="123" t="e">
        <f>Z120+(VLOOKUP($B119,'Growth Rates'!$B$11:$O$140,($B$1+2),FALSE))-(AA119*(AA$7/VLOOKUP($B119,'Paddock Names'!$B$11:$D$140,3)))</f>
        <v>#DIV/0!</v>
      </c>
      <c r="AB120" s="123" t="e">
        <f>AA120+(VLOOKUP($B119,'Growth Rates'!$B$11:$O$140,($B$1+2),FALSE))-(AB119*(AB$7/VLOOKUP($B119,'Paddock Names'!$B$11:$D$140,3)))</f>
        <v>#DIV/0!</v>
      </c>
      <c r="AC120" s="123" t="e">
        <f>AB120+(VLOOKUP($B119,'Growth Rates'!$B$11:$O$140,($B$1+2),FALSE))-(AC119*(AC$7/VLOOKUP($B119,'Paddock Names'!$B$11:$D$140,3)))</f>
        <v>#DIV/0!</v>
      </c>
      <c r="AD120" s="123" t="e">
        <f>AC120+(VLOOKUP($B119,'Growth Rates'!$B$11:$O$140,($B$1+2),FALSE))-(AD119*(AD$7/VLOOKUP($B119,'Paddock Names'!$B$11:$D$140,3)))</f>
        <v>#DIV/0!</v>
      </c>
      <c r="AE120" s="123" t="e">
        <f>AD120+(VLOOKUP($B119,'Growth Rates'!$B$11:$O$140,($B$1+2),FALSE))-(AE119*(AE$7/VLOOKUP($B119,'Paddock Names'!$B$11:$D$140,3)))</f>
        <v>#DIV/0!</v>
      </c>
      <c r="AF120" s="123" t="e">
        <f>AE120+(VLOOKUP($B119,'Growth Rates'!$B$11:$O$140,($B$1+2),FALSE))-(AF119*(AF$7/VLOOKUP($B119,'Paddock Names'!$B$11:$D$140,3)))</f>
        <v>#DIV/0!</v>
      </c>
      <c r="AG120" s="123" t="e">
        <f>AF120+(VLOOKUP($B119,'Growth Rates'!$B$11:$O$140,($B$1+2),FALSE))-(AG119*(AG$7/VLOOKUP($B119,'Paddock Names'!$B$11:$D$140,3)))</f>
        <v>#DIV/0!</v>
      </c>
      <c r="AH120" s="123" t="e">
        <f>AG120+(VLOOKUP($B119,'Growth Rates'!$B$11:$O$140,($B$1+2),FALSE))-(AH119*(AH$7/VLOOKUP($B119,'Paddock Names'!$B$11:$D$140,3)))</f>
        <v>#DIV/0!</v>
      </c>
      <c r="AI120" s="123" t="e">
        <f>AH120+(VLOOKUP($B119,'Growth Rates'!$B$11:$O$140,($B$1+2),FALSE))-(AI119*(AI$7/VLOOKUP($B119,'Paddock Names'!$B$11:$D$140,3)))</f>
        <v>#DIV/0!</v>
      </c>
      <c r="AJ120" s="123" t="e">
        <f>AI120+(VLOOKUP($B119,'Growth Rates'!$B$11:$O$140,($B$1+2),FALSE))-(AJ119*(AJ$7/VLOOKUP($B119,'Paddock Names'!$B$11:$D$140,3)))</f>
        <v>#DIV/0!</v>
      </c>
      <c r="AK120" s="123" t="e">
        <f>AJ120+(VLOOKUP($B119,'Growth Rates'!$B$11:$O$140,($B$1+2),FALSE))-(AK119*(AK$7/VLOOKUP($B119,'Paddock Names'!$B$11:$D$140,3)))</f>
        <v>#DIV/0!</v>
      </c>
      <c r="AL120" s="123" t="e">
        <f>AK120+(VLOOKUP($B119,'Growth Rates'!$B$11:$O$140,($B$1+2),FALSE))-(AL119*(AL$7/VLOOKUP($B119,'Paddock Names'!$B$11:$D$140,3)))</f>
        <v>#DIV/0!</v>
      </c>
      <c r="AM120" s="124" t="e">
        <f>AL120+(VLOOKUP($B119,'Growth Rates'!$B$11:$O$140,($B$1+2),FALSE))-(AM119*(AM$7/VLOOKUP($B119,'Paddock Names'!$B$11:$D$140,3)))</f>
        <v>#DIV/0!</v>
      </c>
    </row>
    <row r="121" spans="2:39"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IF(SUM(I121:AM121)&gt;0,SUM(I121:AM121)," ")</f>
        <v xml:space="preserve"> </v>
      </c>
      <c r="F121" s="119" t="e">
        <f>IF((MOD('Group Name and Year'!$E$14,4)=0),Feb!AK122,Feb!AJ122)</f>
        <v>#DIV/0!</v>
      </c>
      <c r="G121" s="17">
        <f>VLOOKUP(B121,'Herbage Mass Residual'!$B$11:$O$140,($B$1+2),FALSE)</f>
        <v>2400</v>
      </c>
      <c r="H121" s="103" t="e">
        <f>($F$7/VLOOKUP(B121,'Paddock Names'!$B$11:$D$140,3))*(SUM(I121:AM121)/31)</f>
        <v>#DIV/0!</v>
      </c>
      <c r="I121" s="121"/>
      <c r="J121" s="121"/>
      <c r="K121" s="121"/>
      <c r="L121" s="121"/>
      <c r="M121" s="121"/>
      <c r="N121" s="121"/>
      <c r="O121" s="121"/>
      <c r="P121" s="121"/>
      <c r="Q121" s="121"/>
      <c r="R121" s="121"/>
      <c r="S121" s="121"/>
      <c r="T121" s="121"/>
      <c r="U121" s="121"/>
      <c r="V121" s="121"/>
      <c r="W121" s="121"/>
      <c r="X121" s="121"/>
      <c r="Y121" s="121"/>
      <c r="Z121" s="121"/>
      <c r="AA121" s="121"/>
      <c r="AB121" s="121"/>
      <c r="AC121" s="121"/>
      <c r="AD121" s="121"/>
      <c r="AE121" s="121"/>
      <c r="AF121" s="121"/>
      <c r="AG121" s="121"/>
      <c r="AH121" s="121"/>
      <c r="AI121" s="121"/>
      <c r="AJ121" s="121"/>
      <c r="AK121" s="121"/>
      <c r="AL121" s="121"/>
      <c r="AM121" s="122"/>
    </row>
    <row r="122" spans="2:39" ht="16" thickBot="1" x14ac:dyDescent="0.25">
      <c r="B122" s="58">
        <f t="shared" si="5"/>
        <v>56.5</v>
      </c>
      <c r="C122" s="23"/>
      <c r="D122" s="29"/>
      <c r="E122" s="27"/>
      <c r="F122" s="21"/>
      <c r="G122" s="22"/>
      <c r="H122" s="104"/>
      <c r="I122" s="123" t="e">
        <f>F121+(VLOOKUP(B121,'Growth Rates'!$B$11:$O$140,($B$1+2),FALSE))-(I121*(I$7/VLOOKUP(B121,'Paddock Names'!$B$11:$D$140,3)))</f>
        <v>#DIV/0!</v>
      </c>
      <c r="J122" s="123" t="e">
        <f>I122+(VLOOKUP($B121,'Growth Rates'!$B$11:$O$140,($B$1+2),FALSE))-(J121*(J$7/VLOOKUP($B121,'Paddock Names'!$B$11:$D$140,3)))</f>
        <v>#DIV/0!</v>
      </c>
      <c r="K122" s="123" t="e">
        <f>J122+(VLOOKUP($B121,'Growth Rates'!$B$11:$O$140,($B$1+2),FALSE))-(K121*(K$7/VLOOKUP($B121,'Paddock Names'!$B$11:$D$140,3)))</f>
        <v>#DIV/0!</v>
      </c>
      <c r="L122" s="123" t="e">
        <f>K122+(VLOOKUP($B121,'Growth Rates'!$B$11:$O$140,($B$1+2),FALSE))-(L121*(L$7/VLOOKUP($B121,'Paddock Names'!$B$11:$D$140,3)))</f>
        <v>#DIV/0!</v>
      </c>
      <c r="M122" s="123" t="e">
        <f>L122+(VLOOKUP($B121,'Growth Rates'!$B$11:$O$140,($B$1+2),FALSE))-(M121*(M$7/VLOOKUP($B121,'Paddock Names'!$B$11:$D$140,3)))</f>
        <v>#DIV/0!</v>
      </c>
      <c r="N122" s="123" t="e">
        <f>M122+(VLOOKUP($B121,'Growth Rates'!$B$11:$O$140,($B$1+2),FALSE))-(N121*(N$7/VLOOKUP($B121,'Paddock Names'!$B$11:$D$140,3)))</f>
        <v>#DIV/0!</v>
      </c>
      <c r="O122" s="123" t="e">
        <f>N122+(VLOOKUP($B121,'Growth Rates'!$B$11:$O$140,($B$1+2),FALSE))-(O121*(O$7/VLOOKUP($B121,'Paddock Names'!$B$11:$D$140,3)))</f>
        <v>#DIV/0!</v>
      </c>
      <c r="P122" s="123" t="e">
        <f>O122+(VLOOKUP($B121,'Growth Rates'!$B$11:$O$140,($B$1+2),FALSE))-(P121*(P$7/VLOOKUP($B121,'Paddock Names'!$B$11:$D$140,3)))</f>
        <v>#DIV/0!</v>
      </c>
      <c r="Q122" s="123" t="e">
        <f>P122+(VLOOKUP($B121,'Growth Rates'!$B$11:$O$140,($B$1+2),FALSE))-(Q121*(Q$7/VLOOKUP($B121,'Paddock Names'!$B$11:$D$140,3)))</f>
        <v>#DIV/0!</v>
      </c>
      <c r="R122" s="123" t="e">
        <f>Q122+(VLOOKUP($B121,'Growth Rates'!$B$11:$O$140,($B$1+2),FALSE))-(R121*(R$7/VLOOKUP($B121,'Paddock Names'!$B$11:$D$140,3)))</f>
        <v>#DIV/0!</v>
      </c>
      <c r="S122" s="123" t="e">
        <f>R122+(VLOOKUP($B121,'Growth Rates'!$B$11:$O$140,($B$1+2),FALSE))-(S121*(S$7/VLOOKUP($B121,'Paddock Names'!$B$11:$D$140,3)))</f>
        <v>#DIV/0!</v>
      </c>
      <c r="T122" s="123" t="e">
        <f>S122+(VLOOKUP($B121,'Growth Rates'!$B$11:$O$140,($B$1+2),FALSE))-(T121*(T$7/VLOOKUP($B121,'Paddock Names'!$B$11:$D$140,3)))</f>
        <v>#DIV/0!</v>
      </c>
      <c r="U122" s="123" t="e">
        <f>T122+(VLOOKUP($B121,'Growth Rates'!$B$11:$O$140,($B$1+2),FALSE))-(U121*(U$7/VLOOKUP($B121,'Paddock Names'!$B$11:$D$140,3)))</f>
        <v>#DIV/0!</v>
      </c>
      <c r="V122" s="123" t="e">
        <f>U122+(VLOOKUP($B121,'Growth Rates'!$B$11:$O$140,($B$1+2),FALSE))-(V121*(V$7/VLOOKUP($B121,'Paddock Names'!$B$11:$D$140,3)))</f>
        <v>#DIV/0!</v>
      </c>
      <c r="W122" s="123" t="e">
        <f>V122+(VLOOKUP($B121,'Growth Rates'!$B$11:$O$140,($B$1+2),FALSE))-(W121*(W$7/VLOOKUP($B121,'Paddock Names'!$B$11:$D$140,3)))</f>
        <v>#DIV/0!</v>
      </c>
      <c r="X122" s="123" t="e">
        <f>W122+(VLOOKUP($B121,'Growth Rates'!$B$11:$O$140,($B$1+2),FALSE))-(X121*(X$7/VLOOKUP($B121,'Paddock Names'!$B$11:$D$140,3)))</f>
        <v>#DIV/0!</v>
      </c>
      <c r="Y122" s="123" t="e">
        <f>X122+(VLOOKUP($B121,'Growth Rates'!$B$11:$O$140,($B$1+2),FALSE))-(Y121*(Y$7/VLOOKUP($B121,'Paddock Names'!$B$11:$D$140,3)))</f>
        <v>#DIV/0!</v>
      </c>
      <c r="Z122" s="123" t="e">
        <f>Y122+(VLOOKUP($B121,'Growth Rates'!$B$11:$O$140,($B$1+2),FALSE))-(Z121*(Z$7/VLOOKUP($B121,'Paddock Names'!$B$11:$D$140,3)))</f>
        <v>#DIV/0!</v>
      </c>
      <c r="AA122" s="123" t="e">
        <f>Z122+(VLOOKUP($B121,'Growth Rates'!$B$11:$O$140,($B$1+2),FALSE))-(AA121*(AA$7/VLOOKUP($B121,'Paddock Names'!$B$11:$D$140,3)))</f>
        <v>#DIV/0!</v>
      </c>
      <c r="AB122" s="123" t="e">
        <f>AA122+(VLOOKUP($B121,'Growth Rates'!$B$11:$O$140,($B$1+2),FALSE))-(AB121*(AB$7/VLOOKUP($B121,'Paddock Names'!$B$11:$D$140,3)))</f>
        <v>#DIV/0!</v>
      </c>
      <c r="AC122" s="123" t="e">
        <f>AB122+(VLOOKUP($B121,'Growth Rates'!$B$11:$O$140,($B$1+2),FALSE))-(AC121*(AC$7/VLOOKUP($B121,'Paddock Names'!$B$11:$D$140,3)))</f>
        <v>#DIV/0!</v>
      </c>
      <c r="AD122" s="123" t="e">
        <f>AC122+(VLOOKUP($B121,'Growth Rates'!$B$11:$O$140,($B$1+2),FALSE))-(AD121*(AD$7/VLOOKUP($B121,'Paddock Names'!$B$11:$D$140,3)))</f>
        <v>#DIV/0!</v>
      </c>
      <c r="AE122" s="123" t="e">
        <f>AD122+(VLOOKUP($B121,'Growth Rates'!$B$11:$O$140,($B$1+2),FALSE))-(AE121*(AE$7/VLOOKUP($B121,'Paddock Names'!$B$11:$D$140,3)))</f>
        <v>#DIV/0!</v>
      </c>
      <c r="AF122" s="123" t="e">
        <f>AE122+(VLOOKUP($B121,'Growth Rates'!$B$11:$O$140,($B$1+2),FALSE))-(AF121*(AF$7/VLOOKUP($B121,'Paddock Names'!$B$11:$D$140,3)))</f>
        <v>#DIV/0!</v>
      </c>
      <c r="AG122" s="123" t="e">
        <f>AF122+(VLOOKUP($B121,'Growth Rates'!$B$11:$O$140,($B$1+2),FALSE))-(AG121*(AG$7/VLOOKUP($B121,'Paddock Names'!$B$11:$D$140,3)))</f>
        <v>#DIV/0!</v>
      </c>
      <c r="AH122" s="123" t="e">
        <f>AG122+(VLOOKUP($B121,'Growth Rates'!$B$11:$O$140,($B$1+2),FALSE))-(AH121*(AH$7/VLOOKUP($B121,'Paddock Names'!$B$11:$D$140,3)))</f>
        <v>#DIV/0!</v>
      </c>
      <c r="AI122" s="123" t="e">
        <f>AH122+(VLOOKUP($B121,'Growth Rates'!$B$11:$O$140,($B$1+2),FALSE))-(AI121*(AI$7/VLOOKUP($B121,'Paddock Names'!$B$11:$D$140,3)))</f>
        <v>#DIV/0!</v>
      </c>
      <c r="AJ122" s="123" t="e">
        <f>AI122+(VLOOKUP($B121,'Growth Rates'!$B$11:$O$140,($B$1+2),FALSE))-(AJ121*(AJ$7/VLOOKUP($B121,'Paddock Names'!$B$11:$D$140,3)))</f>
        <v>#DIV/0!</v>
      </c>
      <c r="AK122" s="123" t="e">
        <f>AJ122+(VLOOKUP($B121,'Growth Rates'!$B$11:$O$140,($B$1+2),FALSE))-(AK121*(AK$7/VLOOKUP($B121,'Paddock Names'!$B$11:$D$140,3)))</f>
        <v>#DIV/0!</v>
      </c>
      <c r="AL122" s="123" t="e">
        <f>AK122+(VLOOKUP($B121,'Growth Rates'!$B$11:$O$140,($B$1+2),FALSE))-(AL121*(AL$7/VLOOKUP($B121,'Paddock Names'!$B$11:$D$140,3)))</f>
        <v>#DIV/0!</v>
      </c>
      <c r="AM122" s="124" t="e">
        <f>AL122+(VLOOKUP($B121,'Growth Rates'!$B$11:$O$140,($B$1+2),FALSE))-(AM121*(AM$7/VLOOKUP($B121,'Paddock Names'!$B$11:$D$140,3)))</f>
        <v>#DIV/0!</v>
      </c>
    </row>
    <row r="123" spans="2:39"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IF(SUM(I123:AM123)&gt;0,SUM(I123:AM123)," ")</f>
        <v xml:space="preserve"> </v>
      </c>
      <c r="F123" s="119" t="e">
        <f>IF((MOD('Group Name and Year'!$E$14,4)=0),Feb!AK124,Feb!AJ124)</f>
        <v>#DIV/0!</v>
      </c>
      <c r="G123" s="17">
        <f>VLOOKUP(B123,'Herbage Mass Residual'!$B$11:$O$140,($B$1+2),FALSE)</f>
        <v>2400</v>
      </c>
      <c r="H123" s="103" t="e">
        <f>($F$7/VLOOKUP(B123,'Paddock Names'!$B$11:$D$140,3))*(SUM(I123:AM123)/31)</f>
        <v>#DIV/0!</v>
      </c>
      <c r="I123" s="121"/>
      <c r="J123" s="121"/>
      <c r="K123" s="121"/>
      <c r="L123" s="121"/>
      <c r="M123" s="121"/>
      <c r="N123" s="121"/>
      <c r="O123" s="121"/>
      <c r="P123" s="121"/>
      <c r="Q123" s="121"/>
      <c r="R123" s="121"/>
      <c r="S123" s="121"/>
      <c r="T123" s="121"/>
      <c r="U123" s="121"/>
      <c r="V123" s="121"/>
      <c r="W123" s="121"/>
      <c r="X123" s="121"/>
      <c r="Y123" s="121"/>
      <c r="Z123" s="121"/>
      <c r="AA123" s="121"/>
      <c r="AB123" s="121"/>
      <c r="AC123" s="121"/>
      <c r="AD123" s="121"/>
      <c r="AE123" s="121"/>
      <c r="AF123" s="121"/>
      <c r="AG123" s="121"/>
      <c r="AH123" s="121"/>
      <c r="AI123" s="121"/>
      <c r="AJ123" s="121"/>
      <c r="AK123" s="121"/>
      <c r="AL123" s="121"/>
      <c r="AM123" s="122"/>
    </row>
    <row r="124" spans="2:39" ht="16" thickBot="1" x14ac:dyDescent="0.25">
      <c r="B124" s="58">
        <f t="shared" si="5"/>
        <v>57.5</v>
      </c>
      <c r="C124" s="23"/>
      <c r="D124" s="29"/>
      <c r="E124" s="27"/>
      <c r="F124" s="21"/>
      <c r="G124" s="22"/>
      <c r="H124" s="104"/>
      <c r="I124" s="123" t="e">
        <f>F123+(VLOOKUP(B123,'Growth Rates'!$B$11:$O$140,($B$1+2),FALSE))-(I123*(I$7/VLOOKUP(B123,'Paddock Names'!$B$11:$D$140,3)))</f>
        <v>#DIV/0!</v>
      </c>
      <c r="J124" s="123" t="e">
        <f>I124+(VLOOKUP($B123,'Growth Rates'!$B$11:$O$140,($B$1+2),FALSE))-(J123*(J$7/VLOOKUP($B123,'Paddock Names'!$B$11:$D$140,3)))</f>
        <v>#DIV/0!</v>
      </c>
      <c r="K124" s="123" t="e">
        <f>J124+(VLOOKUP($B123,'Growth Rates'!$B$11:$O$140,($B$1+2),FALSE))-(K123*(K$7/VLOOKUP($B123,'Paddock Names'!$B$11:$D$140,3)))</f>
        <v>#DIV/0!</v>
      </c>
      <c r="L124" s="123" t="e">
        <f>K124+(VLOOKUP($B123,'Growth Rates'!$B$11:$O$140,($B$1+2),FALSE))-(L123*(L$7/VLOOKUP($B123,'Paddock Names'!$B$11:$D$140,3)))</f>
        <v>#DIV/0!</v>
      </c>
      <c r="M124" s="123" t="e">
        <f>L124+(VLOOKUP($B123,'Growth Rates'!$B$11:$O$140,($B$1+2),FALSE))-(M123*(M$7/VLOOKUP($B123,'Paddock Names'!$B$11:$D$140,3)))</f>
        <v>#DIV/0!</v>
      </c>
      <c r="N124" s="123" t="e">
        <f>M124+(VLOOKUP($B123,'Growth Rates'!$B$11:$O$140,($B$1+2),FALSE))-(N123*(N$7/VLOOKUP($B123,'Paddock Names'!$B$11:$D$140,3)))</f>
        <v>#DIV/0!</v>
      </c>
      <c r="O124" s="123" t="e">
        <f>N124+(VLOOKUP($B123,'Growth Rates'!$B$11:$O$140,($B$1+2),FALSE))-(O123*(O$7/VLOOKUP($B123,'Paddock Names'!$B$11:$D$140,3)))</f>
        <v>#DIV/0!</v>
      </c>
      <c r="P124" s="123" t="e">
        <f>O124+(VLOOKUP($B123,'Growth Rates'!$B$11:$O$140,($B$1+2),FALSE))-(P123*(P$7/VLOOKUP($B123,'Paddock Names'!$B$11:$D$140,3)))</f>
        <v>#DIV/0!</v>
      </c>
      <c r="Q124" s="123" t="e">
        <f>P124+(VLOOKUP($B123,'Growth Rates'!$B$11:$O$140,($B$1+2),FALSE))-(Q123*(Q$7/VLOOKUP($B123,'Paddock Names'!$B$11:$D$140,3)))</f>
        <v>#DIV/0!</v>
      </c>
      <c r="R124" s="123" t="e">
        <f>Q124+(VLOOKUP($B123,'Growth Rates'!$B$11:$O$140,($B$1+2),FALSE))-(R123*(R$7/VLOOKUP($B123,'Paddock Names'!$B$11:$D$140,3)))</f>
        <v>#DIV/0!</v>
      </c>
      <c r="S124" s="123" t="e">
        <f>R124+(VLOOKUP($B123,'Growth Rates'!$B$11:$O$140,($B$1+2),FALSE))-(S123*(S$7/VLOOKUP($B123,'Paddock Names'!$B$11:$D$140,3)))</f>
        <v>#DIV/0!</v>
      </c>
      <c r="T124" s="123" t="e">
        <f>S124+(VLOOKUP($B123,'Growth Rates'!$B$11:$O$140,($B$1+2),FALSE))-(T123*(T$7/VLOOKUP($B123,'Paddock Names'!$B$11:$D$140,3)))</f>
        <v>#DIV/0!</v>
      </c>
      <c r="U124" s="123" t="e">
        <f>T124+(VLOOKUP($B123,'Growth Rates'!$B$11:$O$140,($B$1+2),FALSE))-(U123*(U$7/VLOOKUP($B123,'Paddock Names'!$B$11:$D$140,3)))</f>
        <v>#DIV/0!</v>
      </c>
      <c r="V124" s="123" t="e">
        <f>U124+(VLOOKUP($B123,'Growth Rates'!$B$11:$O$140,($B$1+2),FALSE))-(V123*(V$7/VLOOKUP($B123,'Paddock Names'!$B$11:$D$140,3)))</f>
        <v>#DIV/0!</v>
      </c>
      <c r="W124" s="123" t="e">
        <f>V124+(VLOOKUP($B123,'Growth Rates'!$B$11:$O$140,($B$1+2),FALSE))-(W123*(W$7/VLOOKUP($B123,'Paddock Names'!$B$11:$D$140,3)))</f>
        <v>#DIV/0!</v>
      </c>
      <c r="X124" s="123" t="e">
        <f>W124+(VLOOKUP($B123,'Growth Rates'!$B$11:$O$140,($B$1+2),FALSE))-(X123*(X$7/VLOOKUP($B123,'Paddock Names'!$B$11:$D$140,3)))</f>
        <v>#DIV/0!</v>
      </c>
      <c r="Y124" s="123" t="e">
        <f>X124+(VLOOKUP($B123,'Growth Rates'!$B$11:$O$140,($B$1+2),FALSE))-(Y123*(Y$7/VLOOKUP($B123,'Paddock Names'!$B$11:$D$140,3)))</f>
        <v>#DIV/0!</v>
      </c>
      <c r="Z124" s="123" t="e">
        <f>Y124+(VLOOKUP($B123,'Growth Rates'!$B$11:$O$140,($B$1+2),FALSE))-(Z123*(Z$7/VLOOKUP($B123,'Paddock Names'!$B$11:$D$140,3)))</f>
        <v>#DIV/0!</v>
      </c>
      <c r="AA124" s="123" t="e">
        <f>Z124+(VLOOKUP($B123,'Growth Rates'!$B$11:$O$140,($B$1+2),FALSE))-(AA123*(AA$7/VLOOKUP($B123,'Paddock Names'!$B$11:$D$140,3)))</f>
        <v>#DIV/0!</v>
      </c>
      <c r="AB124" s="123" t="e">
        <f>AA124+(VLOOKUP($B123,'Growth Rates'!$B$11:$O$140,($B$1+2),FALSE))-(AB123*(AB$7/VLOOKUP($B123,'Paddock Names'!$B$11:$D$140,3)))</f>
        <v>#DIV/0!</v>
      </c>
      <c r="AC124" s="123" t="e">
        <f>AB124+(VLOOKUP($B123,'Growth Rates'!$B$11:$O$140,($B$1+2),FALSE))-(AC123*(AC$7/VLOOKUP($B123,'Paddock Names'!$B$11:$D$140,3)))</f>
        <v>#DIV/0!</v>
      </c>
      <c r="AD124" s="123" t="e">
        <f>AC124+(VLOOKUP($B123,'Growth Rates'!$B$11:$O$140,($B$1+2),FALSE))-(AD123*(AD$7/VLOOKUP($B123,'Paddock Names'!$B$11:$D$140,3)))</f>
        <v>#DIV/0!</v>
      </c>
      <c r="AE124" s="123" t="e">
        <f>AD124+(VLOOKUP($B123,'Growth Rates'!$B$11:$O$140,($B$1+2),FALSE))-(AE123*(AE$7/VLOOKUP($B123,'Paddock Names'!$B$11:$D$140,3)))</f>
        <v>#DIV/0!</v>
      </c>
      <c r="AF124" s="123" t="e">
        <f>AE124+(VLOOKUP($B123,'Growth Rates'!$B$11:$O$140,($B$1+2),FALSE))-(AF123*(AF$7/VLOOKUP($B123,'Paddock Names'!$B$11:$D$140,3)))</f>
        <v>#DIV/0!</v>
      </c>
      <c r="AG124" s="123" t="e">
        <f>AF124+(VLOOKUP($B123,'Growth Rates'!$B$11:$O$140,($B$1+2),FALSE))-(AG123*(AG$7/VLOOKUP($B123,'Paddock Names'!$B$11:$D$140,3)))</f>
        <v>#DIV/0!</v>
      </c>
      <c r="AH124" s="123" t="e">
        <f>AG124+(VLOOKUP($B123,'Growth Rates'!$B$11:$O$140,($B$1+2),FALSE))-(AH123*(AH$7/VLOOKUP($B123,'Paddock Names'!$B$11:$D$140,3)))</f>
        <v>#DIV/0!</v>
      </c>
      <c r="AI124" s="123" t="e">
        <f>AH124+(VLOOKUP($B123,'Growth Rates'!$B$11:$O$140,($B$1+2),FALSE))-(AI123*(AI$7/VLOOKUP($B123,'Paddock Names'!$B$11:$D$140,3)))</f>
        <v>#DIV/0!</v>
      </c>
      <c r="AJ124" s="123" t="e">
        <f>AI124+(VLOOKUP($B123,'Growth Rates'!$B$11:$O$140,($B$1+2),FALSE))-(AJ123*(AJ$7/VLOOKUP($B123,'Paddock Names'!$B$11:$D$140,3)))</f>
        <v>#DIV/0!</v>
      </c>
      <c r="AK124" s="123" t="e">
        <f>AJ124+(VLOOKUP($B123,'Growth Rates'!$B$11:$O$140,($B$1+2),FALSE))-(AK123*(AK$7/VLOOKUP($B123,'Paddock Names'!$B$11:$D$140,3)))</f>
        <v>#DIV/0!</v>
      </c>
      <c r="AL124" s="123" t="e">
        <f>AK124+(VLOOKUP($B123,'Growth Rates'!$B$11:$O$140,($B$1+2),FALSE))-(AL123*(AL$7/VLOOKUP($B123,'Paddock Names'!$B$11:$D$140,3)))</f>
        <v>#DIV/0!</v>
      </c>
      <c r="AM124" s="124" t="e">
        <f>AL124+(VLOOKUP($B123,'Growth Rates'!$B$11:$O$140,($B$1+2),FALSE))-(AM123*(AM$7/VLOOKUP($B123,'Paddock Names'!$B$11:$D$140,3)))</f>
        <v>#DIV/0!</v>
      </c>
    </row>
    <row r="125" spans="2:39"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IF(SUM(I125:AM125)&gt;0,SUM(I125:AM125)," ")</f>
        <v xml:space="preserve"> </v>
      </c>
      <c r="F125" s="119" t="e">
        <f>IF((MOD('Group Name and Year'!$E$14,4)=0),Feb!AK126,Feb!AJ126)</f>
        <v>#DIV/0!</v>
      </c>
      <c r="G125" s="17">
        <f>VLOOKUP(B125,'Herbage Mass Residual'!$B$11:$O$140,($B$1+2),FALSE)</f>
        <v>2400</v>
      </c>
      <c r="H125" s="103" t="e">
        <f>($F$7/VLOOKUP(B125,'Paddock Names'!$B$11:$D$140,3))*(SUM(I125:AM125)/31)</f>
        <v>#DIV/0!</v>
      </c>
      <c r="I125" s="121"/>
      <c r="J125" s="121"/>
      <c r="K125" s="121"/>
      <c r="L125" s="121"/>
      <c r="M125" s="121"/>
      <c r="N125" s="121"/>
      <c r="O125" s="121"/>
      <c r="P125" s="121"/>
      <c r="Q125" s="121"/>
      <c r="R125" s="121"/>
      <c r="S125" s="121"/>
      <c r="T125" s="121"/>
      <c r="U125" s="121"/>
      <c r="V125" s="121"/>
      <c r="W125" s="121"/>
      <c r="X125" s="121"/>
      <c r="Y125" s="121"/>
      <c r="Z125" s="121"/>
      <c r="AA125" s="121"/>
      <c r="AB125" s="121"/>
      <c r="AC125" s="121"/>
      <c r="AD125" s="121"/>
      <c r="AE125" s="121"/>
      <c r="AF125" s="121"/>
      <c r="AG125" s="121"/>
      <c r="AH125" s="121"/>
      <c r="AI125" s="121"/>
      <c r="AJ125" s="121"/>
      <c r="AK125" s="121"/>
      <c r="AL125" s="121"/>
      <c r="AM125" s="122"/>
    </row>
    <row r="126" spans="2:39" ht="16" thickBot="1" x14ac:dyDescent="0.25">
      <c r="B126" s="58">
        <f t="shared" si="5"/>
        <v>58.5</v>
      </c>
      <c r="C126" s="23"/>
      <c r="D126" s="29"/>
      <c r="E126" s="27"/>
      <c r="F126" s="21"/>
      <c r="G126" s="22"/>
      <c r="H126" s="104"/>
      <c r="I126" s="123" t="e">
        <f>F125+(VLOOKUP(B125,'Growth Rates'!$B$11:$O$140,($B$1+2),FALSE))-(I125*(I$7/VLOOKUP(B125,'Paddock Names'!$B$11:$D$140,3)))</f>
        <v>#DIV/0!</v>
      </c>
      <c r="J126" s="123" t="e">
        <f>I126+(VLOOKUP($B125,'Growth Rates'!$B$11:$O$140,($B$1+2),FALSE))-(J125*(J$7/VLOOKUP($B125,'Paddock Names'!$B$11:$D$140,3)))</f>
        <v>#DIV/0!</v>
      </c>
      <c r="K126" s="123" t="e">
        <f>J126+(VLOOKUP($B125,'Growth Rates'!$B$11:$O$140,($B$1+2),FALSE))-(K125*(K$7/VLOOKUP($B125,'Paddock Names'!$B$11:$D$140,3)))</f>
        <v>#DIV/0!</v>
      </c>
      <c r="L126" s="123" t="e">
        <f>K126+(VLOOKUP($B125,'Growth Rates'!$B$11:$O$140,($B$1+2),FALSE))-(L125*(L$7/VLOOKUP($B125,'Paddock Names'!$B$11:$D$140,3)))</f>
        <v>#DIV/0!</v>
      </c>
      <c r="M126" s="123" t="e">
        <f>L126+(VLOOKUP($B125,'Growth Rates'!$B$11:$O$140,($B$1+2),FALSE))-(M125*(M$7/VLOOKUP($B125,'Paddock Names'!$B$11:$D$140,3)))</f>
        <v>#DIV/0!</v>
      </c>
      <c r="N126" s="123" t="e">
        <f>M126+(VLOOKUP($B125,'Growth Rates'!$B$11:$O$140,($B$1+2),FALSE))-(N125*(N$7/VLOOKUP($B125,'Paddock Names'!$B$11:$D$140,3)))</f>
        <v>#DIV/0!</v>
      </c>
      <c r="O126" s="123" t="e">
        <f>N126+(VLOOKUP($B125,'Growth Rates'!$B$11:$O$140,($B$1+2),FALSE))-(O125*(O$7/VLOOKUP($B125,'Paddock Names'!$B$11:$D$140,3)))</f>
        <v>#DIV/0!</v>
      </c>
      <c r="P126" s="123" t="e">
        <f>O126+(VLOOKUP($B125,'Growth Rates'!$B$11:$O$140,($B$1+2),FALSE))-(P125*(P$7/VLOOKUP($B125,'Paddock Names'!$B$11:$D$140,3)))</f>
        <v>#DIV/0!</v>
      </c>
      <c r="Q126" s="123" t="e">
        <f>P126+(VLOOKUP($B125,'Growth Rates'!$B$11:$O$140,($B$1+2),FALSE))-(Q125*(Q$7/VLOOKUP($B125,'Paddock Names'!$B$11:$D$140,3)))</f>
        <v>#DIV/0!</v>
      </c>
      <c r="R126" s="123" t="e">
        <f>Q126+(VLOOKUP($B125,'Growth Rates'!$B$11:$O$140,($B$1+2),FALSE))-(R125*(R$7/VLOOKUP($B125,'Paddock Names'!$B$11:$D$140,3)))</f>
        <v>#DIV/0!</v>
      </c>
      <c r="S126" s="123" t="e">
        <f>R126+(VLOOKUP($B125,'Growth Rates'!$B$11:$O$140,($B$1+2),FALSE))-(S125*(S$7/VLOOKUP($B125,'Paddock Names'!$B$11:$D$140,3)))</f>
        <v>#DIV/0!</v>
      </c>
      <c r="T126" s="123" t="e">
        <f>S126+(VLOOKUP($B125,'Growth Rates'!$B$11:$O$140,($B$1+2),FALSE))-(T125*(T$7/VLOOKUP($B125,'Paddock Names'!$B$11:$D$140,3)))</f>
        <v>#DIV/0!</v>
      </c>
      <c r="U126" s="123" t="e">
        <f>T126+(VLOOKUP($B125,'Growth Rates'!$B$11:$O$140,($B$1+2),FALSE))-(U125*(U$7/VLOOKUP($B125,'Paddock Names'!$B$11:$D$140,3)))</f>
        <v>#DIV/0!</v>
      </c>
      <c r="V126" s="123" t="e">
        <f>U126+(VLOOKUP($B125,'Growth Rates'!$B$11:$O$140,($B$1+2),FALSE))-(V125*(V$7/VLOOKUP($B125,'Paddock Names'!$B$11:$D$140,3)))</f>
        <v>#DIV/0!</v>
      </c>
      <c r="W126" s="123" t="e">
        <f>V126+(VLOOKUP($B125,'Growth Rates'!$B$11:$O$140,($B$1+2),FALSE))-(W125*(W$7/VLOOKUP($B125,'Paddock Names'!$B$11:$D$140,3)))</f>
        <v>#DIV/0!</v>
      </c>
      <c r="X126" s="123" t="e">
        <f>W126+(VLOOKUP($B125,'Growth Rates'!$B$11:$O$140,($B$1+2),FALSE))-(X125*(X$7/VLOOKUP($B125,'Paddock Names'!$B$11:$D$140,3)))</f>
        <v>#DIV/0!</v>
      </c>
      <c r="Y126" s="123" t="e">
        <f>X126+(VLOOKUP($B125,'Growth Rates'!$B$11:$O$140,($B$1+2),FALSE))-(Y125*(Y$7/VLOOKUP($B125,'Paddock Names'!$B$11:$D$140,3)))</f>
        <v>#DIV/0!</v>
      </c>
      <c r="Z126" s="123" t="e">
        <f>Y126+(VLOOKUP($B125,'Growth Rates'!$B$11:$O$140,($B$1+2),FALSE))-(Z125*(Z$7/VLOOKUP($B125,'Paddock Names'!$B$11:$D$140,3)))</f>
        <v>#DIV/0!</v>
      </c>
      <c r="AA126" s="123" t="e">
        <f>Z126+(VLOOKUP($B125,'Growth Rates'!$B$11:$O$140,($B$1+2),FALSE))-(AA125*(AA$7/VLOOKUP($B125,'Paddock Names'!$B$11:$D$140,3)))</f>
        <v>#DIV/0!</v>
      </c>
      <c r="AB126" s="123" t="e">
        <f>AA126+(VLOOKUP($B125,'Growth Rates'!$B$11:$O$140,($B$1+2),FALSE))-(AB125*(AB$7/VLOOKUP($B125,'Paddock Names'!$B$11:$D$140,3)))</f>
        <v>#DIV/0!</v>
      </c>
      <c r="AC126" s="123" t="e">
        <f>AB126+(VLOOKUP($B125,'Growth Rates'!$B$11:$O$140,($B$1+2),FALSE))-(AC125*(AC$7/VLOOKUP($B125,'Paddock Names'!$B$11:$D$140,3)))</f>
        <v>#DIV/0!</v>
      </c>
      <c r="AD126" s="123" t="e">
        <f>AC126+(VLOOKUP($B125,'Growth Rates'!$B$11:$O$140,($B$1+2),FALSE))-(AD125*(AD$7/VLOOKUP($B125,'Paddock Names'!$B$11:$D$140,3)))</f>
        <v>#DIV/0!</v>
      </c>
      <c r="AE126" s="123" t="e">
        <f>AD126+(VLOOKUP($B125,'Growth Rates'!$B$11:$O$140,($B$1+2),FALSE))-(AE125*(AE$7/VLOOKUP($B125,'Paddock Names'!$B$11:$D$140,3)))</f>
        <v>#DIV/0!</v>
      </c>
      <c r="AF126" s="123" t="e">
        <f>AE126+(VLOOKUP($B125,'Growth Rates'!$B$11:$O$140,($B$1+2),FALSE))-(AF125*(AF$7/VLOOKUP($B125,'Paddock Names'!$B$11:$D$140,3)))</f>
        <v>#DIV/0!</v>
      </c>
      <c r="AG126" s="123" t="e">
        <f>AF126+(VLOOKUP($B125,'Growth Rates'!$B$11:$O$140,($B$1+2),FALSE))-(AG125*(AG$7/VLOOKUP($B125,'Paddock Names'!$B$11:$D$140,3)))</f>
        <v>#DIV/0!</v>
      </c>
      <c r="AH126" s="123" t="e">
        <f>AG126+(VLOOKUP($B125,'Growth Rates'!$B$11:$O$140,($B$1+2),FALSE))-(AH125*(AH$7/VLOOKUP($B125,'Paddock Names'!$B$11:$D$140,3)))</f>
        <v>#DIV/0!</v>
      </c>
      <c r="AI126" s="123" t="e">
        <f>AH126+(VLOOKUP($B125,'Growth Rates'!$B$11:$O$140,($B$1+2),FALSE))-(AI125*(AI$7/VLOOKUP($B125,'Paddock Names'!$B$11:$D$140,3)))</f>
        <v>#DIV/0!</v>
      </c>
      <c r="AJ126" s="123" t="e">
        <f>AI126+(VLOOKUP($B125,'Growth Rates'!$B$11:$O$140,($B$1+2),FALSE))-(AJ125*(AJ$7/VLOOKUP($B125,'Paddock Names'!$B$11:$D$140,3)))</f>
        <v>#DIV/0!</v>
      </c>
      <c r="AK126" s="123" t="e">
        <f>AJ126+(VLOOKUP($B125,'Growth Rates'!$B$11:$O$140,($B$1+2),FALSE))-(AK125*(AK$7/VLOOKUP($B125,'Paddock Names'!$B$11:$D$140,3)))</f>
        <v>#DIV/0!</v>
      </c>
      <c r="AL126" s="123" t="e">
        <f>AK126+(VLOOKUP($B125,'Growth Rates'!$B$11:$O$140,($B$1+2),FALSE))-(AL125*(AL$7/VLOOKUP($B125,'Paddock Names'!$B$11:$D$140,3)))</f>
        <v>#DIV/0!</v>
      </c>
      <c r="AM126" s="124" t="e">
        <f>AL126+(VLOOKUP($B125,'Growth Rates'!$B$11:$O$140,($B$1+2),FALSE))-(AM125*(AM$7/VLOOKUP($B125,'Paddock Names'!$B$11:$D$140,3)))</f>
        <v>#DIV/0!</v>
      </c>
    </row>
    <row r="127" spans="2:39"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IF(SUM(I127:AM127)&gt;0,SUM(I127:AM127)," ")</f>
        <v xml:space="preserve"> </v>
      </c>
      <c r="F127" s="119" t="e">
        <f>IF((MOD('Group Name and Year'!$E$14,4)=0),Feb!AK128,Feb!AJ128)</f>
        <v>#DIV/0!</v>
      </c>
      <c r="G127" s="17">
        <f>VLOOKUP(B127,'Herbage Mass Residual'!$B$11:$O$140,($B$1+2),FALSE)</f>
        <v>2400</v>
      </c>
      <c r="H127" s="103" t="e">
        <f>($F$7/VLOOKUP(B127,'Paddock Names'!$B$11:$D$140,3))*(SUM(I127:AM127)/31)</f>
        <v>#DIV/0!</v>
      </c>
      <c r="I127" s="121"/>
      <c r="J127" s="121"/>
      <c r="K127" s="121"/>
      <c r="L127" s="121"/>
      <c r="M127" s="121"/>
      <c r="N127" s="121"/>
      <c r="O127" s="121"/>
      <c r="P127" s="121"/>
      <c r="Q127" s="121"/>
      <c r="R127" s="121"/>
      <c r="S127" s="121"/>
      <c r="T127" s="121"/>
      <c r="U127" s="121"/>
      <c r="V127" s="121"/>
      <c r="W127" s="121"/>
      <c r="X127" s="121"/>
      <c r="Y127" s="121"/>
      <c r="Z127" s="121"/>
      <c r="AA127" s="121"/>
      <c r="AB127" s="121"/>
      <c r="AC127" s="121"/>
      <c r="AD127" s="121"/>
      <c r="AE127" s="121"/>
      <c r="AF127" s="121"/>
      <c r="AG127" s="121"/>
      <c r="AH127" s="121"/>
      <c r="AI127" s="121"/>
      <c r="AJ127" s="121"/>
      <c r="AK127" s="121"/>
      <c r="AL127" s="121"/>
      <c r="AM127" s="122"/>
    </row>
    <row r="128" spans="2:39" ht="16" thickBot="1" x14ac:dyDescent="0.25">
      <c r="B128" s="58">
        <f t="shared" si="5"/>
        <v>59.5</v>
      </c>
      <c r="C128" s="23"/>
      <c r="D128" s="29"/>
      <c r="E128" s="27"/>
      <c r="F128" s="21"/>
      <c r="G128" s="22"/>
      <c r="H128" s="104"/>
      <c r="I128" s="123" t="e">
        <f>F127+(VLOOKUP(B127,'Growth Rates'!$B$11:$O$140,($B$1+2),FALSE))-(I127*(I$7/VLOOKUP(B127,'Paddock Names'!$B$11:$D$140,3)))</f>
        <v>#DIV/0!</v>
      </c>
      <c r="J128" s="123" t="e">
        <f>I128+(VLOOKUP($B127,'Growth Rates'!$B$11:$O$140,($B$1+2),FALSE))-(J127*(J$7/VLOOKUP($B127,'Paddock Names'!$B$11:$D$140,3)))</f>
        <v>#DIV/0!</v>
      </c>
      <c r="K128" s="123" t="e">
        <f>J128+(VLOOKUP($B127,'Growth Rates'!$B$11:$O$140,($B$1+2),FALSE))-(K127*(K$7/VLOOKUP($B127,'Paddock Names'!$B$11:$D$140,3)))</f>
        <v>#DIV/0!</v>
      </c>
      <c r="L128" s="123" t="e">
        <f>K128+(VLOOKUP($B127,'Growth Rates'!$B$11:$O$140,($B$1+2),FALSE))-(L127*(L$7/VLOOKUP($B127,'Paddock Names'!$B$11:$D$140,3)))</f>
        <v>#DIV/0!</v>
      </c>
      <c r="M128" s="123" t="e">
        <f>L128+(VLOOKUP($B127,'Growth Rates'!$B$11:$O$140,($B$1+2),FALSE))-(M127*(M$7/VLOOKUP($B127,'Paddock Names'!$B$11:$D$140,3)))</f>
        <v>#DIV/0!</v>
      </c>
      <c r="N128" s="123" t="e">
        <f>M128+(VLOOKUP($B127,'Growth Rates'!$B$11:$O$140,($B$1+2),FALSE))-(N127*(N$7/VLOOKUP($B127,'Paddock Names'!$B$11:$D$140,3)))</f>
        <v>#DIV/0!</v>
      </c>
      <c r="O128" s="123" t="e">
        <f>N128+(VLOOKUP($B127,'Growth Rates'!$B$11:$O$140,($B$1+2),FALSE))-(O127*(O$7/VLOOKUP($B127,'Paddock Names'!$B$11:$D$140,3)))</f>
        <v>#DIV/0!</v>
      </c>
      <c r="P128" s="123" t="e">
        <f>O128+(VLOOKUP($B127,'Growth Rates'!$B$11:$O$140,($B$1+2),FALSE))-(P127*(P$7/VLOOKUP($B127,'Paddock Names'!$B$11:$D$140,3)))</f>
        <v>#DIV/0!</v>
      </c>
      <c r="Q128" s="123" t="e">
        <f>P128+(VLOOKUP($B127,'Growth Rates'!$B$11:$O$140,($B$1+2),FALSE))-(Q127*(Q$7/VLOOKUP($B127,'Paddock Names'!$B$11:$D$140,3)))</f>
        <v>#DIV/0!</v>
      </c>
      <c r="R128" s="123" t="e">
        <f>Q128+(VLOOKUP($B127,'Growth Rates'!$B$11:$O$140,($B$1+2),FALSE))-(R127*(R$7/VLOOKUP($B127,'Paddock Names'!$B$11:$D$140,3)))</f>
        <v>#DIV/0!</v>
      </c>
      <c r="S128" s="123" t="e">
        <f>R128+(VLOOKUP($B127,'Growth Rates'!$B$11:$O$140,($B$1+2),FALSE))-(S127*(S$7/VLOOKUP($B127,'Paddock Names'!$B$11:$D$140,3)))</f>
        <v>#DIV/0!</v>
      </c>
      <c r="T128" s="123" t="e">
        <f>S128+(VLOOKUP($B127,'Growth Rates'!$B$11:$O$140,($B$1+2),FALSE))-(T127*(T$7/VLOOKUP($B127,'Paddock Names'!$B$11:$D$140,3)))</f>
        <v>#DIV/0!</v>
      </c>
      <c r="U128" s="123" t="e">
        <f>T128+(VLOOKUP($B127,'Growth Rates'!$B$11:$O$140,($B$1+2),FALSE))-(U127*(U$7/VLOOKUP($B127,'Paddock Names'!$B$11:$D$140,3)))</f>
        <v>#DIV/0!</v>
      </c>
      <c r="V128" s="123" t="e">
        <f>U128+(VLOOKUP($B127,'Growth Rates'!$B$11:$O$140,($B$1+2),FALSE))-(V127*(V$7/VLOOKUP($B127,'Paddock Names'!$B$11:$D$140,3)))</f>
        <v>#DIV/0!</v>
      </c>
      <c r="W128" s="123" t="e">
        <f>V128+(VLOOKUP($B127,'Growth Rates'!$B$11:$O$140,($B$1+2),FALSE))-(W127*(W$7/VLOOKUP($B127,'Paddock Names'!$B$11:$D$140,3)))</f>
        <v>#DIV/0!</v>
      </c>
      <c r="X128" s="123" t="e">
        <f>W128+(VLOOKUP($B127,'Growth Rates'!$B$11:$O$140,($B$1+2),FALSE))-(X127*(X$7/VLOOKUP($B127,'Paddock Names'!$B$11:$D$140,3)))</f>
        <v>#DIV/0!</v>
      </c>
      <c r="Y128" s="123" t="e">
        <f>X128+(VLOOKUP($B127,'Growth Rates'!$B$11:$O$140,($B$1+2),FALSE))-(Y127*(Y$7/VLOOKUP($B127,'Paddock Names'!$B$11:$D$140,3)))</f>
        <v>#DIV/0!</v>
      </c>
      <c r="Z128" s="123" t="e">
        <f>Y128+(VLOOKUP($B127,'Growth Rates'!$B$11:$O$140,($B$1+2),FALSE))-(Z127*(Z$7/VLOOKUP($B127,'Paddock Names'!$B$11:$D$140,3)))</f>
        <v>#DIV/0!</v>
      </c>
      <c r="AA128" s="123" t="e">
        <f>Z128+(VLOOKUP($B127,'Growth Rates'!$B$11:$O$140,($B$1+2),FALSE))-(AA127*(AA$7/VLOOKUP($B127,'Paddock Names'!$B$11:$D$140,3)))</f>
        <v>#DIV/0!</v>
      </c>
      <c r="AB128" s="123" t="e">
        <f>AA128+(VLOOKUP($B127,'Growth Rates'!$B$11:$O$140,($B$1+2),FALSE))-(AB127*(AB$7/VLOOKUP($B127,'Paddock Names'!$B$11:$D$140,3)))</f>
        <v>#DIV/0!</v>
      </c>
      <c r="AC128" s="123" t="e">
        <f>AB128+(VLOOKUP($B127,'Growth Rates'!$B$11:$O$140,($B$1+2),FALSE))-(AC127*(AC$7/VLOOKUP($B127,'Paddock Names'!$B$11:$D$140,3)))</f>
        <v>#DIV/0!</v>
      </c>
      <c r="AD128" s="123" t="e">
        <f>AC128+(VLOOKUP($B127,'Growth Rates'!$B$11:$O$140,($B$1+2),FALSE))-(AD127*(AD$7/VLOOKUP($B127,'Paddock Names'!$B$11:$D$140,3)))</f>
        <v>#DIV/0!</v>
      </c>
      <c r="AE128" s="123" t="e">
        <f>AD128+(VLOOKUP($B127,'Growth Rates'!$B$11:$O$140,($B$1+2),FALSE))-(AE127*(AE$7/VLOOKUP($B127,'Paddock Names'!$B$11:$D$140,3)))</f>
        <v>#DIV/0!</v>
      </c>
      <c r="AF128" s="123" t="e">
        <f>AE128+(VLOOKUP($B127,'Growth Rates'!$B$11:$O$140,($B$1+2),FALSE))-(AF127*(AF$7/VLOOKUP($B127,'Paddock Names'!$B$11:$D$140,3)))</f>
        <v>#DIV/0!</v>
      </c>
      <c r="AG128" s="123" t="e">
        <f>AF128+(VLOOKUP($B127,'Growth Rates'!$B$11:$O$140,($B$1+2),FALSE))-(AG127*(AG$7/VLOOKUP($B127,'Paddock Names'!$B$11:$D$140,3)))</f>
        <v>#DIV/0!</v>
      </c>
      <c r="AH128" s="123" t="e">
        <f>AG128+(VLOOKUP($B127,'Growth Rates'!$B$11:$O$140,($B$1+2),FALSE))-(AH127*(AH$7/VLOOKUP($B127,'Paddock Names'!$B$11:$D$140,3)))</f>
        <v>#DIV/0!</v>
      </c>
      <c r="AI128" s="123" t="e">
        <f>AH128+(VLOOKUP($B127,'Growth Rates'!$B$11:$O$140,($B$1+2),FALSE))-(AI127*(AI$7/VLOOKUP($B127,'Paddock Names'!$B$11:$D$140,3)))</f>
        <v>#DIV/0!</v>
      </c>
      <c r="AJ128" s="123" t="e">
        <f>AI128+(VLOOKUP($B127,'Growth Rates'!$B$11:$O$140,($B$1+2),FALSE))-(AJ127*(AJ$7/VLOOKUP($B127,'Paddock Names'!$B$11:$D$140,3)))</f>
        <v>#DIV/0!</v>
      </c>
      <c r="AK128" s="123" t="e">
        <f>AJ128+(VLOOKUP($B127,'Growth Rates'!$B$11:$O$140,($B$1+2),FALSE))-(AK127*(AK$7/VLOOKUP($B127,'Paddock Names'!$B$11:$D$140,3)))</f>
        <v>#DIV/0!</v>
      </c>
      <c r="AL128" s="123" t="e">
        <f>AK128+(VLOOKUP($B127,'Growth Rates'!$B$11:$O$140,($B$1+2),FALSE))-(AL127*(AL$7/VLOOKUP($B127,'Paddock Names'!$B$11:$D$140,3)))</f>
        <v>#DIV/0!</v>
      </c>
      <c r="AM128" s="124" t="e">
        <f>AL128+(VLOOKUP($B127,'Growth Rates'!$B$11:$O$140,($B$1+2),FALSE))-(AM127*(AM$7/VLOOKUP($B127,'Paddock Names'!$B$11:$D$140,3)))</f>
        <v>#DIV/0!</v>
      </c>
    </row>
    <row r="129" spans="2:39"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IF(SUM(I129:AM129)&gt;0,SUM(I129:AM129)," ")</f>
        <v xml:space="preserve"> </v>
      </c>
      <c r="F129" s="119" t="e">
        <f>IF((MOD('Group Name and Year'!$E$14,4)=0),Feb!AK130,Feb!AJ130)</f>
        <v>#DIV/0!</v>
      </c>
      <c r="G129" s="17">
        <f>VLOOKUP(B129,'Herbage Mass Residual'!$B$11:$O$140,($B$1+2),FALSE)</f>
        <v>2400</v>
      </c>
      <c r="H129" s="103" t="e">
        <f>($F$7/VLOOKUP(B129,'Paddock Names'!$B$11:$D$140,3))*(SUM(I129:AM129)/31)</f>
        <v>#DIV/0!</v>
      </c>
      <c r="I129" s="121"/>
      <c r="J129" s="121"/>
      <c r="K129" s="121"/>
      <c r="L129" s="121"/>
      <c r="M129" s="121"/>
      <c r="N129" s="121"/>
      <c r="O129" s="121"/>
      <c r="P129" s="121"/>
      <c r="Q129" s="121"/>
      <c r="R129" s="121"/>
      <c r="S129" s="121"/>
      <c r="T129" s="121"/>
      <c r="U129" s="121"/>
      <c r="V129" s="121"/>
      <c r="W129" s="121"/>
      <c r="X129" s="121"/>
      <c r="Y129" s="121"/>
      <c r="Z129" s="121"/>
      <c r="AA129" s="121"/>
      <c r="AB129" s="121"/>
      <c r="AC129" s="121"/>
      <c r="AD129" s="121"/>
      <c r="AE129" s="121"/>
      <c r="AF129" s="121"/>
      <c r="AG129" s="121"/>
      <c r="AH129" s="121"/>
      <c r="AI129" s="121"/>
      <c r="AJ129" s="121"/>
      <c r="AK129" s="121"/>
      <c r="AL129" s="121"/>
      <c r="AM129" s="122"/>
    </row>
    <row r="130" spans="2:39" ht="16" thickBot="1" x14ac:dyDescent="0.25">
      <c r="B130" s="58">
        <f t="shared" si="5"/>
        <v>60.5</v>
      </c>
      <c r="C130" s="23"/>
      <c r="D130" s="29"/>
      <c r="E130" s="27"/>
      <c r="F130" s="21"/>
      <c r="G130" s="22"/>
      <c r="H130" s="104"/>
      <c r="I130" s="123" t="e">
        <f>F129+(VLOOKUP(B129,'Growth Rates'!$B$11:$O$140,($B$1+2),FALSE))-(I129*(I$7/VLOOKUP(B129,'Paddock Names'!$B$11:$D$140,3)))</f>
        <v>#DIV/0!</v>
      </c>
      <c r="J130" s="123" t="e">
        <f>I130+(VLOOKUP($B129,'Growth Rates'!$B$11:$O$140,($B$1+2),FALSE))-(J129*(J$7/VLOOKUP($B129,'Paddock Names'!$B$11:$D$140,3)))</f>
        <v>#DIV/0!</v>
      </c>
      <c r="K130" s="123" t="e">
        <f>J130+(VLOOKUP($B129,'Growth Rates'!$B$11:$O$140,($B$1+2),FALSE))-(K129*(K$7/VLOOKUP($B129,'Paddock Names'!$B$11:$D$140,3)))</f>
        <v>#DIV/0!</v>
      </c>
      <c r="L130" s="123" t="e">
        <f>K130+(VLOOKUP($B129,'Growth Rates'!$B$11:$O$140,($B$1+2),FALSE))-(L129*(L$7/VLOOKUP($B129,'Paddock Names'!$B$11:$D$140,3)))</f>
        <v>#DIV/0!</v>
      </c>
      <c r="M130" s="123" t="e">
        <f>L130+(VLOOKUP($B129,'Growth Rates'!$B$11:$O$140,($B$1+2),FALSE))-(M129*(M$7/VLOOKUP($B129,'Paddock Names'!$B$11:$D$140,3)))</f>
        <v>#DIV/0!</v>
      </c>
      <c r="N130" s="123" t="e">
        <f>M130+(VLOOKUP($B129,'Growth Rates'!$B$11:$O$140,($B$1+2),FALSE))-(N129*(N$7/VLOOKUP($B129,'Paddock Names'!$B$11:$D$140,3)))</f>
        <v>#DIV/0!</v>
      </c>
      <c r="O130" s="123" t="e">
        <f>N130+(VLOOKUP($B129,'Growth Rates'!$B$11:$O$140,($B$1+2),FALSE))-(O129*(O$7/VLOOKUP($B129,'Paddock Names'!$B$11:$D$140,3)))</f>
        <v>#DIV/0!</v>
      </c>
      <c r="P130" s="123" t="e">
        <f>O130+(VLOOKUP($B129,'Growth Rates'!$B$11:$O$140,($B$1+2),FALSE))-(P129*(P$7/VLOOKUP($B129,'Paddock Names'!$B$11:$D$140,3)))</f>
        <v>#DIV/0!</v>
      </c>
      <c r="Q130" s="123" t="e">
        <f>P130+(VLOOKUP($B129,'Growth Rates'!$B$11:$O$140,($B$1+2),FALSE))-(Q129*(Q$7/VLOOKUP($B129,'Paddock Names'!$B$11:$D$140,3)))</f>
        <v>#DIV/0!</v>
      </c>
      <c r="R130" s="123" t="e">
        <f>Q130+(VLOOKUP($B129,'Growth Rates'!$B$11:$O$140,($B$1+2),FALSE))-(R129*(R$7/VLOOKUP($B129,'Paddock Names'!$B$11:$D$140,3)))</f>
        <v>#DIV/0!</v>
      </c>
      <c r="S130" s="123" t="e">
        <f>R130+(VLOOKUP($B129,'Growth Rates'!$B$11:$O$140,($B$1+2),FALSE))-(S129*(S$7/VLOOKUP($B129,'Paddock Names'!$B$11:$D$140,3)))</f>
        <v>#DIV/0!</v>
      </c>
      <c r="T130" s="123" t="e">
        <f>S130+(VLOOKUP($B129,'Growth Rates'!$B$11:$O$140,($B$1+2),FALSE))-(T129*(T$7/VLOOKUP($B129,'Paddock Names'!$B$11:$D$140,3)))</f>
        <v>#DIV/0!</v>
      </c>
      <c r="U130" s="123" t="e">
        <f>T130+(VLOOKUP($B129,'Growth Rates'!$B$11:$O$140,($B$1+2),FALSE))-(U129*(U$7/VLOOKUP($B129,'Paddock Names'!$B$11:$D$140,3)))</f>
        <v>#DIV/0!</v>
      </c>
      <c r="V130" s="123" t="e">
        <f>U130+(VLOOKUP($B129,'Growth Rates'!$B$11:$O$140,($B$1+2),FALSE))-(V129*(V$7/VLOOKUP($B129,'Paddock Names'!$B$11:$D$140,3)))</f>
        <v>#DIV/0!</v>
      </c>
      <c r="W130" s="123" t="e">
        <f>V130+(VLOOKUP($B129,'Growth Rates'!$B$11:$O$140,($B$1+2),FALSE))-(W129*(W$7/VLOOKUP($B129,'Paddock Names'!$B$11:$D$140,3)))</f>
        <v>#DIV/0!</v>
      </c>
      <c r="X130" s="123" t="e">
        <f>W130+(VLOOKUP($B129,'Growth Rates'!$B$11:$O$140,($B$1+2),FALSE))-(X129*(X$7/VLOOKUP($B129,'Paddock Names'!$B$11:$D$140,3)))</f>
        <v>#DIV/0!</v>
      </c>
      <c r="Y130" s="123" t="e">
        <f>X130+(VLOOKUP($B129,'Growth Rates'!$B$11:$O$140,($B$1+2),FALSE))-(Y129*(Y$7/VLOOKUP($B129,'Paddock Names'!$B$11:$D$140,3)))</f>
        <v>#DIV/0!</v>
      </c>
      <c r="Z130" s="123" t="e">
        <f>Y130+(VLOOKUP($B129,'Growth Rates'!$B$11:$O$140,($B$1+2),FALSE))-(Z129*(Z$7/VLOOKUP($B129,'Paddock Names'!$B$11:$D$140,3)))</f>
        <v>#DIV/0!</v>
      </c>
      <c r="AA130" s="123" t="e">
        <f>Z130+(VLOOKUP($B129,'Growth Rates'!$B$11:$O$140,($B$1+2),FALSE))-(AA129*(AA$7/VLOOKUP($B129,'Paddock Names'!$B$11:$D$140,3)))</f>
        <v>#DIV/0!</v>
      </c>
      <c r="AB130" s="123" t="e">
        <f>AA130+(VLOOKUP($B129,'Growth Rates'!$B$11:$O$140,($B$1+2),FALSE))-(AB129*(AB$7/VLOOKUP($B129,'Paddock Names'!$B$11:$D$140,3)))</f>
        <v>#DIV/0!</v>
      </c>
      <c r="AC130" s="123" t="e">
        <f>AB130+(VLOOKUP($B129,'Growth Rates'!$B$11:$O$140,($B$1+2),FALSE))-(AC129*(AC$7/VLOOKUP($B129,'Paddock Names'!$B$11:$D$140,3)))</f>
        <v>#DIV/0!</v>
      </c>
      <c r="AD130" s="123" t="e">
        <f>AC130+(VLOOKUP($B129,'Growth Rates'!$B$11:$O$140,($B$1+2),FALSE))-(AD129*(AD$7/VLOOKUP($B129,'Paddock Names'!$B$11:$D$140,3)))</f>
        <v>#DIV/0!</v>
      </c>
      <c r="AE130" s="123" t="e">
        <f>AD130+(VLOOKUP($B129,'Growth Rates'!$B$11:$O$140,($B$1+2),FALSE))-(AE129*(AE$7/VLOOKUP($B129,'Paddock Names'!$B$11:$D$140,3)))</f>
        <v>#DIV/0!</v>
      </c>
      <c r="AF130" s="123" t="e">
        <f>AE130+(VLOOKUP($B129,'Growth Rates'!$B$11:$O$140,($B$1+2),FALSE))-(AF129*(AF$7/VLOOKUP($B129,'Paddock Names'!$B$11:$D$140,3)))</f>
        <v>#DIV/0!</v>
      </c>
      <c r="AG130" s="123" t="e">
        <f>AF130+(VLOOKUP($B129,'Growth Rates'!$B$11:$O$140,($B$1+2),FALSE))-(AG129*(AG$7/VLOOKUP($B129,'Paddock Names'!$B$11:$D$140,3)))</f>
        <v>#DIV/0!</v>
      </c>
      <c r="AH130" s="123" t="e">
        <f>AG130+(VLOOKUP($B129,'Growth Rates'!$B$11:$O$140,($B$1+2),FALSE))-(AH129*(AH$7/VLOOKUP($B129,'Paddock Names'!$B$11:$D$140,3)))</f>
        <v>#DIV/0!</v>
      </c>
      <c r="AI130" s="123" t="e">
        <f>AH130+(VLOOKUP($B129,'Growth Rates'!$B$11:$O$140,($B$1+2),FALSE))-(AI129*(AI$7/VLOOKUP($B129,'Paddock Names'!$B$11:$D$140,3)))</f>
        <v>#DIV/0!</v>
      </c>
      <c r="AJ130" s="123" t="e">
        <f>AI130+(VLOOKUP($B129,'Growth Rates'!$B$11:$O$140,($B$1+2),FALSE))-(AJ129*(AJ$7/VLOOKUP($B129,'Paddock Names'!$B$11:$D$140,3)))</f>
        <v>#DIV/0!</v>
      </c>
      <c r="AK130" s="123" t="e">
        <f>AJ130+(VLOOKUP($B129,'Growth Rates'!$B$11:$O$140,($B$1+2),FALSE))-(AK129*(AK$7/VLOOKUP($B129,'Paddock Names'!$B$11:$D$140,3)))</f>
        <v>#DIV/0!</v>
      </c>
      <c r="AL130" s="123" t="e">
        <f>AK130+(VLOOKUP($B129,'Growth Rates'!$B$11:$O$140,($B$1+2),FALSE))-(AL129*(AL$7/VLOOKUP($B129,'Paddock Names'!$B$11:$D$140,3)))</f>
        <v>#DIV/0!</v>
      </c>
      <c r="AM130" s="124" t="e">
        <f>AL130+(VLOOKUP($B129,'Growth Rates'!$B$11:$O$140,($B$1+2),FALSE))-(AM129*(AM$7/VLOOKUP($B129,'Paddock Names'!$B$11:$D$140,3)))</f>
        <v>#DIV/0!</v>
      </c>
    </row>
    <row r="131" spans="2:39"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IF(SUM(I131:AM131)&gt;0,SUM(I131:AM131)," ")</f>
        <v xml:space="preserve"> </v>
      </c>
      <c r="F131" s="119" t="e">
        <f>IF((MOD('Group Name and Year'!$E$14,4)=0),Feb!AK132,Feb!AJ132)</f>
        <v>#DIV/0!</v>
      </c>
      <c r="G131" s="17">
        <f>VLOOKUP(B131,'Herbage Mass Residual'!$B$11:$O$140,($B$1+2),FALSE)</f>
        <v>2400</v>
      </c>
      <c r="H131" s="103" t="e">
        <f>($F$7/VLOOKUP(B131,'Paddock Names'!$B$11:$D$140,3))*(SUM(I131:AM131)/31)</f>
        <v>#DIV/0!</v>
      </c>
      <c r="I131" s="121"/>
      <c r="J131" s="121"/>
      <c r="K131" s="121"/>
      <c r="L131" s="121"/>
      <c r="M131" s="121"/>
      <c r="N131" s="121"/>
      <c r="O131" s="121"/>
      <c r="P131" s="121"/>
      <c r="Q131" s="121"/>
      <c r="R131" s="121"/>
      <c r="S131" s="121"/>
      <c r="T131" s="121"/>
      <c r="U131" s="121"/>
      <c r="V131" s="121"/>
      <c r="W131" s="121"/>
      <c r="X131" s="121"/>
      <c r="Y131" s="121"/>
      <c r="Z131" s="121"/>
      <c r="AA131" s="121"/>
      <c r="AB131" s="121"/>
      <c r="AC131" s="121"/>
      <c r="AD131" s="121"/>
      <c r="AE131" s="121"/>
      <c r="AF131" s="121"/>
      <c r="AG131" s="121"/>
      <c r="AH131" s="121"/>
      <c r="AI131" s="121"/>
      <c r="AJ131" s="121"/>
      <c r="AK131" s="121"/>
      <c r="AL131" s="121"/>
      <c r="AM131" s="122"/>
    </row>
    <row r="132" spans="2:39" ht="16" thickBot="1" x14ac:dyDescent="0.25">
      <c r="B132" s="58">
        <f t="shared" si="5"/>
        <v>61.5</v>
      </c>
      <c r="C132" s="23"/>
      <c r="D132" s="29"/>
      <c r="E132" s="27"/>
      <c r="F132" s="21"/>
      <c r="G132" s="22"/>
      <c r="H132" s="104"/>
      <c r="I132" s="123" t="e">
        <f>F131+(VLOOKUP(B131,'Growth Rates'!$B$11:$O$140,($B$1+2),FALSE))-(I131*(I$7/VLOOKUP(B131,'Paddock Names'!$B$11:$D$140,3)))</f>
        <v>#DIV/0!</v>
      </c>
      <c r="J132" s="123" t="e">
        <f>I132+(VLOOKUP($B131,'Growth Rates'!$B$11:$O$140,($B$1+2),FALSE))-(J131*(J$7/VLOOKUP($B131,'Paddock Names'!$B$11:$D$140,3)))</f>
        <v>#DIV/0!</v>
      </c>
      <c r="K132" s="123" t="e">
        <f>J132+(VLOOKUP($B131,'Growth Rates'!$B$11:$O$140,($B$1+2),FALSE))-(K131*(K$7/VLOOKUP($B131,'Paddock Names'!$B$11:$D$140,3)))</f>
        <v>#DIV/0!</v>
      </c>
      <c r="L132" s="123" t="e">
        <f>K132+(VLOOKUP($B131,'Growth Rates'!$B$11:$O$140,($B$1+2),FALSE))-(L131*(L$7/VLOOKUP($B131,'Paddock Names'!$B$11:$D$140,3)))</f>
        <v>#DIV/0!</v>
      </c>
      <c r="M132" s="123" t="e">
        <f>L132+(VLOOKUP($B131,'Growth Rates'!$B$11:$O$140,($B$1+2),FALSE))-(M131*(M$7/VLOOKUP($B131,'Paddock Names'!$B$11:$D$140,3)))</f>
        <v>#DIV/0!</v>
      </c>
      <c r="N132" s="123" t="e">
        <f>M132+(VLOOKUP($B131,'Growth Rates'!$B$11:$O$140,($B$1+2),FALSE))-(N131*(N$7/VLOOKUP($B131,'Paddock Names'!$B$11:$D$140,3)))</f>
        <v>#DIV/0!</v>
      </c>
      <c r="O132" s="123" t="e">
        <f>N132+(VLOOKUP($B131,'Growth Rates'!$B$11:$O$140,($B$1+2),FALSE))-(O131*(O$7/VLOOKUP($B131,'Paddock Names'!$B$11:$D$140,3)))</f>
        <v>#DIV/0!</v>
      </c>
      <c r="P132" s="123" t="e">
        <f>O132+(VLOOKUP($B131,'Growth Rates'!$B$11:$O$140,($B$1+2),FALSE))-(P131*(P$7/VLOOKUP($B131,'Paddock Names'!$B$11:$D$140,3)))</f>
        <v>#DIV/0!</v>
      </c>
      <c r="Q132" s="123" t="e">
        <f>P132+(VLOOKUP($B131,'Growth Rates'!$B$11:$O$140,($B$1+2),FALSE))-(Q131*(Q$7/VLOOKUP($B131,'Paddock Names'!$B$11:$D$140,3)))</f>
        <v>#DIV/0!</v>
      </c>
      <c r="R132" s="123" t="e">
        <f>Q132+(VLOOKUP($B131,'Growth Rates'!$B$11:$O$140,($B$1+2),FALSE))-(R131*(R$7/VLOOKUP($B131,'Paddock Names'!$B$11:$D$140,3)))</f>
        <v>#DIV/0!</v>
      </c>
      <c r="S132" s="123" t="e">
        <f>R132+(VLOOKUP($B131,'Growth Rates'!$B$11:$O$140,($B$1+2),FALSE))-(S131*(S$7/VLOOKUP($B131,'Paddock Names'!$B$11:$D$140,3)))</f>
        <v>#DIV/0!</v>
      </c>
      <c r="T132" s="123" t="e">
        <f>S132+(VLOOKUP($B131,'Growth Rates'!$B$11:$O$140,($B$1+2),FALSE))-(T131*(T$7/VLOOKUP($B131,'Paddock Names'!$B$11:$D$140,3)))</f>
        <v>#DIV/0!</v>
      </c>
      <c r="U132" s="123" t="e">
        <f>T132+(VLOOKUP($B131,'Growth Rates'!$B$11:$O$140,($B$1+2),FALSE))-(U131*(U$7/VLOOKUP($B131,'Paddock Names'!$B$11:$D$140,3)))</f>
        <v>#DIV/0!</v>
      </c>
      <c r="V132" s="123" t="e">
        <f>U132+(VLOOKUP($B131,'Growth Rates'!$B$11:$O$140,($B$1+2),FALSE))-(V131*(V$7/VLOOKUP($B131,'Paddock Names'!$B$11:$D$140,3)))</f>
        <v>#DIV/0!</v>
      </c>
      <c r="W132" s="123" t="e">
        <f>V132+(VLOOKUP($B131,'Growth Rates'!$B$11:$O$140,($B$1+2),FALSE))-(W131*(W$7/VLOOKUP($B131,'Paddock Names'!$B$11:$D$140,3)))</f>
        <v>#DIV/0!</v>
      </c>
      <c r="X132" s="123" t="e">
        <f>W132+(VLOOKUP($B131,'Growth Rates'!$B$11:$O$140,($B$1+2),FALSE))-(X131*(X$7/VLOOKUP($B131,'Paddock Names'!$B$11:$D$140,3)))</f>
        <v>#DIV/0!</v>
      </c>
      <c r="Y132" s="123" t="e">
        <f>X132+(VLOOKUP($B131,'Growth Rates'!$B$11:$O$140,($B$1+2),FALSE))-(Y131*(Y$7/VLOOKUP($B131,'Paddock Names'!$B$11:$D$140,3)))</f>
        <v>#DIV/0!</v>
      </c>
      <c r="Z132" s="123" t="e">
        <f>Y132+(VLOOKUP($B131,'Growth Rates'!$B$11:$O$140,($B$1+2),FALSE))-(Z131*(Z$7/VLOOKUP($B131,'Paddock Names'!$B$11:$D$140,3)))</f>
        <v>#DIV/0!</v>
      </c>
      <c r="AA132" s="123" t="e">
        <f>Z132+(VLOOKUP($B131,'Growth Rates'!$B$11:$O$140,($B$1+2),FALSE))-(AA131*(AA$7/VLOOKUP($B131,'Paddock Names'!$B$11:$D$140,3)))</f>
        <v>#DIV/0!</v>
      </c>
      <c r="AB132" s="123" t="e">
        <f>AA132+(VLOOKUP($B131,'Growth Rates'!$B$11:$O$140,($B$1+2),FALSE))-(AB131*(AB$7/VLOOKUP($B131,'Paddock Names'!$B$11:$D$140,3)))</f>
        <v>#DIV/0!</v>
      </c>
      <c r="AC132" s="123" t="e">
        <f>AB132+(VLOOKUP($B131,'Growth Rates'!$B$11:$O$140,($B$1+2),FALSE))-(AC131*(AC$7/VLOOKUP($B131,'Paddock Names'!$B$11:$D$140,3)))</f>
        <v>#DIV/0!</v>
      </c>
      <c r="AD132" s="123" t="e">
        <f>AC132+(VLOOKUP($B131,'Growth Rates'!$B$11:$O$140,($B$1+2),FALSE))-(AD131*(AD$7/VLOOKUP($B131,'Paddock Names'!$B$11:$D$140,3)))</f>
        <v>#DIV/0!</v>
      </c>
      <c r="AE132" s="123" t="e">
        <f>AD132+(VLOOKUP($B131,'Growth Rates'!$B$11:$O$140,($B$1+2),FALSE))-(AE131*(AE$7/VLOOKUP($B131,'Paddock Names'!$B$11:$D$140,3)))</f>
        <v>#DIV/0!</v>
      </c>
      <c r="AF132" s="123" t="e">
        <f>AE132+(VLOOKUP($B131,'Growth Rates'!$B$11:$O$140,($B$1+2),FALSE))-(AF131*(AF$7/VLOOKUP($B131,'Paddock Names'!$B$11:$D$140,3)))</f>
        <v>#DIV/0!</v>
      </c>
      <c r="AG132" s="123" t="e">
        <f>AF132+(VLOOKUP($B131,'Growth Rates'!$B$11:$O$140,($B$1+2),FALSE))-(AG131*(AG$7/VLOOKUP($B131,'Paddock Names'!$B$11:$D$140,3)))</f>
        <v>#DIV/0!</v>
      </c>
      <c r="AH132" s="123" t="e">
        <f>AG132+(VLOOKUP($B131,'Growth Rates'!$B$11:$O$140,($B$1+2),FALSE))-(AH131*(AH$7/VLOOKUP($B131,'Paddock Names'!$B$11:$D$140,3)))</f>
        <v>#DIV/0!</v>
      </c>
      <c r="AI132" s="123" t="e">
        <f>AH132+(VLOOKUP($B131,'Growth Rates'!$B$11:$O$140,($B$1+2),FALSE))-(AI131*(AI$7/VLOOKUP($B131,'Paddock Names'!$B$11:$D$140,3)))</f>
        <v>#DIV/0!</v>
      </c>
      <c r="AJ132" s="123" t="e">
        <f>AI132+(VLOOKUP($B131,'Growth Rates'!$B$11:$O$140,($B$1+2),FALSE))-(AJ131*(AJ$7/VLOOKUP($B131,'Paddock Names'!$B$11:$D$140,3)))</f>
        <v>#DIV/0!</v>
      </c>
      <c r="AK132" s="123" t="e">
        <f>AJ132+(VLOOKUP($B131,'Growth Rates'!$B$11:$O$140,($B$1+2),FALSE))-(AK131*(AK$7/VLOOKUP($B131,'Paddock Names'!$B$11:$D$140,3)))</f>
        <v>#DIV/0!</v>
      </c>
      <c r="AL132" s="123" t="e">
        <f>AK132+(VLOOKUP($B131,'Growth Rates'!$B$11:$O$140,($B$1+2),FALSE))-(AL131*(AL$7/VLOOKUP($B131,'Paddock Names'!$B$11:$D$140,3)))</f>
        <v>#DIV/0!</v>
      </c>
      <c r="AM132" s="124" t="e">
        <f>AL132+(VLOOKUP($B131,'Growth Rates'!$B$11:$O$140,($B$1+2),FALSE))-(AM131*(AM$7/VLOOKUP($B131,'Paddock Names'!$B$11:$D$140,3)))</f>
        <v>#DIV/0!</v>
      </c>
    </row>
    <row r="133" spans="2:39"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IF(SUM(I133:AM133)&gt;0,SUM(I133:AM133)," ")</f>
        <v xml:space="preserve"> </v>
      </c>
      <c r="F133" s="119" t="e">
        <f>IF((MOD('Group Name and Year'!$E$14,4)=0),Feb!AK134,Feb!AJ134)</f>
        <v>#DIV/0!</v>
      </c>
      <c r="G133" s="17">
        <f>VLOOKUP(B133,'Herbage Mass Residual'!$B$11:$O$140,($B$1+2),FALSE)</f>
        <v>2400</v>
      </c>
      <c r="H133" s="103" t="e">
        <f>($F$7/VLOOKUP(B133,'Paddock Names'!$B$11:$D$140,3))*(SUM(I133:AM133)/31)</f>
        <v>#DIV/0!</v>
      </c>
      <c r="I133" s="121"/>
      <c r="J133" s="121"/>
      <c r="K133" s="121"/>
      <c r="L133" s="121"/>
      <c r="M133" s="121"/>
      <c r="N133" s="121"/>
      <c r="O133" s="121"/>
      <c r="P133" s="121"/>
      <c r="Q133" s="121"/>
      <c r="R133" s="121"/>
      <c r="S133" s="121"/>
      <c r="T133" s="121"/>
      <c r="U133" s="121"/>
      <c r="V133" s="121"/>
      <c r="W133" s="121"/>
      <c r="X133" s="121"/>
      <c r="Y133" s="121"/>
      <c r="Z133" s="121"/>
      <c r="AA133" s="121"/>
      <c r="AB133" s="121"/>
      <c r="AC133" s="121"/>
      <c r="AD133" s="121"/>
      <c r="AE133" s="121"/>
      <c r="AF133" s="121"/>
      <c r="AG133" s="121"/>
      <c r="AH133" s="121"/>
      <c r="AI133" s="121"/>
      <c r="AJ133" s="121"/>
      <c r="AK133" s="121"/>
      <c r="AL133" s="121"/>
      <c r="AM133" s="122"/>
    </row>
    <row r="134" spans="2:39" ht="16" thickBot="1" x14ac:dyDescent="0.25">
      <c r="B134" s="58">
        <f t="shared" si="5"/>
        <v>62.5</v>
      </c>
      <c r="C134" s="23"/>
      <c r="D134" s="29"/>
      <c r="E134" s="27"/>
      <c r="F134" s="21"/>
      <c r="G134" s="22"/>
      <c r="H134" s="104"/>
      <c r="I134" s="123" t="e">
        <f>F133+(VLOOKUP(B133,'Growth Rates'!$B$11:$O$140,($B$1+2),FALSE))-(I133*(I$7/VLOOKUP(B133,'Paddock Names'!$B$11:$D$140,3)))</f>
        <v>#DIV/0!</v>
      </c>
      <c r="J134" s="123" t="e">
        <f>I134+(VLOOKUP($B133,'Growth Rates'!$B$11:$O$140,($B$1+2),FALSE))-(J133*(J$7/VLOOKUP($B133,'Paddock Names'!$B$11:$D$140,3)))</f>
        <v>#DIV/0!</v>
      </c>
      <c r="K134" s="123" t="e">
        <f>J134+(VLOOKUP($B133,'Growth Rates'!$B$11:$O$140,($B$1+2),FALSE))-(K133*(K$7/VLOOKUP($B133,'Paddock Names'!$B$11:$D$140,3)))</f>
        <v>#DIV/0!</v>
      </c>
      <c r="L134" s="123" t="e">
        <f>K134+(VLOOKUP($B133,'Growth Rates'!$B$11:$O$140,($B$1+2),FALSE))-(L133*(L$7/VLOOKUP($B133,'Paddock Names'!$B$11:$D$140,3)))</f>
        <v>#DIV/0!</v>
      </c>
      <c r="M134" s="123" t="e">
        <f>L134+(VLOOKUP($B133,'Growth Rates'!$B$11:$O$140,($B$1+2),FALSE))-(M133*(M$7/VLOOKUP($B133,'Paddock Names'!$B$11:$D$140,3)))</f>
        <v>#DIV/0!</v>
      </c>
      <c r="N134" s="123" t="e">
        <f>M134+(VLOOKUP($B133,'Growth Rates'!$B$11:$O$140,($B$1+2),FALSE))-(N133*(N$7/VLOOKUP($B133,'Paddock Names'!$B$11:$D$140,3)))</f>
        <v>#DIV/0!</v>
      </c>
      <c r="O134" s="123" t="e">
        <f>N134+(VLOOKUP($B133,'Growth Rates'!$B$11:$O$140,($B$1+2),FALSE))-(O133*(O$7/VLOOKUP($B133,'Paddock Names'!$B$11:$D$140,3)))</f>
        <v>#DIV/0!</v>
      </c>
      <c r="P134" s="123" t="e">
        <f>O134+(VLOOKUP($B133,'Growth Rates'!$B$11:$O$140,($B$1+2),FALSE))-(P133*(P$7/VLOOKUP($B133,'Paddock Names'!$B$11:$D$140,3)))</f>
        <v>#DIV/0!</v>
      </c>
      <c r="Q134" s="123" t="e">
        <f>P134+(VLOOKUP($B133,'Growth Rates'!$B$11:$O$140,($B$1+2),FALSE))-(Q133*(Q$7/VLOOKUP($B133,'Paddock Names'!$B$11:$D$140,3)))</f>
        <v>#DIV/0!</v>
      </c>
      <c r="R134" s="123" t="e">
        <f>Q134+(VLOOKUP($B133,'Growth Rates'!$B$11:$O$140,($B$1+2),FALSE))-(R133*(R$7/VLOOKUP($B133,'Paddock Names'!$B$11:$D$140,3)))</f>
        <v>#DIV/0!</v>
      </c>
      <c r="S134" s="123" t="e">
        <f>R134+(VLOOKUP($B133,'Growth Rates'!$B$11:$O$140,($B$1+2),FALSE))-(S133*(S$7/VLOOKUP($B133,'Paddock Names'!$B$11:$D$140,3)))</f>
        <v>#DIV/0!</v>
      </c>
      <c r="T134" s="123" t="e">
        <f>S134+(VLOOKUP($B133,'Growth Rates'!$B$11:$O$140,($B$1+2),FALSE))-(T133*(T$7/VLOOKUP($B133,'Paddock Names'!$B$11:$D$140,3)))</f>
        <v>#DIV/0!</v>
      </c>
      <c r="U134" s="123" t="e">
        <f>T134+(VLOOKUP($B133,'Growth Rates'!$B$11:$O$140,($B$1+2),FALSE))-(U133*(U$7/VLOOKUP($B133,'Paddock Names'!$B$11:$D$140,3)))</f>
        <v>#DIV/0!</v>
      </c>
      <c r="V134" s="123" t="e">
        <f>U134+(VLOOKUP($B133,'Growth Rates'!$B$11:$O$140,($B$1+2),FALSE))-(V133*(V$7/VLOOKUP($B133,'Paddock Names'!$B$11:$D$140,3)))</f>
        <v>#DIV/0!</v>
      </c>
      <c r="W134" s="123" t="e">
        <f>V134+(VLOOKUP($B133,'Growth Rates'!$B$11:$O$140,($B$1+2),FALSE))-(W133*(W$7/VLOOKUP($B133,'Paddock Names'!$B$11:$D$140,3)))</f>
        <v>#DIV/0!</v>
      </c>
      <c r="X134" s="123" t="e">
        <f>W134+(VLOOKUP($B133,'Growth Rates'!$B$11:$O$140,($B$1+2),FALSE))-(X133*(X$7/VLOOKUP($B133,'Paddock Names'!$B$11:$D$140,3)))</f>
        <v>#DIV/0!</v>
      </c>
      <c r="Y134" s="123" t="e">
        <f>X134+(VLOOKUP($B133,'Growth Rates'!$B$11:$O$140,($B$1+2),FALSE))-(Y133*(Y$7/VLOOKUP($B133,'Paddock Names'!$B$11:$D$140,3)))</f>
        <v>#DIV/0!</v>
      </c>
      <c r="Z134" s="123" t="e">
        <f>Y134+(VLOOKUP($B133,'Growth Rates'!$B$11:$O$140,($B$1+2),FALSE))-(Z133*(Z$7/VLOOKUP($B133,'Paddock Names'!$B$11:$D$140,3)))</f>
        <v>#DIV/0!</v>
      </c>
      <c r="AA134" s="123" t="e">
        <f>Z134+(VLOOKUP($B133,'Growth Rates'!$B$11:$O$140,($B$1+2),FALSE))-(AA133*(AA$7/VLOOKUP($B133,'Paddock Names'!$B$11:$D$140,3)))</f>
        <v>#DIV/0!</v>
      </c>
      <c r="AB134" s="123" t="e">
        <f>AA134+(VLOOKUP($B133,'Growth Rates'!$B$11:$O$140,($B$1+2),FALSE))-(AB133*(AB$7/VLOOKUP($B133,'Paddock Names'!$B$11:$D$140,3)))</f>
        <v>#DIV/0!</v>
      </c>
      <c r="AC134" s="123" t="e">
        <f>AB134+(VLOOKUP($B133,'Growth Rates'!$B$11:$O$140,($B$1+2),FALSE))-(AC133*(AC$7/VLOOKUP($B133,'Paddock Names'!$B$11:$D$140,3)))</f>
        <v>#DIV/0!</v>
      </c>
      <c r="AD134" s="123" t="e">
        <f>AC134+(VLOOKUP($B133,'Growth Rates'!$B$11:$O$140,($B$1+2),FALSE))-(AD133*(AD$7/VLOOKUP($B133,'Paddock Names'!$B$11:$D$140,3)))</f>
        <v>#DIV/0!</v>
      </c>
      <c r="AE134" s="123" t="e">
        <f>AD134+(VLOOKUP($B133,'Growth Rates'!$B$11:$O$140,($B$1+2),FALSE))-(AE133*(AE$7/VLOOKUP($B133,'Paddock Names'!$B$11:$D$140,3)))</f>
        <v>#DIV/0!</v>
      </c>
      <c r="AF134" s="123" t="e">
        <f>AE134+(VLOOKUP($B133,'Growth Rates'!$B$11:$O$140,($B$1+2),FALSE))-(AF133*(AF$7/VLOOKUP($B133,'Paddock Names'!$B$11:$D$140,3)))</f>
        <v>#DIV/0!</v>
      </c>
      <c r="AG134" s="123" t="e">
        <f>AF134+(VLOOKUP($B133,'Growth Rates'!$B$11:$O$140,($B$1+2),FALSE))-(AG133*(AG$7/VLOOKUP($B133,'Paddock Names'!$B$11:$D$140,3)))</f>
        <v>#DIV/0!</v>
      </c>
      <c r="AH134" s="123" t="e">
        <f>AG134+(VLOOKUP($B133,'Growth Rates'!$B$11:$O$140,($B$1+2),FALSE))-(AH133*(AH$7/VLOOKUP($B133,'Paddock Names'!$B$11:$D$140,3)))</f>
        <v>#DIV/0!</v>
      </c>
      <c r="AI134" s="123" t="e">
        <f>AH134+(VLOOKUP($B133,'Growth Rates'!$B$11:$O$140,($B$1+2),FALSE))-(AI133*(AI$7/VLOOKUP($B133,'Paddock Names'!$B$11:$D$140,3)))</f>
        <v>#DIV/0!</v>
      </c>
      <c r="AJ134" s="123" t="e">
        <f>AI134+(VLOOKUP($B133,'Growth Rates'!$B$11:$O$140,($B$1+2),FALSE))-(AJ133*(AJ$7/VLOOKUP($B133,'Paddock Names'!$B$11:$D$140,3)))</f>
        <v>#DIV/0!</v>
      </c>
      <c r="AK134" s="123" t="e">
        <f>AJ134+(VLOOKUP($B133,'Growth Rates'!$B$11:$O$140,($B$1+2),FALSE))-(AK133*(AK$7/VLOOKUP($B133,'Paddock Names'!$B$11:$D$140,3)))</f>
        <v>#DIV/0!</v>
      </c>
      <c r="AL134" s="123" t="e">
        <f>AK134+(VLOOKUP($B133,'Growth Rates'!$B$11:$O$140,($B$1+2),FALSE))-(AL133*(AL$7/VLOOKUP($B133,'Paddock Names'!$B$11:$D$140,3)))</f>
        <v>#DIV/0!</v>
      </c>
      <c r="AM134" s="124" t="e">
        <f>AL134+(VLOOKUP($B133,'Growth Rates'!$B$11:$O$140,($B$1+2),FALSE))-(AM133*(AM$7/VLOOKUP($B133,'Paddock Names'!$B$11:$D$140,3)))</f>
        <v>#DIV/0!</v>
      </c>
    </row>
    <row r="135" spans="2:39"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IF(SUM(I135:AM135)&gt;0,SUM(I135:AM135)," ")</f>
        <v xml:space="preserve"> </v>
      </c>
      <c r="F135" s="119" t="e">
        <f>IF((MOD('Group Name and Year'!$E$14,4)=0),Feb!AK136,Feb!AJ136)</f>
        <v>#DIV/0!</v>
      </c>
      <c r="G135" s="17">
        <f>VLOOKUP(B135,'Herbage Mass Residual'!$B$11:$O$140,($B$1+2),FALSE)</f>
        <v>2400</v>
      </c>
      <c r="H135" s="103" t="e">
        <f>($F$7/VLOOKUP(B135,'Paddock Names'!$B$11:$D$140,3))*(SUM(I135:AM135)/31)</f>
        <v>#DIV/0!</v>
      </c>
      <c r="I135" s="121"/>
      <c r="J135" s="121"/>
      <c r="K135" s="121"/>
      <c r="L135" s="121"/>
      <c r="M135" s="121"/>
      <c r="N135" s="121"/>
      <c r="O135" s="121"/>
      <c r="P135" s="121"/>
      <c r="Q135" s="121"/>
      <c r="R135" s="121"/>
      <c r="S135" s="121"/>
      <c r="T135" s="121"/>
      <c r="U135" s="121"/>
      <c r="V135" s="121"/>
      <c r="W135" s="121"/>
      <c r="X135" s="121"/>
      <c r="Y135" s="121"/>
      <c r="Z135" s="121"/>
      <c r="AA135" s="121"/>
      <c r="AB135" s="121"/>
      <c r="AC135" s="121"/>
      <c r="AD135" s="121"/>
      <c r="AE135" s="121"/>
      <c r="AF135" s="121"/>
      <c r="AG135" s="121"/>
      <c r="AH135" s="121"/>
      <c r="AI135" s="121"/>
      <c r="AJ135" s="121"/>
      <c r="AK135" s="121"/>
      <c r="AL135" s="121"/>
      <c r="AM135" s="122"/>
    </row>
    <row r="136" spans="2:39" ht="16" thickBot="1" x14ac:dyDescent="0.25">
      <c r="B136" s="58">
        <f t="shared" si="5"/>
        <v>63.5</v>
      </c>
      <c r="C136" s="23"/>
      <c r="D136" s="29"/>
      <c r="E136" s="27"/>
      <c r="F136" s="21"/>
      <c r="G136" s="22"/>
      <c r="H136" s="104"/>
      <c r="I136" s="123" t="e">
        <f>F135+(VLOOKUP(B135,'Growth Rates'!$B$11:$O$140,($B$1+2),FALSE))-(I135*(I$7/VLOOKUP(B135,'Paddock Names'!$B$11:$D$140,3)))</f>
        <v>#DIV/0!</v>
      </c>
      <c r="J136" s="123" t="e">
        <f>I136+(VLOOKUP($B135,'Growth Rates'!$B$11:$O$140,($B$1+2),FALSE))-(J135*(J$7/VLOOKUP($B135,'Paddock Names'!$B$11:$D$140,3)))</f>
        <v>#DIV/0!</v>
      </c>
      <c r="K136" s="123" t="e">
        <f>J136+(VLOOKUP($B135,'Growth Rates'!$B$11:$O$140,($B$1+2),FALSE))-(K135*(K$7/VLOOKUP($B135,'Paddock Names'!$B$11:$D$140,3)))</f>
        <v>#DIV/0!</v>
      </c>
      <c r="L136" s="123" t="e">
        <f>K136+(VLOOKUP($B135,'Growth Rates'!$B$11:$O$140,($B$1+2),FALSE))-(L135*(L$7/VLOOKUP($B135,'Paddock Names'!$B$11:$D$140,3)))</f>
        <v>#DIV/0!</v>
      </c>
      <c r="M136" s="123" t="e">
        <f>L136+(VLOOKUP($B135,'Growth Rates'!$B$11:$O$140,($B$1+2),FALSE))-(M135*(M$7/VLOOKUP($B135,'Paddock Names'!$B$11:$D$140,3)))</f>
        <v>#DIV/0!</v>
      </c>
      <c r="N136" s="123" t="e">
        <f>M136+(VLOOKUP($B135,'Growth Rates'!$B$11:$O$140,($B$1+2),FALSE))-(N135*(N$7/VLOOKUP($B135,'Paddock Names'!$B$11:$D$140,3)))</f>
        <v>#DIV/0!</v>
      </c>
      <c r="O136" s="123" t="e">
        <f>N136+(VLOOKUP($B135,'Growth Rates'!$B$11:$O$140,($B$1+2),FALSE))-(O135*(O$7/VLOOKUP($B135,'Paddock Names'!$B$11:$D$140,3)))</f>
        <v>#DIV/0!</v>
      </c>
      <c r="P136" s="123" t="e">
        <f>O136+(VLOOKUP($B135,'Growth Rates'!$B$11:$O$140,($B$1+2),FALSE))-(P135*(P$7/VLOOKUP($B135,'Paddock Names'!$B$11:$D$140,3)))</f>
        <v>#DIV/0!</v>
      </c>
      <c r="Q136" s="123" t="e">
        <f>P136+(VLOOKUP($B135,'Growth Rates'!$B$11:$O$140,($B$1+2),FALSE))-(Q135*(Q$7/VLOOKUP($B135,'Paddock Names'!$B$11:$D$140,3)))</f>
        <v>#DIV/0!</v>
      </c>
      <c r="R136" s="123" t="e">
        <f>Q136+(VLOOKUP($B135,'Growth Rates'!$B$11:$O$140,($B$1+2),FALSE))-(R135*(R$7/VLOOKUP($B135,'Paddock Names'!$B$11:$D$140,3)))</f>
        <v>#DIV/0!</v>
      </c>
      <c r="S136" s="123" t="e">
        <f>R136+(VLOOKUP($B135,'Growth Rates'!$B$11:$O$140,($B$1+2),FALSE))-(S135*(S$7/VLOOKUP($B135,'Paddock Names'!$B$11:$D$140,3)))</f>
        <v>#DIV/0!</v>
      </c>
      <c r="T136" s="123" t="e">
        <f>S136+(VLOOKUP($B135,'Growth Rates'!$B$11:$O$140,($B$1+2),FALSE))-(T135*(T$7/VLOOKUP($B135,'Paddock Names'!$B$11:$D$140,3)))</f>
        <v>#DIV/0!</v>
      </c>
      <c r="U136" s="123" t="e">
        <f>T136+(VLOOKUP($B135,'Growth Rates'!$B$11:$O$140,($B$1+2),FALSE))-(U135*(U$7/VLOOKUP($B135,'Paddock Names'!$B$11:$D$140,3)))</f>
        <v>#DIV/0!</v>
      </c>
      <c r="V136" s="123" t="e">
        <f>U136+(VLOOKUP($B135,'Growth Rates'!$B$11:$O$140,($B$1+2),FALSE))-(V135*(V$7/VLOOKUP($B135,'Paddock Names'!$B$11:$D$140,3)))</f>
        <v>#DIV/0!</v>
      </c>
      <c r="W136" s="123" t="e">
        <f>V136+(VLOOKUP($B135,'Growth Rates'!$B$11:$O$140,($B$1+2),FALSE))-(W135*(W$7/VLOOKUP($B135,'Paddock Names'!$B$11:$D$140,3)))</f>
        <v>#DIV/0!</v>
      </c>
      <c r="X136" s="123" t="e">
        <f>W136+(VLOOKUP($B135,'Growth Rates'!$B$11:$O$140,($B$1+2),FALSE))-(X135*(X$7/VLOOKUP($B135,'Paddock Names'!$B$11:$D$140,3)))</f>
        <v>#DIV/0!</v>
      </c>
      <c r="Y136" s="123" t="e">
        <f>X136+(VLOOKUP($B135,'Growth Rates'!$B$11:$O$140,($B$1+2),FALSE))-(Y135*(Y$7/VLOOKUP($B135,'Paddock Names'!$B$11:$D$140,3)))</f>
        <v>#DIV/0!</v>
      </c>
      <c r="Z136" s="123" t="e">
        <f>Y136+(VLOOKUP($B135,'Growth Rates'!$B$11:$O$140,($B$1+2),FALSE))-(Z135*(Z$7/VLOOKUP($B135,'Paddock Names'!$B$11:$D$140,3)))</f>
        <v>#DIV/0!</v>
      </c>
      <c r="AA136" s="123" t="e">
        <f>Z136+(VLOOKUP($B135,'Growth Rates'!$B$11:$O$140,($B$1+2),FALSE))-(AA135*(AA$7/VLOOKUP($B135,'Paddock Names'!$B$11:$D$140,3)))</f>
        <v>#DIV/0!</v>
      </c>
      <c r="AB136" s="123" t="e">
        <f>AA136+(VLOOKUP($B135,'Growth Rates'!$B$11:$O$140,($B$1+2),FALSE))-(AB135*(AB$7/VLOOKUP($B135,'Paddock Names'!$B$11:$D$140,3)))</f>
        <v>#DIV/0!</v>
      </c>
      <c r="AC136" s="123" t="e">
        <f>AB136+(VLOOKUP($B135,'Growth Rates'!$B$11:$O$140,($B$1+2),FALSE))-(AC135*(AC$7/VLOOKUP($B135,'Paddock Names'!$B$11:$D$140,3)))</f>
        <v>#DIV/0!</v>
      </c>
      <c r="AD136" s="123" t="e">
        <f>AC136+(VLOOKUP($B135,'Growth Rates'!$B$11:$O$140,($B$1+2),FALSE))-(AD135*(AD$7/VLOOKUP($B135,'Paddock Names'!$B$11:$D$140,3)))</f>
        <v>#DIV/0!</v>
      </c>
      <c r="AE136" s="123" t="e">
        <f>AD136+(VLOOKUP($B135,'Growth Rates'!$B$11:$O$140,($B$1+2),FALSE))-(AE135*(AE$7/VLOOKUP($B135,'Paddock Names'!$B$11:$D$140,3)))</f>
        <v>#DIV/0!</v>
      </c>
      <c r="AF136" s="123" t="e">
        <f>AE136+(VLOOKUP($B135,'Growth Rates'!$B$11:$O$140,($B$1+2),FALSE))-(AF135*(AF$7/VLOOKUP($B135,'Paddock Names'!$B$11:$D$140,3)))</f>
        <v>#DIV/0!</v>
      </c>
      <c r="AG136" s="123" t="e">
        <f>AF136+(VLOOKUP($B135,'Growth Rates'!$B$11:$O$140,($B$1+2),FALSE))-(AG135*(AG$7/VLOOKUP($B135,'Paddock Names'!$B$11:$D$140,3)))</f>
        <v>#DIV/0!</v>
      </c>
      <c r="AH136" s="123" t="e">
        <f>AG136+(VLOOKUP($B135,'Growth Rates'!$B$11:$O$140,($B$1+2),FALSE))-(AH135*(AH$7/VLOOKUP($B135,'Paddock Names'!$B$11:$D$140,3)))</f>
        <v>#DIV/0!</v>
      </c>
      <c r="AI136" s="123" t="e">
        <f>AH136+(VLOOKUP($B135,'Growth Rates'!$B$11:$O$140,($B$1+2),FALSE))-(AI135*(AI$7/VLOOKUP($B135,'Paddock Names'!$B$11:$D$140,3)))</f>
        <v>#DIV/0!</v>
      </c>
      <c r="AJ136" s="123" t="e">
        <f>AI136+(VLOOKUP($B135,'Growth Rates'!$B$11:$O$140,($B$1+2),FALSE))-(AJ135*(AJ$7/VLOOKUP($B135,'Paddock Names'!$B$11:$D$140,3)))</f>
        <v>#DIV/0!</v>
      </c>
      <c r="AK136" s="123" t="e">
        <f>AJ136+(VLOOKUP($B135,'Growth Rates'!$B$11:$O$140,($B$1+2),FALSE))-(AK135*(AK$7/VLOOKUP($B135,'Paddock Names'!$B$11:$D$140,3)))</f>
        <v>#DIV/0!</v>
      </c>
      <c r="AL136" s="123" t="e">
        <f>AK136+(VLOOKUP($B135,'Growth Rates'!$B$11:$O$140,($B$1+2),FALSE))-(AL135*(AL$7/VLOOKUP($B135,'Paddock Names'!$B$11:$D$140,3)))</f>
        <v>#DIV/0!</v>
      </c>
      <c r="AM136" s="124" t="e">
        <f>AL136+(VLOOKUP($B135,'Growth Rates'!$B$11:$O$140,($B$1+2),FALSE))-(AM135*(AM$7/VLOOKUP($B135,'Paddock Names'!$B$11:$D$140,3)))</f>
        <v>#DIV/0!</v>
      </c>
    </row>
    <row r="137" spans="2:39"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IF(SUM(I137:AM137)&gt;0,SUM(I137:AM137)," ")</f>
        <v xml:space="preserve"> </v>
      </c>
      <c r="F137" s="119" t="e">
        <f>IF((MOD('Group Name and Year'!$E$14,4)=0),Feb!AK138,Feb!AJ138)</f>
        <v>#DIV/0!</v>
      </c>
      <c r="G137" s="17">
        <f>VLOOKUP(B137,'Herbage Mass Residual'!$B$11:$O$140,($B$1+2),FALSE)</f>
        <v>2400</v>
      </c>
      <c r="H137" s="103" t="e">
        <f>($F$7/VLOOKUP(B137,'Paddock Names'!$B$11:$D$140,3))*(SUM(I137:AM137)/31)</f>
        <v>#DIV/0!</v>
      </c>
      <c r="I137" s="121"/>
      <c r="J137" s="121"/>
      <c r="K137" s="121"/>
      <c r="L137" s="121"/>
      <c r="M137" s="121"/>
      <c r="N137" s="121"/>
      <c r="O137" s="121"/>
      <c r="P137" s="121"/>
      <c r="Q137" s="121"/>
      <c r="R137" s="121"/>
      <c r="S137" s="121"/>
      <c r="T137" s="121"/>
      <c r="U137" s="121"/>
      <c r="V137" s="121"/>
      <c r="W137" s="121"/>
      <c r="X137" s="121"/>
      <c r="Y137" s="121"/>
      <c r="Z137" s="121"/>
      <c r="AA137" s="121"/>
      <c r="AB137" s="121"/>
      <c r="AC137" s="121"/>
      <c r="AD137" s="121"/>
      <c r="AE137" s="121"/>
      <c r="AF137" s="121"/>
      <c r="AG137" s="121"/>
      <c r="AH137" s="121"/>
      <c r="AI137" s="121"/>
      <c r="AJ137" s="121"/>
      <c r="AK137" s="121"/>
      <c r="AL137" s="121"/>
      <c r="AM137" s="122"/>
    </row>
    <row r="138" spans="2:39" ht="16" thickBot="1" x14ac:dyDescent="0.25">
      <c r="B138" s="58">
        <f t="shared" si="5"/>
        <v>64.5</v>
      </c>
      <c r="C138" s="23"/>
      <c r="D138" s="29"/>
      <c r="E138" s="27"/>
      <c r="F138" s="21"/>
      <c r="G138" s="22"/>
      <c r="H138" s="104"/>
      <c r="I138" s="123" t="e">
        <f>F137+(VLOOKUP(B137,'Growth Rates'!$B$11:$O$140,($B$1+2),FALSE))-(I137*(I$7/VLOOKUP(B137,'Paddock Names'!$B$11:$D$140,3)))</f>
        <v>#DIV/0!</v>
      </c>
      <c r="J138" s="123" t="e">
        <f>I138+(VLOOKUP($B137,'Growth Rates'!$B$11:$O$140,($B$1+2),FALSE))-(J137*(J$7/VLOOKUP($B137,'Paddock Names'!$B$11:$D$140,3)))</f>
        <v>#DIV/0!</v>
      </c>
      <c r="K138" s="123" t="e">
        <f>J138+(VLOOKUP($B137,'Growth Rates'!$B$11:$O$140,($B$1+2),FALSE))-(K137*(K$7/VLOOKUP($B137,'Paddock Names'!$B$11:$D$140,3)))</f>
        <v>#DIV/0!</v>
      </c>
      <c r="L138" s="123" t="e">
        <f>K138+(VLOOKUP($B137,'Growth Rates'!$B$11:$O$140,($B$1+2),FALSE))-(L137*(L$7/VLOOKUP($B137,'Paddock Names'!$B$11:$D$140,3)))</f>
        <v>#DIV/0!</v>
      </c>
      <c r="M138" s="123" t="e">
        <f>L138+(VLOOKUP($B137,'Growth Rates'!$B$11:$O$140,($B$1+2),FALSE))-(M137*(M$7/VLOOKUP($B137,'Paddock Names'!$B$11:$D$140,3)))</f>
        <v>#DIV/0!</v>
      </c>
      <c r="N138" s="123" t="e">
        <f>M138+(VLOOKUP($B137,'Growth Rates'!$B$11:$O$140,($B$1+2),FALSE))-(N137*(N$7/VLOOKUP($B137,'Paddock Names'!$B$11:$D$140,3)))</f>
        <v>#DIV/0!</v>
      </c>
      <c r="O138" s="123" t="e">
        <f>N138+(VLOOKUP($B137,'Growth Rates'!$B$11:$O$140,($B$1+2),FALSE))-(O137*(O$7/VLOOKUP($B137,'Paddock Names'!$B$11:$D$140,3)))</f>
        <v>#DIV/0!</v>
      </c>
      <c r="P138" s="123" t="e">
        <f>O138+(VLOOKUP($B137,'Growth Rates'!$B$11:$O$140,($B$1+2),FALSE))-(P137*(P$7/VLOOKUP($B137,'Paddock Names'!$B$11:$D$140,3)))</f>
        <v>#DIV/0!</v>
      </c>
      <c r="Q138" s="123" t="e">
        <f>P138+(VLOOKUP($B137,'Growth Rates'!$B$11:$O$140,($B$1+2),FALSE))-(Q137*(Q$7/VLOOKUP($B137,'Paddock Names'!$B$11:$D$140,3)))</f>
        <v>#DIV/0!</v>
      </c>
      <c r="R138" s="123" t="e">
        <f>Q138+(VLOOKUP($B137,'Growth Rates'!$B$11:$O$140,($B$1+2),FALSE))-(R137*(R$7/VLOOKUP($B137,'Paddock Names'!$B$11:$D$140,3)))</f>
        <v>#DIV/0!</v>
      </c>
      <c r="S138" s="123" t="e">
        <f>R138+(VLOOKUP($B137,'Growth Rates'!$B$11:$O$140,($B$1+2),FALSE))-(S137*(S$7/VLOOKUP($B137,'Paddock Names'!$B$11:$D$140,3)))</f>
        <v>#DIV/0!</v>
      </c>
      <c r="T138" s="123" t="e">
        <f>S138+(VLOOKUP($B137,'Growth Rates'!$B$11:$O$140,($B$1+2),FALSE))-(T137*(T$7/VLOOKUP($B137,'Paddock Names'!$B$11:$D$140,3)))</f>
        <v>#DIV/0!</v>
      </c>
      <c r="U138" s="123" t="e">
        <f>T138+(VLOOKUP($B137,'Growth Rates'!$B$11:$O$140,($B$1+2),FALSE))-(U137*(U$7/VLOOKUP($B137,'Paddock Names'!$B$11:$D$140,3)))</f>
        <v>#DIV/0!</v>
      </c>
      <c r="V138" s="123" t="e">
        <f>U138+(VLOOKUP($B137,'Growth Rates'!$B$11:$O$140,($B$1+2),FALSE))-(V137*(V$7/VLOOKUP($B137,'Paddock Names'!$B$11:$D$140,3)))</f>
        <v>#DIV/0!</v>
      </c>
      <c r="W138" s="123" t="e">
        <f>V138+(VLOOKUP($B137,'Growth Rates'!$B$11:$O$140,($B$1+2),FALSE))-(W137*(W$7/VLOOKUP($B137,'Paddock Names'!$B$11:$D$140,3)))</f>
        <v>#DIV/0!</v>
      </c>
      <c r="X138" s="123" t="e">
        <f>W138+(VLOOKUP($B137,'Growth Rates'!$B$11:$O$140,($B$1+2),FALSE))-(X137*(X$7/VLOOKUP($B137,'Paddock Names'!$B$11:$D$140,3)))</f>
        <v>#DIV/0!</v>
      </c>
      <c r="Y138" s="123" t="e">
        <f>X138+(VLOOKUP($B137,'Growth Rates'!$B$11:$O$140,($B$1+2),FALSE))-(Y137*(Y$7/VLOOKUP($B137,'Paddock Names'!$B$11:$D$140,3)))</f>
        <v>#DIV/0!</v>
      </c>
      <c r="Z138" s="123" t="e">
        <f>Y138+(VLOOKUP($B137,'Growth Rates'!$B$11:$O$140,($B$1+2),FALSE))-(Z137*(Z$7/VLOOKUP($B137,'Paddock Names'!$B$11:$D$140,3)))</f>
        <v>#DIV/0!</v>
      </c>
      <c r="AA138" s="123" t="e">
        <f>Z138+(VLOOKUP($B137,'Growth Rates'!$B$11:$O$140,($B$1+2),FALSE))-(AA137*(AA$7/VLOOKUP($B137,'Paddock Names'!$B$11:$D$140,3)))</f>
        <v>#DIV/0!</v>
      </c>
      <c r="AB138" s="123" t="e">
        <f>AA138+(VLOOKUP($B137,'Growth Rates'!$B$11:$O$140,($B$1+2),FALSE))-(AB137*(AB$7/VLOOKUP($B137,'Paddock Names'!$B$11:$D$140,3)))</f>
        <v>#DIV/0!</v>
      </c>
      <c r="AC138" s="123" t="e">
        <f>AB138+(VLOOKUP($B137,'Growth Rates'!$B$11:$O$140,($B$1+2),FALSE))-(AC137*(AC$7/VLOOKUP($B137,'Paddock Names'!$B$11:$D$140,3)))</f>
        <v>#DIV/0!</v>
      </c>
      <c r="AD138" s="123" t="e">
        <f>AC138+(VLOOKUP($B137,'Growth Rates'!$B$11:$O$140,($B$1+2),FALSE))-(AD137*(AD$7/VLOOKUP($B137,'Paddock Names'!$B$11:$D$140,3)))</f>
        <v>#DIV/0!</v>
      </c>
      <c r="AE138" s="123" t="e">
        <f>AD138+(VLOOKUP($B137,'Growth Rates'!$B$11:$O$140,($B$1+2),FALSE))-(AE137*(AE$7/VLOOKUP($B137,'Paddock Names'!$B$11:$D$140,3)))</f>
        <v>#DIV/0!</v>
      </c>
      <c r="AF138" s="123" t="e">
        <f>AE138+(VLOOKUP($B137,'Growth Rates'!$B$11:$O$140,($B$1+2),FALSE))-(AF137*(AF$7/VLOOKUP($B137,'Paddock Names'!$B$11:$D$140,3)))</f>
        <v>#DIV/0!</v>
      </c>
      <c r="AG138" s="123" t="e">
        <f>AF138+(VLOOKUP($B137,'Growth Rates'!$B$11:$O$140,($B$1+2),FALSE))-(AG137*(AG$7/VLOOKUP($B137,'Paddock Names'!$B$11:$D$140,3)))</f>
        <v>#DIV/0!</v>
      </c>
      <c r="AH138" s="123" t="e">
        <f>AG138+(VLOOKUP($B137,'Growth Rates'!$B$11:$O$140,($B$1+2),FALSE))-(AH137*(AH$7/VLOOKUP($B137,'Paddock Names'!$B$11:$D$140,3)))</f>
        <v>#DIV/0!</v>
      </c>
      <c r="AI138" s="123" t="e">
        <f>AH138+(VLOOKUP($B137,'Growth Rates'!$B$11:$O$140,($B$1+2),FALSE))-(AI137*(AI$7/VLOOKUP($B137,'Paddock Names'!$B$11:$D$140,3)))</f>
        <v>#DIV/0!</v>
      </c>
      <c r="AJ138" s="123" t="e">
        <f>AI138+(VLOOKUP($B137,'Growth Rates'!$B$11:$O$140,($B$1+2),FALSE))-(AJ137*(AJ$7/VLOOKUP($B137,'Paddock Names'!$B$11:$D$140,3)))</f>
        <v>#DIV/0!</v>
      </c>
      <c r="AK138" s="123" t="e">
        <f>AJ138+(VLOOKUP($B137,'Growth Rates'!$B$11:$O$140,($B$1+2),FALSE))-(AK137*(AK$7/VLOOKUP($B137,'Paddock Names'!$B$11:$D$140,3)))</f>
        <v>#DIV/0!</v>
      </c>
      <c r="AL138" s="123" t="e">
        <f>AK138+(VLOOKUP($B137,'Growth Rates'!$B$11:$O$140,($B$1+2),FALSE))-(AL137*(AL$7/VLOOKUP($B137,'Paddock Names'!$B$11:$D$140,3)))</f>
        <v>#DIV/0!</v>
      </c>
      <c r="AM138" s="124" t="e">
        <f>AL138+(VLOOKUP($B137,'Growth Rates'!$B$11:$O$140,($B$1+2),FALSE))-(AM137*(AM$7/VLOOKUP($B137,'Paddock Names'!$B$11:$D$140,3)))</f>
        <v>#DIV/0!</v>
      </c>
    </row>
    <row r="139" spans="2:39"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IF(SUM(I139:AM139)&gt;0,SUM(I139:AM139)," ")</f>
        <v xml:space="preserve"> </v>
      </c>
      <c r="F139" s="119" t="e">
        <f>IF((MOD('Group Name and Year'!$E$14,4)=0),Feb!AK140,Feb!AJ140)</f>
        <v>#DIV/0!</v>
      </c>
      <c r="G139" s="17">
        <f>VLOOKUP(B139,'Herbage Mass Residual'!$B$11:$O$140,($B$1+2),FALSE)</f>
        <v>2400</v>
      </c>
      <c r="H139" s="103" t="e">
        <f>($F$7/VLOOKUP(B139,'Paddock Names'!$B$11:$D$140,3))*(SUM(I139:AM139)/31)</f>
        <v>#DIV/0!</v>
      </c>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2"/>
    </row>
    <row r="140" spans="2:39" ht="16" thickBot="1" x14ac:dyDescent="0.25">
      <c r="B140" s="58">
        <f t="shared" ref="B140:B203" si="6">B139+0.5</f>
        <v>65.5</v>
      </c>
      <c r="C140" s="23"/>
      <c r="D140" s="29"/>
      <c r="E140" s="27"/>
      <c r="F140" s="21"/>
      <c r="G140" s="22"/>
      <c r="H140" s="104"/>
      <c r="I140" s="123" t="e">
        <f>F139+(VLOOKUP(B139,'Growth Rates'!$B$11:$O$140,($B$1+2),FALSE))-(I139*(I$7/VLOOKUP(B139,'Paddock Names'!$B$11:$D$140,3)))</f>
        <v>#DIV/0!</v>
      </c>
      <c r="J140" s="123" t="e">
        <f>I140+(VLOOKUP($B139,'Growth Rates'!$B$11:$O$140,($B$1+2),FALSE))-(J139*(J$7/VLOOKUP($B139,'Paddock Names'!$B$11:$D$140,3)))</f>
        <v>#DIV/0!</v>
      </c>
      <c r="K140" s="123" t="e">
        <f>J140+(VLOOKUP($B139,'Growth Rates'!$B$11:$O$140,($B$1+2),FALSE))-(K139*(K$7/VLOOKUP($B139,'Paddock Names'!$B$11:$D$140,3)))</f>
        <v>#DIV/0!</v>
      </c>
      <c r="L140" s="123" t="e">
        <f>K140+(VLOOKUP($B139,'Growth Rates'!$B$11:$O$140,($B$1+2),FALSE))-(L139*(L$7/VLOOKUP($B139,'Paddock Names'!$B$11:$D$140,3)))</f>
        <v>#DIV/0!</v>
      </c>
      <c r="M140" s="123" t="e">
        <f>L140+(VLOOKUP($B139,'Growth Rates'!$B$11:$O$140,($B$1+2),FALSE))-(M139*(M$7/VLOOKUP($B139,'Paddock Names'!$B$11:$D$140,3)))</f>
        <v>#DIV/0!</v>
      </c>
      <c r="N140" s="123" t="e">
        <f>M140+(VLOOKUP($B139,'Growth Rates'!$B$11:$O$140,($B$1+2),FALSE))-(N139*(N$7/VLOOKUP($B139,'Paddock Names'!$B$11:$D$140,3)))</f>
        <v>#DIV/0!</v>
      </c>
      <c r="O140" s="123" t="e">
        <f>N140+(VLOOKUP($B139,'Growth Rates'!$B$11:$O$140,($B$1+2),FALSE))-(O139*(O$7/VLOOKUP($B139,'Paddock Names'!$B$11:$D$140,3)))</f>
        <v>#DIV/0!</v>
      </c>
      <c r="P140" s="123" t="e">
        <f>O140+(VLOOKUP($B139,'Growth Rates'!$B$11:$O$140,($B$1+2),FALSE))-(P139*(P$7/VLOOKUP($B139,'Paddock Names'!$B$11:$D$140,3)))</f>
        <v>#DIV/0!</v>
      </c>
      <c r="Q140" s="123" t="e">
        <f>P140+(VLOOKUP($B139,'Growth Rates'!$B$11:$O$140,($B$1+2),FALSE))-(Q139*(Q$7/VLOOKUP($B139,'Paddock Names'!$B$11:$D$140,3)))</f>
        <v>#DIV/0!</v>
      </c>
      <c r="R140" s="123" t="e">
        <f>Q140+(VLOOKUP($B139,'Growth Rates'!$B$11:$O$140,($B$1+2),FALSE))-(R139*(R$7/VLOOKUP($B139,'Paddock Names'!$B$11:$D$140,3)))</f>
        <v>#DIV/0!</v>
      </c>
      <c r="S140" s="123" t="e">
        <f>R140+(VLOOKUP($B139,'Growth Rates'!$B$11:$O$140,($B$1+2),FALSE))-(S139*(S$7/VLOOKUP($B139,'Paddock Names'!$B$11:$D$140,3)))</f>
        <v>#DIV/0!</v>
      </c>
      <c r="T140" s="123" t="e">
        <f>S140+(VLOOKUP($B139,'Growth Rates'!$B$11:$O$140,($B$1+2),FALSE))-(T139*(T$7/VLOOKUP($B139,'Paddock Names'!$B$11:$D$140,3)))</f>
        <v>#DIV/0!</v>
      </c>
      <c r="U140" s="123" t="e">
        <f>T140+(VLOOKUP($B139,'Growth Rates'!$B$11:$O$140,($B$1+2),FALSE))-(U139*(U$7/VLOOKUP($B139,'Paddock Names'!$B$11:$D$140,3)))</f>
        <v>#DIV/0!</v>
      </c>
      <c r="V140" s="123" t="e">
        <f>U140+(VLOOKUP($B139,'Growth Rates'!$B$11:$O$140,($B$1+2),FALSE))-(V139*(V$7/VLOOKUP($B139,'Paddock Names'!$B$11:$D$140,3)))</f>
        <v>#DIV/0!</v>
      </c>
      <c r="W140" s="123" t="e">
        <f>V140+(VLOOKUP($B139,'Growth Rates'!$B$11:$O$140,($B$1+2),FALSE))-(W139*(W$7/VLOOKUP($B139,'Paddock Names'!$B$11:$D$140,3)))</f>
        <v>#DIV/0!</v>
      </c>
      <c r="X140" s="123" t="e">
        <f>W140+(VLOOKUP($B139,'Growth Rates'!$B$11:$O$140,($B$1+2),FALSE))-(X139*(X$7/VLOOKUP($B139,'Paddock Names'!$B$11:$D$140,3)))</f>
        <v>#DIV/0!</v>
      </c>
      <c r="Y140" s="123" t="e">
        <f>X140+(VLOOKUP($B139,'Growth Rates'!$B$11:$O$140,($B$1+2),FALSE))-(Y139*(Y$7/VLOOKUP($B139,'Paddock Names'!$B$11:$D$140,3)))</f>
        <v>#DIV/0!</v>
      </c>
      <c r="Z140" s="123" t="e">
        <f>Y140+(VLOOKUP($B139,'Growth Rates'!$B$11:$O$140,($B$1+2),FALSE))-(Z139*(Z$7/VLOOKUP($B139,'Paddock Names'!$B$11:$D$140,3)))</f>
        <v>#DIV/0!</v>
      </c>
      <c r="AA140" s="123" t="e">
        <f>Z140+(VLOOKUP($B139,'Growth Rates'!$B$11:$O$140,($B$1+2),FALSE))-(AA139*(AA$7/VLOOKUP($B139,'Paddock Names'!$B$11:$D$140,3)))</f>
        <v>#DIV/0!</v>
      </c>
      <c r="AB140" s="123" t="e">
        <f>AA140+(VLOOKUP($B139,'Growth Rates'!$B$11:$O$140,($B$1+2),FALSE))-(AB139*(AB$7/VLOOKUP($B139,'Paddock Names'!$B$11:$D$140,3)))</f>
        <v>#DIV/0!</v>
      </c>
      <c r="AC140" s="123" t="e">
        <f>AB140+(VLOOKUP($B139,'Growth Rates'!$B$11:$O$140,($B$1+2),FALSE))-(AC139*(AC$7/VLOOKUP($B139,'Paddock Names'!$B$11:$D$140,3)))</f>
        <v>#DIV/0!</v>
      </c>
      <c r="AD140" s="123" t="e">
        <f>AC140+(VLOOKUP($B139,'Growth Rates'!$B$11:$O$140,($B$1+2),FALSE))-(AD139*(AD$7/VLOOKUP($B139,'Paddock Names'!$B$11:$D$140,3)))</f>
        <v>#DIV/0!</v>
      </c>
      <c r="AE140" s="123" t="e">
        <f>AD140+(VLOOKUP($B139,'Growth Rates'!$B$11:$O$140,($B$1+2),FALSE))-(AE139*(AE$7/VLOOKUP($B139,'Paddock Names'!$B$11:$D$140,3)))</f>
        <v>#DIV/0!</v>
      </c>
      <c r="AF140" s="123" t="e">
        <f>AE140+(VLOOKUP($B139,'Growth Rates'!$B$11:$O$140,($B$1+2),FALSE))-(AF139*(AF$7/VLOOKUP($B139,'Paddock Names'!$B$11:$D$140,3)))</f>
        <v>#DIV/0!</v>
      </c>
      <c r="AG140" s="123" t="e">
        <f>AF140+(VLOOKUP($B139,'Growth Rates'!$B$11:$O$140,($B$1+2),FALSE))-(AG139*(AG$7/VLOOKUP($B139,'Paddock Names'!$B$11:$D$140,3)))</f>
        <v>#DIV/0!</v>
      </c>
      <c r="AH140" s="123" t="e">
        <f>AG140+(VLOOKUP($B139,'Growth Rates'!$B$11:$O$140,($B$1+2),FALSE))-(AH139*(AH$7/VLOOKUP($B139,'Paddock Names'!$B$11:$D$140,3)))</f>
        <v>#DIV/0!</v>
      </c>
      <c r="AI140" s="123" t="e">
        <f>AH140+(VLOOKUP($B139,'Growth Rates'!$B$11:$O$140,($B$1+2),FALSE))-(AI139*(AI$7/VLOOKUP($B139,'Paddock Names'!$B$11:$D$140,3)))</f>
        <v>#DIV/0!</v>
      </c>
      <c r="AJ140" s="123" t="e">
        <f>AI140+(VLOOKUP($B139,'Growth Rates'!$B$11:$O$140,($B$1+2),FALSE))-(AJ139*(AJ$7/VLOOKUP($B139,'Paddock Names'!$B$11:$D$140,3)))</f>
        <v>#DIV/0!</v>
      </c>
      <c r="AK140" s="123" t="e">
        <f>AJ140+(VLOOKUP($B139,'Growth Rates'!$B$11:$O$140,($B$1+2),FALSE))-(AK139*(AK$7/VLOOKUP($B139,'Paddock Names'!$B$11:$D$140,3)))</f>
        <v>#DIV/0!</v>
      </c>
      <c r="AL140" s="123" t="e">
        <f>AK140+(VLOOKUP($B139,'Growth Rates'!$B$11:$O$140,($B$1+2),FALSE))-(AL139*(AL$7/VLOOKUP($B139,'Paddock Names'!$B$11:$D$140,3)))</f>
        <v>#DIV/0!</v>
      </c>
      <c r="AM140" s="124" t="e">
        <f>AL140+(VLOOKUP($B139,'Growth Rates'!$B$11:$O$140,($B$1+2),FALSE))-(AM139*(AM$7/VLOOKUP($B139,'Paddock Names'!$B$11:$D$140,3)))</f>
        <v>#DIV/0!</v>
      </c>
    </row>
    <row r="141" spans="2:39" x14ac:dyDescent="0.2">
      <c r="B141" s="58">
        <f t="shared" si="6"/>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IF(SUM(I141:AM141)&gt;0,SUM(I141:AM141)," ")</f>
        <v xml:space="preserve"> </v>
      </c>
      <c r="F141" s="119" t="e">
        <f>IF((MOD('Group Name and Year'!$E$14,4)=0),Feb!AK142,Feb!AJ142)</f>
        <v>#DIV/0!</v>
      </c>
      <c r="G141" s="17">
        <f>VLOOKUP(B141,'Herbage Mass Residual'!$B$11:$O$140,($B$1+2),FALSE)</f>
        <v>2400</v>
      </c>
      <c r="H141" s="103" t="e">
        <f>($F$7/VLOOKUP(B141,'Paddock Names'!$B$11:$D$140,3))*(SUM(I141:AM141)/31)</f>
        <v>#DIV/0!</v>
      </c>
      <c r="I141" s="121"/>
      <c r="J141" s="121"/>
      <c r="K141" s="121"/>
      <c r="L141" s="121"/>
      <c r="M141" s="121"/>
      <c r="N141" s="121"/>
      <c r="O141" s="121"/>
      <c r="P141" s="121"/>
      <c r="Q141" s="121"/>
      <c r="R141" s="121"/>
      <c r="S141" s="121"/>
      <c r="T141" s="121"/>
      <c r="U141" s="121"/>
      <c r="V141" s="121"/>
      <c r="W141" s="121"/>
      <c r="X141" s="121"/>
      <c r="Y141" s="121"/>
      <c r="Z141" s="121"/>
      <c r="AA141" s="121"/>
      <c r="AB141" s="121"/>
      <c r="AC141" s="121"/>
      <c r="AD141" s="121"/>
      <c r="AE141" s="121"/>
      <c r="AF141" s="121"/>
      <c r="AG141" s="121"/>
      <c r="AH141" s="121"/>
      <c r="AI141" s="121"/>
      <c r="AJ141" s="121"/>
      <c r="AK141" s="121"/>
      <c r="AL141" s="121"/>
      <c r="AM141" s="122"/>
    </row>
    <row r="142" spans="2:39" ht="16" thickBot="1" x14ac:dyDescent="0.25">
      <c r="B142" s="58">
        <f t="shared" si="6"/>
        <v>66.5</v>
      </c>
      <c r="C142" s="23"/>
      <c r="D142" s="29"/>
      <c r="E142" s="27"/>
      <c r="F142" s="21"/>
      <c r="G142" s="22"/>
      <c r="H142" s="104"/>
      <c r="I142" s="123" t="e">
        <f>F141+(VLOOKUP(B141,'Growth Rates'!$B$11:$O$140,($B$1+2),FALSE))-(I141*(I$7/VLOOKUP(B141,'Paddock Names'!$B$11:$D$140,3)))</f>
        <v>#DIV/0!</v>
      </c>
      <c r="J142" s="123" t="e">
        <f>I142+(VLOOKUP($B141,'Growth Rates'!$B$11:$O$140,($B$1+2),FALSE))-(J141*(J$7/VLOOKUP($B141,'Paddock Names'!$B$11:$D$140,3)))</f>
        <v>#DIV/0!</v>
      </c>
      <c r="K142" s="123" t="e">
        <f>J142+(VLOOKUP($B141,'Growth Rates'!$B$11:$O$140,($B$1+2),FALSE))-(K141*(K$7/VLOOKUP($B141,'Paddock Names'!$B$11:$D$140,3)))</f>
        <v>#DIV/0!</v>
      </c>
      <c r="L142" s="123" t="e">
        <f>K142+(VLOOKUP($B141,'Growth Rates'!$B$11:$O$140,($B$1+2),FALSE))-(L141*(L$7/VLOOKUP($B141,'Paddock Names'!$B$11:$D$140,3)))</f>
        <v>#DIV/0!</v>
      </c>
      <c r="M142" s="123" t="e">
        <f>L142+(VLOOKUP($B141,'Growth Rates'!$B$11:$O$140,($B$1+2),FALSE))-(M141*(M$7/VLOOKUP($B141,'Paddock Names'!$B$11:$D$140,3)))</f>
        <v>#DIV/0!</v>
      </c>
      <c r="N142" s="123" t="e">
        <f>M142+(VLOOKUP($B141,'Growth Rates'!$B$11:$O$140,($B$1+2),FALSE))-(N141*(N$7/VLOOKUP($B141,'Paddock Names'!$B$11:$D$140,3)))</f>
        <v>#DIV/0!</v>
      </c>
      <c r="O142" s="123" t="e">
        <f>N142+(VLOOKUP($B141,'Growth Rates'!$B$11:$O$140,($B$1+2),FALSE))-(O141*(O$7/VLOOKUP($B141,'Paddock Names'!$B$11:$D$140,3)))</f>
        <v>#DIV/0!</v>
      </c>
      <c r="P142" s="123" t="e">
        <f>O142+(VLOOKUP($B141,'Growth Rates'!$B$11:$O$140,($B$1+2),FALSE))-(P141*(P$7/VLOOKUP($B141,'Paddock Names'!$B$11:$D$140,3)))</f>
        <v>#DIV/0!</v>
      </c>
      <c r="Q142" s="123" t="e">
        <f>P142+(VLOOKUP($B141,'Growth Rates'!$B$11:$O$140,($B$1+2),FALSE))-(Q141*(Q$7/VLOOKUP($B141,'Paddock Names'!$B$11:$D$140,3)))</f>
        <v>#DIV/0!</v>
      </c>
      <c r="R142" s="123" t="e">
        <f>Q142+(VLOOKUP($B141,'Growth Rates'!$B$11:$O$140,($B$1+2),FALSE))-(R141*(R$7/VLOOKUP($B141,'Paddock Names'!$B$11:$D$140,3)))</f>
        <v>#DIV/0!</v>
      </c>
      <c r="S142" s="123" t="e">
        <f>R142+(VLOOKUP($B141,'Growth Rates'!$B$11:$O$140,($B$1+2),FALSE))-(S141*(S$7/VLOOKUP($B141,'Paddock Names'!$B$11:$D$140,3)))</f>
        <v>#DIV/0!</v>
      </c>
      <c r="T142" s="123" t="e">
        <f>S142+(VLOOKUP($B141,'Growth Rates'!$B$11:$O$140,($B$1+2),FALSE))-(T141*(T$7/VLOOKUP($B141,'Paddock Names'!$B$11:$D$140,3)))</f>
        <v>#DIV/0!</v>
      </c>
      <c r="U142" s="123" t="e">
        <f>T142+(VLOOKUP($B141,'Growth Rates'!$B$11:$O$140,($B$1+2),FALSE))-(U141*(U$7/VLOOKUP($B141,'Paddock Names'!$B$11:$D$140,3)))</f>
        <v>#DIV/0!</v>
      </c>
      <c r="V142" s="123" t="e">
        <f>U142+(VLOOKUP($B141,'Growth Rates'!$B$11:$O$140,($B$1+2),FALSE))-(V141*(V$7/VLOOKUP($B141,'Paddock Names'!$B$11:$D$140,3)))</f>
        <v>#DIV/0!</v>
      </c>
      <c r="W142" s="123" t="e">
        <f>V142+(VLOOKUP($B141,'Growth Rates'!$B$11:$O$140,($B$1+2),FALSE))-(W141*(W$7/VLOOKUP($B141,'Paddock Names'!$B$11:$D$140,3)))</f>
        <v>#DIV/0!</v>
      </c>
      <c r="X142" s="123" t="e">
        <f>W142+(VLOOKUP($B141,'Growth Rates'!$B$11:$O$140,($B$1+2),FALSE))-(X141*(X$7/VLOOKUP($B141,'Paddock Names'!$B$11:$D$140,3)))</f>
        <v>#DIV/0!</v>
      </c>
      <c r="Y142" s="123" t="e">
        <f>X142+(VLOOKUP($B141,'Growth Rates'!$B$11:$O$140,($B$1+2),FALSE))-(Y141*(Y$7/VLOOKUP($B141,'Paddock Names'!$B$11:$D$140,3)))</f>
        <v>#DIV/0!</v>
      </c>
      <c r="Z142" s="123" t="e">
        <f>Y142+(VLOOKUP($B141,'Growth Rates'!$B$11:$O$140,($B$1+2),FALSE))-(Z141*(Z$7/VLOOKUP($B141,'Paddock Names'!$B$11:$D$140,3)))</f>
        <v>#DIV/0!</v>
      </c>
      <c r="AA142" s="123" t="e">
        <f>Z142+(VLOOKUP($B141,'Growth Rates'!$B$11:$O$140,($B$1+2),FALSE))-(AA141*(AA$7/VLOOKUP($B141,'Paddock Names'!$B$11:$D$140,3)))</f>
        <v>#DIV/0!</v>
      </c>
      <c r="AB142" s="123" t="e">
        <f>AA142+(VLOOKUP($B141,'Growth Rates'!$B$11:$O$140,($B$1+2),FALSE))-(AB141*(AB$7/VLOOKUP($B141,'Paddock Names'!$B$11:$D$140,3)))</f>
        <v>#DIV/0!</v>
      </c>
      <c r="AC142" s="123" t="e">
        <f>AB142+(VLOOKUP($B141,'Growth Rates'!$B$11:$O$140,($B$1+2),FALSE))-(AC141*(AC$7/VLOOKUP($B141,'Paddock Names'!$B$11:$D$140,3)))</f>
        <v>#DIV/0!</v>
      </c>
      <c r="AD142" s="123" t="e">
        <f>AC142+(VLOOKUP($B141,'Growth Rates'!$B$11:$O$140,($B$1+2),FALSE))-(AD141*(AD$7/VLOOKUP($B141,'Paddock Names'!$B$11:$D$140,3)))</f>
        <v>#DIV/0!</v>
      </c>
      <c r="AE142" s="123" t="e">
        <f>AD142+(VLOOKUP($B141,'Growth Rates'!$B$11:$O$140,($B$1+2),FALSE))-(AE141*(AE$7/VLOOKUP($B141,'Paddock Names'!$B$11:$D$140,3)))</f>
        <v>#DIV/0!</v>
      </c>
      <c r="AF142" s="123" t="e">
        <f>AE142+(VLOOKUP($B141,'Growth Rates'!$B$11:$O$140,($B$1+2),FALSE))-(AF141*(AF$7/VLOOKUP($B141,'Paddock Names'!$B$11:$D$140,3)))</f>
        <v>#DIV/0!</v>
      </c>
      <c r="AG142" s="123" t="e">
        <f>AF142+(VLOOKUP($B141,'Growth Rates'!$B$11:$O$140,($B$1+2),FALSE))-(AG141*(AG$7/VLOOKUP($B141,'Paddock Names'!$B$11:$D$140,3)))</f>
        <v>#DIV/0!</v>
      </c>
      <c r="AH142" s="123" t="e">
        <f>AG142+(VLOOKUP($B141,'Growth Rates'!$B$11:$O$140,($B$1+2),FALSE))-(AH141*(AH$7/VLOOKUP($B141,'Paddock Names'!$B$11:$D$140,3)))</f>
        <v>#DIV/0!</v>
      </c>
      <c r="AI142" s="123" t="e">
        <f>AH142+(VLOOKUP($B141,'Growth Rates'!$B$11:$O$140,($B$1+2),FALSE))-(AI141*(AI$7/VLOOKUP($B141,'Paddock Names'!$B$11:$D$140,3)))</f>
        <v>#DIV/0!</v>
      </c>
      <c r="AJ142" s="123" t="e">
        <f>AI142+(VLOOKUP($B141,'Growth Rates'!$B$11:$O$140,($B$1+2),FALSE))-(AJ141*(AJ$7/VLOOKUP($B141,'Paddock Names'!$B$11:$D$140,3)))</f>
        <v>#DIV/0!</v>
      </c>
      <c r="AK142" s="123" t="e">
        <f>AJ142+(VLOOKUP($B141,'Growth Rates'!$B$11:$O$140,($B$1+2),FALSE))-(AK141*(AK$7/VLOOKUP($B141,'Paddock Names'!$B$11:$D$140,3)))</f>
        <v>#DIV/0!</v>
      </c>
      <c r="AL142" s="123" t="e">
        <f>AK142+(VLOOKUP($B141,'Growth Rates'!$B$11:$O$140,($B$1+2),FALSE))-(AL141*(AL$7/VLOOKUP($B141,'Paddock Names'!$B$11:$D$140,3)))</f>
        <v>#DIV/0!</v>
      </c>
      <c r="AM142" s="124" t="e">
        <f>AL142+(VLOOKUP($B141,'Growth Rates'!$B$11:$O$140,($B$1+2),FALSE))-(AM141*(AM$7/VLOOKUP($B141,'Paddock Names'!$B$11:$D$140,3)))</f>
        <v>#DIV/0!</v>
      </c>
    </row>
    <row r="143" spans="2:39" x14ac:dyDescent="0.2">
      <c r="B143" s="58">
        <f t="shared" si="6"/>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IF(SUM(I143:AM143)&gt;0,SUM(I143:AM143)," ")</f>
        <v xml:space="preserve"> </v>
      </c>
      <c r="F143" s="119" t="e">
        <f>IF((MOD('Group Name and Year'!$E$14,4)=0),Feb!AK144,Feb!AJ144)</f>
        <v>#DIV/0!</v>
      </c>
      <c r="G143" s="17">
        <f>VLOOKUP(B143,'Herbage Mass Residual'!$B$11:$O$140,($B$1+2),FALSE)</f>
        <v>2400</v>
      </c>
      <c r="H143" s="103" t="e">
        <f>($F$7/VLOOKUP(B143,'Paddock Names'!$B$11:$D$140,3))*(SUM(I143:AM143)/31)</f>
        <v>#DIV/0!</v>
      </c>
      <c r="I143" s="121"/>
      <c r="J143" s="121"/>
      <c r="K143" s="121"/>
      <c r="L143" s="121"/>
      <c r="M143" s="121"/>
      <c r="N143" s="121"/>
      <c r="O143" s="121"/>
      <c r="P143" s="121"/>
      <c r="Q143" s="121"/>
      <c r="R143" s="121"/>
      <c r="S143" s="121"/>
      <c r="T143" s="121"/>
      <c r="U143" s="121"/>
      <c r="V143" s="121"/>
      <c r="W143" s="121"/>
      <c r="X143" s="121"/>
      <c r="Y143" s="121"/>
      <c r="Z143" s="121"/>
      <c r="AA143" s="121"/>
      <c r="AB143" s="121"/>
      <c r="AC143" s="121"/>
      <c r="AD143" s="121"/>
      <c r="AE143" s="121"/>
      <c r="AF143" s="121"/>
      <c r="AG143" s="121"/>
      <c r="AH143" s="121"/>
      <c r="AI143" s="121"/>
      <c r="AJ143" s="121"/>
      <c r="AK143" s="121"/>
      <c r="AL143" s="121"/>
      <c r="AM143" s="122"/>
    </row>
    <row r="144" spans="2:39" ht="16" thickBot="1" x14ac:dyDescent="0.25">
      <c r="B144" s="58">
        <f t="shared" si="6"/>
        <v>67.5</v>
      </c>
      <c r="C144" s="23"/>
      <c r="D144" s="29"/>
      <c r="E144" s="27"/>
      <c r="F144" s="21"/>
      <c r="G144" s="22"/>
      <c r="H144" s="104"/>
      <c r="I144" s="123" t="e">
        <f>F143+(VLOOKUP(B143,'Growth Rates'!$B$11:$O$140,($B$1+2),FALSE))-(I143*(I$7/VLOOKUP(B143,'Paddock Names'!$B$11:$D$140,3)))</f>
        <v>#DIV/0!</v>
      </c>
      <c r="J144" s="123" t="e">
        <f>I144+(VLOOKUP($B143,'Growth Rates'!$B$11:$O$140,($B$1+2),FALSE))-(J143*(J$7/VLOOKUP($B143,'Paddock Names'!$B$11:$D$140,3)))</f>
        <v>#DIV/0!</v>
      </c>
      <c r="K144" s="123" t="e">
        <f>J144+(VLOOKUP($B143,'Growth Rates'!$B$11:$O$140,($B$1+2),FALSE))-(K143*(K$7/VLOOKUP($B143,'Paddock Names'!$B$11:$D$140,3)))</f>
        <v>#DIV/0!</v>
      </c>
      <c r="L144" s="123" t="e">
        <f>K144+(VLOOKUP($B143,'Growth Rates'!$B$11:$O$140,($B$1+2),FALSE))-(L143*(L$7/VLOOKUP($B143,'Paddock Names'!$B$11:$D$140,3)))</f>
        <v>#DIV/0!</v>
      </c>
      <c r="M144" s="123" t="e">
        <f>L144+(VLOOKUP($B143,'Growth Rates'!$B$11:$O$140,($B$1+2),FALSE))-(M143*(M$7/VLOOKUP($B143,'Paddock Names'!$B$11:$D$140,3)))</f>
        <v>#DIV/0!</v>
      </c>
      <c r="N144" s="123" t="e">
        <f>M144+(VLOOKUP($B143,'Growth Rates'!$B$11:$O$140,($B$1+2),FALSE))-(N143*(N$7/VLOOKUP($B143,'Paddock Names'!$B$11:$D$140,3)))</f>
        <v>#DIV/0!</v>
      </c>
      <c r="O144" s="123" t="e">
        <f>N144+(VLOOKUP($B143,'Growth Rates'!$B$11:$O$140,($B$1+2),FALSE))-(O143*(O$7/VLOOKUP($B143,'Paddock Names'!$B$11:$D$140,3)))</f>
        <v>#DIV/0!</v>
      </c>
      <c r="P144" s="123" t="e">
        <f>O144+(VLOOKUP($B143,'Growth Rates'!$B$11:$O$140,($B$1+2),FALSE))-(P143*(P$7/VLOOKUP($B143,'Paddock Names'!$B$11:$D$140,3)))</f>
        <v>#DIV/0!</v>
      </c>
      <c r="Q144" s="123" t="e">
        <f>P144+(VLOOKUP($B143,'Growth Rates'!$B$11:$O$140,($B$1+2),FALSE))-(Q143*(Q$7/VLOOKUP($B143,'Paddock Names'!$B$11:$D$140,3)))</f>
        <v>#DIV/0!</v>
      </c>
      <c r="R144" s="123" t="e">
        <f>Q144+(VLOOKUP($B143,'Growth Rates'!$B$11:$O$140,($B$1+2),FALSE))-(R143*(R$7/VLOOKUP($B143,'Paddock Names'!$B$11:$D$140,3)))</f>
        <v>#DIV/0!</v>
      </c>
      <c r="S144" s="123" t="e">
        <f>R144+(VLOOKUP($B143,'Growth Rates'!$B$11:$O$140,($B$1+2),FALSE))-(S143*(S$7/VLOOKUP($B143,'Paddock Names'!$B$11:$D$140,3)))</f>
        <v>#DIV/0!</v>
      </c>
      <c r="T144" s="123" t="e">
        <f>S144+(VLOOKUP($B143,'Growth Rates'!$B$11:$O$140,($B$1+2),FALSE))-(T143*(T$7/VLOOKUP($B143,'Paddock Names'!$B$11:$D$140,3)))</f>
        <v>#DIV/0!</v>
      </c>
      <c r="U144" s="123" t="e">
        <f>T144+(VLOOKUP($B143,'Growth Rates'!$B$11:$O$140,($B$1+2),FALSE))-(U143*(U$7/VLOOKUP($B143,'Paddock Names'!$B$11:$D$140,3)))</f>
        <v>#DIV/0!</v>
      </c>
      <c r="V144" s="123" t="e">
        <f>U144+(VLOOKUP($B143,'Growth Rates'!$B$11:$O$140,($B$1+2),FALSE))-(V143*(V$7/VLOOKUP($B143,'Paddock Names'!$B$11:$D$140,3)))</f>
        <v>#DIV/0!</v>
      </c>
      <c r="W144" s="123" t="e">
        <f>V144+(VLOOKUP($B143,'Growth Rates'!$B$11:$O$140,($B$1+2),FALSE))-(W143*(W$7/VLOOKUP($B143,'Paddock Names'!$B$11:$D$140,3)))</f>
        <v>#DIV/0!</v>
      </c>
      <c r="X144" s="123" t="e">
        <f>W144+(VLOOKUP($B143,'Growth Rates'!$B$11:$O$140,($B$1+2),FALSE))-(X143*(X$7/VLOOKUP($B143,'Paddock Names'!$B$11:$D$140,3)))</f>
        <v>#DIV/0!</v>
      </c>
      <c r="Y144" s="123" t="e">
        <f>X144+(VLOOKUP($B143,'Growth Rates'!$B$11:$O$140,($B$1+2),FALSE))-(Y143*(Y$7/VLOOKUP($B143,'Paddock Names'!$B$11:$D$140,3)))</f>
        <v>#DIV/0!</v>
      </c>
      <c r="Z144" s="123" t="e">
        <f>Y144+(VLOOKUP($B143,'Growth Rates'!$B$11:$O$140,($B$1+2),FALSE))-(Z143*(Z$7/VLOOKUP($B143,'Paddock Names'!$B$11:$D$140,3)))</f>
        <v>#DIV/0!</v>
      </c>
      <c r="AA144" s="123" t="e">
        <f>Z144+(VLOOKUP($B143,'Growth Rates'!$B$11:$O$140,($B$1+2),FALSE))-(AA143*(AA$7/VLOOKUP($B143,'Paddock Names'!$B$11:$D$140,3)))</f>
        <v>#DIV/0!</v>
      </c>
      <c r="AB144" s="123" t="e">
        <f>AA144+(VLOOKUP($B143,'Growth Rates'!$B$11:$O$140,($B$1+2),FALSE))-(AB143*(AB$7/VLOOKUP($B143,'Paddock Names'!$B$11:$D$140,3)))</f>
        <v>#DIV/0!</v>
      </c>
      <c r="AC144" s="123" t="e">
        <f>AB144+(VLOOKUP($B143,'Growth Rates'!$B$11:$O$140,($B$1+2),FALSE))-(AC143*(AC$7/VLOOKUP($B143,'Paddock Names'!$B$11:$D$140,3)))</f>
        <v>#DIV/0!</v>
      </c>
      <c r="AD144" s="123" t="e">
        <f>AC144+(VLOOKUP($B143,'Growth Rates'!$B$11:$O$140,($B$1+2),FALSE))-(AD143*(AD$7/VLOOKUP($B143,'Paddock Names'!$B$11:$D$140,3)))</f>
        <v>#DIV/0!</v>
      </c>
      <c r="AE144" s="123" t="e">
        <f>AD144+(VLOOKUP($B143,'Growth Rates'!$B$11:$O$140,($B$1+2),FALSE))-(AE143*(AE$7/VLOOKUP($B143,'Paddock Names'!$B$11:$D$140,3)))</f>
        <v>#DIV/0!</v>
      </c>
      <c r="AF144" s="123" t="e">
        <f>AE144+(VLOOKUP($B143,'Growth Rates'!$B$11:$O$140,($B$1+2),FALSE))-(AF143*(AF$7/VLOOKUP($B143,'Paddock Names'!$B$11:$D$140,3)))</f>
        <v>#DIV/0!</v>
      </c>
      <c r="AG144" s="123" t="e">
        <f>AF144+(VLOOKUP($B143,'Growth Rates'!$B$11:$O$140,($B$1+2),FALSE))-(AG143*(AG$7/VLOOKUP($B143,'Paddock Names'!$B$11:$D$140,3)))</f>
        <v>#DIV/0!</v>
      </c>
      <c r="AH144" s="123" t="e">
        <f>AG144+(VLOOKUP($B143,'Growth Rates'!$B$11:$O$140,($B$1+2),FALSE))-(AH143*(AH$7/VLOOKUP($B143,'Paddock Names'!$B$11:$D$140,3)))</f>
        <v>#DIV/0!</v>
      </c>
      <c r="AI144" s="123" t="e">
        <f>AH144+(VLOOKUP($B143,'Growth Rates'!$B$11:$O$140,($B$1+2),FALSE))-(AI143*(AI$7/VLOOKUP($B143,'Paddock Names'!$B$11:$D$140,3)))</f>
        <v>#DIV/0!</v>
      </c>
      <c r="AJ144" s="123" t="e">
        <f>AI144+(VLOOKUP($B143,'Growth Rates'!$B$11:$O$140,($B$1+2),FALSE))-(AJ143*(AJ$7/VLOOKUP($B143,'Paddock Names'!$B$11:$D$140,3)))</f>
        <v>#DIV/0!</v>
      </c>
      <c r="AK144" s="123" t="e">
        <f>AJ144+(VLOOKUP($B143,'Growth Rates'!$B$11:$O$140,($B$1+2),FALSE))-(AK143*(AK$7/VLOOKUP($B143,'Paddock Names'!$B$11:$D$140,3)))</f>
        <v>#DIV/0!</v>
      </c>
      <c r="AL144" s="123" t="e">
        <f>AK144+(VLOOKUP($B143,'Growth Rates'!$B$11:$O$140,($B$1+2),FALSE))-(AL143*(AL$7/VLOOKUP($B143,'Paddock Names'!$B$11:$D$140,3)))</f>
        <v>#DIV/0!</v>
      </c>
      <c r="AM144" s="124" t="e">
        <f>AL144+(VLOOKUP($B143,'Growth Rates'!$B$11:$O$140,($B$1+2),FALSE))-(AM143*(AM$7/VLOOKUP($B143,'Paddock Names'!$B$11:$D$140,3)))</f>
        <v>#DIV/0!</v>
      </c>
    </row>
    <row r="145" spans="2:39" x14ac:dyDescent="0.2">
      <c r="B145" s="58">
        <f t="shared" si="6"/>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IF(SUM(I145:AM145)&gt;0,SUM(I145:AM145)," ")</f>
        <v xml:space="preserve"> </v>
      </c>
      <c r="F145" s="119" t="e">
        <f>IF((MOD('Group Name and Year'!$E$14,4)=0),Feb!AK146,Feb!AJ146)</f>
        <v>#DIV/0!</v>
      </c>
      <c r="G145" s="17">
        <f>VLOOKUP(B145,'Herbage Mass Residual'!$B$11:$O$140,($B$1+2),FALSE)</f>
        <v>2400</v>
      </c>
      <c r="H145" s="103" t="e">
        <f>($F$7/VLOOKUP(B145,'Paddock Names'!$B$11:$D$140,3))*(SUM(I145:AM145)/31)</f>
        <v>#DIV/0!</v>
      </c>
      <c r="I145" s="121"/>
      <c r="J145" s="121"/>
      <c r="K145" s="121"/>
      <c r="L145" s="121"/>
      <c r="M145" s="121"/>
      <c r="N145" s="121"/>
      <c r="O145" s="121"/>
      <c r="P145" s="121"/>
      <c r="Q145" s="121"/>
      <c r="R145" s="121"/>
      <c r="S145" s="121"/>
      <c r="T145" s="121"/>
      <c r="U145" s="121"/>
      <c r="V145" s="121"/>
      <c r="W145" s="121"/>
      <c r="X145" s="121"/>
      <c r="Y145" s="121"/>
      <c r="Z145" s="121"/>
      <c r="AA145" s="121"/>
      <c r="AB145" s="121"/>
      <c r="AC145" s="121"/>
      <c r="AD145" s="121"/>
      <c r="AE145" s="121"/>
      <c r="AF145" s="121"/>
      <c r="AG145" s="121"/>
      <c r="AH145" s="121"/>
      <c r="AI145" s="121"/>
      <c r="AJ145" s="121"/>
      <c r="AK145" s="121"/>
      <c r="AL145" s="121"/>
      <c r="AM145" s="122"/>
    </row>
    <row r="146" spans="2:39" ht="16" thickBot="1" x14ac:dyDescent="0.25">
      <c r="B146" s="58">
        <f t="shared" si="6"/>
        <v>68.5</v>
      </c>
      <c r="C146" s="23"/>
      <c r="D146" s="29"/>
      <c r="E146" s="27"/>
      <c r="F146" s="21"/>
      <c r="G146" s="22"/>
      <c r="H146" s="104"/>
      <c r="I146" s="123" t="e">
        <f>F145+(VLOOKUP(B145,'Growth Rates'!$B$11:$O$140,($B$1+2),FALSE))-(I145*(I$7/VLOOKUP(B145,'Paddock Names'!$B$11:$D$140,3)))</f>
        <v>#DIV/0!</v>
      </c>
      <c r="J146" s="123" t="e">
        <f>I146+(VLOOKUP($B145,'Growth Rates'!$B$11:$O$140,($B$1+2),FALSE))-(J145*(J$7/VLOOKUP($B145,'Paddock Names'!$B$11:$D$140,3)))</f>
        <v>#DIV/0!</v>
      </c>
      <c r="K146" s="123" t="e">
        <f>J146+(VLOOKUP($B145,'Growth Rates'!$B$11:$O$140,($B$1+2),FALSE))-(K145*(K$7/VLOOKUP($B145,'Paddock Names'!$B$11:$D$140,3)))</f>
        <v>#DIV/0!</v>
      </c>
      <c r="L146" s="123" t="e">
        <f>K146+(VLOOKUP($B145,'Growth Rates'!$B$11:$O$140,($B$1+2),FALSE))-(L145*(L$7/VLOOKUP($B145,'Paddock Names'!$B$11:$D$140,3)))</f>
        <v>#DIV/0!</v>
      </c>
      <c r="M146" s="123" t="e">
        <f>L146+(VLOOKUP($B145,'Growth Rates'!$B$11:$O$140,($B$1+2),FALSE))-(M145*(M$7/VLOOKUP($B145,'Paddock Names'!$B$11:$D$140,3)))</f>
        <v>#DIV/0!</v>
      </c>
      <c r="N146" s="123" t="e">
        <f>M146+(VLOOKUP($B145,'Growth Rates'!$B$11:$O$140,($B$1+2),FALSE))-(N145*(N$7/VLOOKUP($B145,'Paddock Names'!$B$11:$D$140,3)))</f>
        <v>#DIV/0!</v>
      </c>
      <c r="O146" s="123" t="e">
        <f>N146+(VLOOKUP($B145,'Growth Rates'!$B$11:$O$140,($B$1+2),FALSE))-(O145*(O$7/VLOOKUP($B145,'Paddock Names'!$B$11:$D$140,3)))</f>
        <v>#DIV/0!</v>
      </c>
      <c r="P146" s="123" t="e">
        <f>O146+(VLOOKUP($B145,'Growth Rates'!$B$11:$O$140,($B$1+2),FALSE))-(P145*(P$7/VLOOKUP($B145,'Paddock Names'!$B$11:$D$140,3)))</f>
        <v>#DIV/0!</v>
      </c>
      <c r="Q146" s="123" t="e">
        <f>P146+(VLOOKUP($B145,'Growth Rates'!$B$11:$O$140,($B$1+2),FALSE))-(Q145*(Q$7/VLOOKUP($B145,'Paddock Names'!$B$11:$D$140,3)))</f>
        <v>#DIV/0!</v>
      </c>
      <c r="R146" s="123" t="e">
        <f>Q146+(VLOOKUP($B145,'Growth Rates'!$B$11:$O$140,($B$1+2),FALSE))-(R145*(R$7/VLOOKUP($B145,'Paddock Names'!$B$11:$D$140,3)))</f>
        <v>#DIV/0!</v>
      </c>
      <c r="S146" s="123" t="e">
        <f>R146+(VLOOKUP($B145,'Growth Rates'!$B$11:$O$140,($B$1+2),FALSE))-(S145*(S$7/VLOOKUP($B145,'Paddock Names'!$B$11:$D$140,3)))</f>
        <v>#DIV/0!</v>
      </c>
      <c r="T146" s="123" t="e">
        <f>S146+(VLOOKUP($B145,'Growth Rates'!$B$11:$O$140,($B$1+2),FALSE))-(T145*(T$7/VLOOKUP($B145,'Paddock Names'!$B$11:$D$140,3)))</f>
        <v>#DIV/0!</v>
      </c>
      <c r="U146" s="123" t="e">
        <f>T146+(VLOOKUP($B145,'Growth Rates'!$B$11:$O$140,($B$1+2),FALSE))-(U145*(U$7/VLOOKUP($B145,'Paddock Names'!$B$11:$D$140,3)))</f>
        <v>#DIV/0!</v>
      </c>
      <c r="V146" s="123" t="e">
        <f>U146+(VLOOKUP($B145,'Growth Rates'!$B$11:$O$140,($B$1+2),FALSE))-(V145*(V$7/VLOOKUP($B145,'Paddock Names'!$B$11:$D$140,3)))</f>
        <v>#DIV/0!</v>
      </c>
      <c r="W146" s="123" t="e">
        <f>V146+(VLOOKUP($B145,'Growth Rates'!$B$11:$O$140,($B$1+2),FALSE))-(W145*(W$7/VLOOKUP($B145,'Paddock Names'!$B$11:$D$140,3)))</f>
        <v>#DIV/0!</v>
      </c>
      <c r="X146" s="123" t="e">
        <f>W146+(VLOOKUP($B145,'Growth Rates'!$B$11:$O$140,($B$1+2),FALSE))-(X145*(X$7/VLOOKUP($B145,'Paddock Names'!$B$11:$D$140,3)))</f>
        <v>#DIV/0!</v>
      </c>
      <c r="Y146" s="123" t="e">
        <f>X146+(VLOOKUP($B145,'Growth Rates'!$B$11:$O$140,($B$1+2),FALSE))-(Y145*(Y$7/VLOOKUP($B145,'Paddock Names'!$B$11:$D$140,3)))</f>
        <v>#DIV/0!</v>
      </c>
      <c r="Z146" s="123" t="e">
        <f>Y146+(VLOOKUP($B145,'Growth Rates'!$B$11:$O$140,($B$1+2),FALSE))-(Z145*(Z$7/VLOOKUP($B145,'Paddock Names'!$B$11:$D$140,3)))</f>
        <v>#DIV/0!</v>
      </c>
      <c r="AA146" s="123" t="e">
        <f>Z146+(VLOOKUP($B145,'Growth Rates'!$B$11:$O$140,($B$1+2),FALSE))-(AA145*(AA$7/VLOOKUP($B145,'Paddock Names'!$B$11:$D$140,3)))</f>
        <v>#DIV/0!</v>
      </c>
      <c r="AB146" s="123" t="e">
        <f>AA146+(VLOOKUP($B145,'Growth Rates'!$B$11:$O$140,($B$1+2),FALSE))-(AB145*(AB$7/VLOOKUP($B145,'Paddock Names'!$B$11:$D$140,3)))</f>
        <v>#DIV/0!</v>
      </c>
      <c r="AC146" s="123" t="e">
        <f>AB146+(VLOOKUP($B145,'Growth Rates'!$B$11:$O$140,($B$1+2),FALSE))-(AC145*(AC$7/VLOOKUP($B145,'Paddock Names'!$B$11:$D$140,3)))</f>
        <v>#DIV/0!</v>
      </c>
      <c r="AD146" s="123" t="e">
        <f>AC146+(VLOOKUP($B145,'Growth Rates'!$B$11:$O$140,($B$1+2),FALSE))-(AD145*(AD$7/VLOOKUP($B145,'Paddock Names'!$B$11:$D$140,3)))</f>
        <v>#DIV/0!</v>
      </c>
      <c r="AE146" s="123" t="e">
        <f>AD146+(VLOOKUP($B145,'Growth Rates'!$B$11:$O$140,($B$1+2),FALSE))-(AE145*(AE$7/VLOOKUP($B145,'Paddock Names'!$B$11:$D$140,3)))</f>
        <v>#DIV/0!</v>
      </c>
      <c r="AF146" s="123" t="e">
        <f>AE146+(VLOOKUP($B145,'Growth Rates'!$B$11:$O$140,($B$1+2),FALSE))-(AF145*(AF$7/VLOOKUP($B145,'Paddock Names'!$B$11:$D$140,3)))</f>
        <v>#DIV/0!</v>
      </c>
      <c r="AG146" s="123" t="e">
        <f>AF146+(VLOOKUP($B145,'Growth Rates'!$B$11:$O$140,($B$1+2),FALSE))-(AG145*(AG$7/VLOOKUP($B145,'Paddock Names'!$B$11:$D$140,3)))</f>
        <v>#DIV/0!</v>
      </c>
      <c r="AH146" s="123" t="e">
        <f>AG146+(VLOOKUP($B145,'Growth Rates'!$B$11:$O$140,($B$1+2),FALSE))-(AH145*(AH$7/VLOOKUP($B145,'Paddock Names'!$B$11:$D$140,3)))</f>
        <v>#DIV/0!</v>
      </c>
      <c r="AI146" s="123" t="e">
        <f>AH146+(VLOOKUP($B145,'Growth Rates'!$B$11:$O$140,($B$1+2),FALSE))-(AI145*(AI$7/VLOOKUP($B145,'Paddock Names'!$B$11:$D$140,3)))</f>
        <v>#DIV/0!</v>
      </c>
      <c r="AJ146" s="123" t="e">
        <f>AI146+(VLOOKUP($B145,'Growth Rates'!$B$11:$O$140,($B$1+2),FALSE))-(AJ145*(AJ$7/VLOOKUP($B145,'Paddock Names'!$B$11:$D$140,3)))</f>
        <v>#DIV/0!</v>
      </c>
      <c r="AK146" s="123" t="e">
        <f>AJ146+(VLOOKUP($B145,'Growth Rates'!$B$11:$O$140,($B$1+2),FALSE))-(AK145*(AK$7/VLOOKUP($B145,'Paddock Names'!$B$11:$D$140,3)))</f>
        <v>#DIV/0!</v>
      </c>
      <c r="AL146" s="123" t="e">
        <f>AK146+(VLOOKUP($B145,'Growth Rates'!$B$11:$O$140,($B$1+2),FALSE))-(AL145*(AL$7/VLOOKUP($B145,'Paddock Names'!$B$11:$D$140,3)))</f>
        <v>#DIV/0!</v>
      </c>
      <c r="AM146" s="124" t="e">
        <f>AL146+(VLOOKUP($B145,'Growth Rates'!$B$11:$O$140,($B$1+2),FALSE))-(AM145*(AM$7/VLOOKUP($B145,'Paddock Names'!$B$11:$D$140,3)))</f>
        <v>#DIV/0!</v>
      </c>
    </row>
    <row r="147" spans="2:39" x14ac:dyDescent="0.2">
      <c r="B147" s="58">
        <f t="shared" si="6"/>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IF(SUM(I147:AM147)&gt;0,SUM(I147:AM147)," ")</f>
        <v xml:space="preserve"> </v>
      </c>
      <c r="F147" s="119" t="e">
        <f>IF((MOD('Group Name and Year'!$E$14,4)=0),Feb!AK148,Feb!AJ148)</f>
        <v>#DIV/0!</v>
      </c>
      <c r="G147" s="17">
        <f>VLOOKUP(B147,'Herbage Mass Residual'!$B$11:$O$140,($B$1+2),FALSE)</f>
        <v>2400</v>
      </c>
      <c r="H147" s="103" t="e">
        <f>($F$7/VLOOKUP(B147,'Paddock Names'!$B$11:$D$140,3))*(SUM(I147:AM147)/31)</f>
        <v>#DIV/0!</v>
      </c>
      <c r="I147" s="121"/>
      <c r="J147" s="121"/>
      <c r="K147" s="121"/>
      <c r="L147" s="121"/>
      <c r="M147" s="121"/>
      <c r="N147" s="121"/>
      <c r="O147" s="121"/>
      <c r="P147" s="121"/>
      <c r="Q147" s="121"/>
      <c r="R147" s="121"/>
      <c r="S147" s="121"/>
      <c r="T147" s="121"/>
      <c r="U147" s="121"/>
      <c r="V147" s="121"/>
      <c r="W147" s="121"/>
      <c r="X147" s="121"/>
      <c r="Y147" s="121"/>
      <c r="Z147" s="121"/>
      <c r="AA147" s="121"/>
      <c r="AB147" s="121"/>
      <c r="AC147" s="121"/>
      <c r="AD147" s="121"/>
      <c r="AE147" s="121"/>
      <c r="AF147" s="121"/>
      <c r="AG147" s="121"/>
      <c r="AH147" s="121"/>
      <c r="AI147" s="121"/>
      <c r="AJ147" s="121"/>
      <c r="AK147" s="121"/>
      <c r="AL147" s="121"/>
      <c r="AM147" s="122"/>
    </row>
    <row r="148" spans="2:39" ht="16" thickBot="1" x14ac:dyDescent="0.25">
      <c r="B148" s="58">
        <f t="shared" si="6"/>
        <v>69.5</v>
      </c>
      <c r="C148" s="23"/>
      <c r="D148" s="29"/>
      <c r="E148" s="27"/>
      <c r="F148" s="21"/>
      <c r="G148" s="22"/>
      <c r="H148" s="104"/>
      <c r="I148" s="123" t="e">
        <f>F147+(VLOOKUP(B147,'Growth Rates'!$B$11:$O$140,($B$1+2),FALSE))-(I147*(I$7/VLOOKUP(B147,'Paddock Names'!$B$11:$D$140,3)))</f>
        <v>#DIV/0!</v>
      </c>
      <c r="J148" s="123" t="e">
        <f>I148+(VLOOKUP($B147,'Growth Rates'!$B$11:$O$140,($B$1+2),FALSE))-(J147*(J$7/VLOOKUP($B147,'Paddock Names'!$B$11:$D$140,3)))</f>
        <v>#DIV/0!</v>
      </c>
      <c r="K148" s="123" t="e">
        <f>J148+(VLOOKUP($B147,'Growth Rates'!$B$11:$O$140,($B$1+2),FALSE))-(K147*(K$7/VLOOKUP($B147,'Paddock Names'!$B$11:$D$140,3)))</f>
        <v>#DIV/0!</v>
      </c>
      <c r="L148" s="123" t="e">
        <f>K148+(VLOOKUP($B147,'Growth Rates'!$B$11:$O$140,($B$1+2),FALSE))-(L147*(L$7/VLOOKUP($B147,'Paddock Names'!$B$11:$D$140,3)))</f>
        <v>#DIV/0!</v>
      </c>
      <c r="M148" s="123" t="e">
        <f>L148+(VLOOKUP($B147,'Growth Rates'!$B$11:$O$140,($B$1+2),FALSE))-(M147*(M$7/VLOOKUP($B147,'Paddock Names'!$B$11:$D$140,3)))</f>
        <v>#DIV/0!</v>
      </c>
      <c r="N148" s="123" t="e">
        <f>M148+(VLOOKUP($B147,'Growth Rates'!$B$11:$O$140,($B$1+2),FALSE))-(N147*(N$7/VLOOKUP($B147,'Paddock Names'!$B$11:$D$140,3)))</f>
        <v>#DIV/0!</v>
      </c>
      <c r="O148" s="123" t="e">
        <f>N148+(VLOOKUP($B147,'Growth Rates'!$B$11:$O$140,($B$1+2),FALSE))-(O147*(O$7/VLOOKUP($B147,'Paddock Names'!$B$11:$D$140,3)))</f>
        <v>#DIV/0!</v>
      </c>
      <c r="P148" s="123" t="e">
        <f>O148+(VLOOKUP($B147,'Growth Rates'!$B$11:$O$140,($B$1+2),FALSE))-(P147*(P$7/VLOOKUP($B147,'Paddock Names'!$B$11:$D$140,3)))</f>
        <v>#DIV/0!</v>
      </c>
      <c r="Q148" s="123" t="e">
        <f>P148+(VLOOKUP($B147,'Growth Rates'!$B$11:$O$140,($B$1+2),FALSE))-(Q147*(Q$7/VLOOKUP($B147,'Paddock Names'!$B$11:$D$140,3)))</f>
        <v>#DIV/0!</v>
      </c>
      <c r="R148" s="123" t="e">
        <f>Q148+(VLOOKUP($B147,'Growth Rates'!$B$11:$O$140,($B$1+2),FALSE))-(R147*(R$7/VLOOKUP($B147,'Paddock Names'!$B$11:$D$140,3)))</f>
        <v>#DIV/0!</v>
      </c>
      <c r="S148" s="123" t="e">
        <f>R148+(VLOOKUP($B147,'Growth Rates'!$B$11:$O$140,($B$1+2),FALSE))-(S147*(S$7/VLOOKUP($B147,'Paddock Names'!$B$11:$D$140,3)))</f>
        <v>#DIV/0!</v>
      </c>
      <c r="T148" s="123" t="e">
        <f>S148+(VLOOKUP($B147,'Growth Rates'!$B$11:$O$140,($B$1+2),FALSE))-(T147*(T$7/VLOOKUP($B147,'Paddock Names'!$B$11:$D$140,3)))</f>
        <v>#DIV/0!</v>
      </c>
      <c r="U148" s="123" t="e">
        <f>T148+(VLOOKUP($B147,'Growth Rates'!$B$11:$O$140,($B$1+2),FALSE))-(U147*(U$7/VLOOKUP($B147,'Paddock Names'!$B$11:$D$140,3)))</f>
        <v>#DIV/0!</v>
      </c>
      <c r="V148" s="123" t="e">
        <f>U148+(VLOOKUP($B147,'Growth Rates'!$B$11:$O$140,($B$1+2),FALSE))-(V147*(V$7/VLOOKUP($B147,'Paddock Names'!$B$11:$D$140,3)))</f>
        <v>#DIV/0!</v>
      </c>
      <c r="W148" s="123" t="e">
        <f>V148+(VLOOKUP($B147,'Growth Rates'!$B$11:$O$140,($B$1+2),FALSE))-(W147*(W$7/VLOOKUP($B147,'Paddock Names'!$B$11:$D$140,3)))</f>
        <v>#DIV/0!</v>
      </c>
      <c r="X148" s="123" t="e">
        <f>W148+(VLOOKUP($B147,'Growth Rates'!$B$11:$O$140,($B$1+2),FALSE))-(X147*(X$7/VLOOKUP($B147,'Paddock Names'!$B$11:$D$140,3)))</f>
        <v>#DIV/0!</v>
      </c>
      <c r="Y148" s="123" t="e">
        <f>X148+(VLOOKUP($B147,'Growth Rates'!$B$11:$O$140,($B$1+2),FALSE))-(Y147*(Y$7/VLOOKUP($B147,'Paddock Names'!$B$11:$D$140,3)))</f>
        <v>#DIV/0!</v>
      </c>
      <c r="Z148" s="123" t="e">
        <f>Y148+(VLOOKUP($B147,'Growth Rates'!$B$11:$O$140,($B$1+2),FALSE))-(Z147*(Z$7/VLOOKUP($B147,'Paddock Names'!$B$11:$D$140,3)))</f>
        <v>#DIV/0!</v>
      </c>
      <c r="AA148" s="123" t="e">
        <f>Z148+(VLOOKUP($B147,'Growth Rates'!$B$11:$O$140,($B$1+2),FALSE))-(AA147*(AA$7/VLOOKUP($B147,'Paddock Names'!$B$11:$D$140,3)))</f>
        <v>#DIV/0!</v>
      </c>
      <c r="AB148" s="123" t="e">
        <f>AA148+(VLOOKUP($B147,'Growth Rates'!$B$11:$O$140,($B$1+2),FALSE))-(AB147*(AB$7/VLOOKUP($B147,'Paddock Names'!$B$11:$D$140,3)))</f>
        <v>#DIV/0!</v>
      </c>
      <c r="AC148" s="123" t="e">
        <f>AB148+(VLOOKUP($B147,'Growth Rates'!$B$11:$O$140,($B$1+2),FALSE))-(AC147*(AC$7/VLOOKUP($B147,'Paddock Names'!$B$11:$D$140,3)))</f>
        <v>#DIV/0!</v>
      </c>
      <c r="AD148" s="123" t="e">
        <f>AC148+(VLOOKUP($B147,'Growth Rates'!$B$11:$O$140,($B$1+2),FALSE))-(AD147*(AD$7/VLOOKUP($B147,'Paddock Names'!$B$11:$D$140,3)))</f>
        <v>#DIV/0!</v>
      </c>
      <c r="AE148" s="123" t="e">
        <f>AD148+(VLOOKUP($B147,'Growth Rates'!$B$11:$O$140,($B$1+2),FALSE))-(AE147*(AE$7/VLOOKUP($B147,'Paddock Names'!$B$11:$D$140,3)))</f>
        <v>#DIV/0!</v>
      </c>
      <c r="AF148" s="123" t="e">
        <f>AE148+(VLOOKUP($B147,'Growth Rates'!$B$11:$O$140,($B$1+2),FALSE))-(AF147*(AF$7/VLOOKUP($B147,'Paddock Names'!$B$11:$D$140,3)))</f>
        <v>#DIV/0!</v>
      </c>
      <c r="AG148" s="123" t="e">
        <f>AF148+(VLOOKUP($B147,'Growth Rates'!$B$11:$O$140,($B$1+2),FALSE))-(AG147*(AG$7/VLOOKUP($B147,'Paddock Names'!$B$11:$D$140,3)))</f>
        <v>#DIV/0!</v>
      </c>
      <c r="AH148" s="123" t="e">
        <f>AG148+(VLOOKUP($B147,'Growth Rates'!$B$11:$O$140,($B$1+2),FALSE))-(AH147*(AH$7/VLOOKUP($B147,'Paddock Names'!$B$11:$D$140,3)))</f>
        <v>#DIV/0!</v>
      </c>
      <c r="AI148" s="123" t="e">
        <f>AH148+(VLOOKUP($B147,'Growth Rates'!$B$11:$O$140,($B$1+2),FALSE))-(AI147*(AI$7/VLOOKUP($B147,'Paddock Names'!$B$11:$D$140,3)))</f>
        <v>#DIV/0!</v>
      </c>
      <c r="AJ148" s="123" t="e">
        <f>AI148+(VLOOKUP($B147,'Growth Rates'!$B$11:$O$140,($B$1+2),FALSE))-(AJ147*(AJ$7/VLOOKUP($B147,'Paddock Names'!$B$11:$D$140,3)))</f>
        <v>#DIV/0!</v>
      </c>
      <c r="AK148" s="123" t="e">
        <f>AJ148+(VLOOKUP($B147,'Growth Rates'!$B$11:$O$140,($B$1+2),FALSE))-(AK147*(AK$7/VLOOKUP($B147,'Paddock Names'!$B$11:$D$140,3)))</f>
        <v>#DIV/0!</v>
      </c>
      <c r="AL148" s="123" t="e">
        <f>AK148+(VLOOKUP($B147,'Growth Rates'!$B$11:$O$140,($B$1+2),FALSE))-(AL147*(AL$7/VLOOKUP($B147,'Paddock Names'!$B$11:$D$140,3)))</f>
        <v>#DIV/0!</v>
      </c>
      <c r="AM148" s="124" t="e">
        <f>AL148+(VLOOKUP($B147,'Growth Rates'!$B$11:$O$140,($B$1+2),FALSE))-(AM147*(AM$7/VLOOKUP($B147,'Paddock Names'!$B$11:$D$140,3)))</f>
        <v>#DIV/0!</v>
      </c>
    </row>
    <row r="149" spans="2:39" x14ac:dyDescent="0.2">
      <c r="B149" s="58">
        <f t="shared" si="6"/>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IF(SUM(I149:AM149)&gt;0,SUM(I149:AM149)," ")</f>
        <v xml:space="preserve"> </v>
      </c>
      <c r="F149" s="119" t="e">
        <f>IF((MOD('Group Name and Year'!$E$14,4)=0),Feb!AK150,Feb!AJ150)</f>
        <v>#DIV/0!</v>
      </c>
      <c r="G149" s="17">
        <f>VLOOKUP(B149,'Herbage Mass Residual'!$B$11:$O$140,($B$1+2),FALSE)</f>
        <v>2400</v>
      </c>
      <c r="H149" s="103" t="e">
        <f>($F$7/VLOOKUP(B149,'Paddock Names'!$B$11:$D$140,3))*(SUM(I149:AM149)/31)</f>
        <v>#DIV/0!</v>
      </c>
      <c r="I149" s="121"/>
      <c r="J149" s="121"/>
      <c r="K149" s="121"/>
      <c r="L149" s="121"/>
      <c r="M149" s="121"/>
      <c r="N149" s="121"/>
      <c r="O149" s="121"/>
      <c r="P149" s="121"/>
      <c r="Q149" s="121"/>
      <c r="R149" s="121"/>
      <c r="S149" s="121"/>
      <c r="T149" s="121"/>
      <c r="U149" s="121"/>
      <c r="V149" s="121"/>
      <c r="W149" s="121"/>
      <c r="X149" s="121"/>
      <c r="Y149" s="121"/>
      <c r="Z149" s="121"/>
      <c r="AA149" s="121"/>
      <c r="AB149" s="121"/>
      <c r="AC149" s="121"/>
      <c r="AD149" s="121"/>
      <c r="AE149" s="121"/>
      <c r="AF149" s="121"/>
      <c r="AG149" s="121"/>
      <c r="AH149" s="121"/>
      <c r="AI149" s="121"/>
      <c r="AJ149" s="121"/>
      <c r="AK149" s="121"/>
      <c r="AL149" s="121"/>
      <c r="AM149" s="122"/>
    </row>
    <row r="150" spans="2:39" ht="16" thickBot="1" x14ac:dyDescent="0.25">
      <c r="B150" s="58">
        <f t="shared" si="6"/>
        <v>70.5</v>
      </c>
      <c r="C150" s="23"/>
      <c r="D150" s="29"/>
      <c r="E150" s="27"/>
      <c r="F150" s="21"/>
      <c r="G150" s="22"/>
      <c r="H150" s="104"/>
      <c r="I150" s="123" t="e">
        <f>F149+(VLOOKUP(B149,'Growth Rates'!$B$11:$O$140,($B$1+2),FALSE))-(I149*(I$7/VLOOKUP(B149,'Paddock Names'!$B$11:$D$140,3)))</f>
        <v>#DIV/0!</v>
      </c>
      <c r="J150" s="123" t="e">
        <f>I150+(VLOOKUP($B149,'Growth Rates'!$B$11:$O$140,($B$1+2),FALSE))-(J149*(J$7/VLOOKUP($B149,'Paddock Names'!$B$11:$D$140,3)))</f>
        <v>#DIV/0!</v>
      </c>
      <c r="K150" s="123" t="e">
        <f>J150+(VLOOKUP($B149,'Growth Rates'!$B$11:$O$140,($B$1+2),FALSE))-(K149*(K$7/VLOOKUP($B149,'Paddock Names'!$B$11:$D$140,3)))</f>
        <v>#DIV/0!</v>
      </c>
      <c r="L150" s="123" t="e">
        <f>K150+(VLOOKUP($B149,'Growth Rates'!$B$11:$O$140,($B$1+2),FALSE))-(L149*(L$7/VLOOKUP($B149,'Paddock Names'!$B$11:$D$140,3)))</f>
        <v>#DIV/0!</v>
      </c>
      <c r="M150" s="123" t="e">
        <f>L150+(VLOOKUP($B149,'Growth Rates'!$B$11:$O$140,($B$1+2),FALSE))-(M149*(M$7/VLOOKUP($B149,'Paddock Names'!$B$11:$D$140,3)))</f>
        <v>#DIV/0!</v>
      </c>
      <c r="N150" s="123" t="e">
        <f>M150+(VLOOKUP($B149,'Growth Rates'!$B$11:$O$140,($B$1+2),FALSE))-(N149*(N$7/VLOOKUP($B149,'Paddock Names'!$B$11:$D$140,3)))</f>
        <v>#DIV/0!</v>
      </c>
      <c r="O150" s="123" t="e">
        <f>N150+(VLOOKUP($B149,'Growth Rates'!$B$11:$O$140,($B$1+2),FALSE))-(O149*(O$7/VLOOKUP($B149,'Paddock Names'!$B$11:$D$140,3)))</f>
        <v>#DIV/0!</v>
      </c>
      <c r="P150" s="123" t="e">
        <f>O150+(VLOOKUP($B149,'Growth Rates'!$B$11:$O$140,($B$1+2),FALSE))-(P149*(P$7/VLOOKUP($B149,'Paddock Names'!$B$11:$D$140,3)))</f>
        <v>#DIV/0!</v>
      </c>
      <c r="Q150" s="123" t="e">
        <f>P150+(VLOOKUP($B149,'Growth Rates'!$B$11:$O$140,($B$1+2),FALSE))-(Q149*(Q$7/VLOOKUP($B149,'Paddock Names'!$B$11:$D$140,3)))</f>
        <v>#DIV/0!</v>
      </c>
      <c r="R150" s="123" t="e">
        <f>Q150+(VLOOKUP($B149,'Growth Rates'!$B$11:$O$140,($B$1+2),FALSE))-(R149*(R$7/VLOOKUP($B149,'Paddock Names'!$B$11:$D$140,3)))</f>
        <v>#DIV/0!</v>
      </c>
      <c r="S150" s="123" t="e">
        <f>R150+(VLOOKUP($B149,'Growth Rates'!$B$11:$O$140,($B$1+2),FALSE))-(S149*(S$7/VLOOKUP($B149,'Paddock Names'!$B$11:$D$140,3)))</f>
        <v>#DIV/0!</v>
      </c>
      <c r="T150" s="123" t="e">
        <f>S150+(VLOOKUP($B149,'Growth Rates'!$B$11:$O$140,($B$1+2),FALSE))-(T149*(T$7/VLOOKUP($B149,'Paddock Names'!$B$11:$D$140,3)))</f>
        <v>#DIV/0!</v>
      </c>
      <c r="U150" s="123" t="e">
        <f>T150+(VLOOKUP($B149,'Growth Rates'!$B$11:$O$140,($B$1+2),FALSE))-(U149*(U$7/VLOOKUP($B149,'Paddock Names'!$B$11:$D$140,3)))</f>
        <v>#DIV/0!</v>
      </c>
      <c r="V150" s="123" t="e">
        <f>U150+(VLOOKUP($B149,'Growth Rates'!$B$11:$O$140,($B$1+2),FALSE))-(V149*(V$7/VLOOKUP($B149,'Paddock Names'!$B$11:$D$140,3)))</f>
        <v>#DIV/0!</v>
      </c>
      <c r="W150" s="123" t="e">
        <f>V150+(VLOOKUP($B149,'Growth Rates'!$B$11:$O$140,($B$1+2),FALSE))-(W149*(W$7/VLOOKUP($B149,'Paddock Names'!$B$11:$D$140,3)))</f>
        <v>#DIV/0!</v>
      </c>
      <c r="X150" s="123" t="e">
        <f>W150+(VLOOKUP($B149,'Growth Rates'!$B$11:$O$140,($B$1+2),FALSE))-(X149*(X$7/VLOOKUP($B149,'Paddock Names'!$B$11:$D$140,3)))</f>
        <v>#DIV/0!</v>
      </c>
      <c r="Y150" s="123" t="e">
        <f>X150+(VLOOKUP($B149,'Growth Rates'!$B$11:$O$140,($B$1+2),FALSE))-(Y149*(Y$7/VLOOKUP($B149,'Paddock Names'!$B$11:$D$140,3)))</f>
        <v>#DIV/0!</v>
      </c>
      <c r="Z150" s="123" t="e">
        <f>Y150+(VLOOKUP($B149,'Growth Rates'!$B$11:$O$140,($B$1+2),FALSE))-(Z149*(Z$7/VLOOKUP($B149,'Paddock Names'!$B$11:$D$140,3)))</f>
        <v>#DIV/0!</v>
      </c>
      <c r="AA150" s="123" t="e">
        <f>Z150+(VLOOKUP($B149,'Growth Rates'!$B$11:$O$140,($B$1+2),FALSE))-(AA149*(AA$7/VLOOKUP($B149,'Paddock Names'!$B$11:$D$140,3)))</f>
        <v>#DIV/0!</v>
      </c>
      <c r="AB150" s="123" t="e">
        <f>AA150+(VLOOKUP($B149,'Growth Rates'!$B$11:$O$140,($B$1+2),FALSE))-(AB149*(AB$7/VLOOKUP($B149,'Paddock Names'!$B$11:$D$140,3)))</f>
        <v>#DIV/0!</v>
      </c>
      <c r="AC150" s="123" t="e">
        <f>AB150+(VLOOKUP($B149,'Growth Rates'!$B$11:$O$140,($B$1+2),FALSE))-(AC149*(AC$7/VLOOKUP($B149,'Paddock Names'!$B$11:$D$140,3)))</f>
        <v>#DIV/0!</v>
      </c>
      <c r="AD150" s="123" t="e">
        <f>AC150+(VLOOKUP($B149,'Growth Rates'!$B$11:$O$140,($B$1+2),FALSE))-(AD149*(AD$7/VLOOKUP($B149,'Paddock Names'!$B$11:$D$140,3)))</f>
        <v>#DIV/0!</v>
      </c>
      <c r="AE150" s="123" t="e">
        <f>AD150+(VLOOKUP($B149,'Growth Rates'!$B$11:$O$140,($B$1+2),FALSE))-(AE149*(AE$7/VLOOKUP($B149,'Paddock Names'!$B$11:$D$140,3)))</f>
        <v>#DIV/0!</v>
      </c>
      <c r="AF150" s="123" t="e">
        <f>AE150+(VLOOKUP($B149,'Growth Rates'!$B$11:$O$140,($B$1+2),FALSE))-(AF149*(AF$7/VLOOKUP($B149,'Paddock Names'!$B$11:$D$140,3)))</f>
        <v>#DIV/0!</v>
      </c>
      <c r="AG150" s="123" t="e">
        <f>AF150+(VLOOKUP($B149,'Growth Rates'!$B$11:$O$140,($B$1+2),FALSE))-(AG149*(AG$7/VLOOKUP($B149,'Paddock Names'!$B$11:$D$140,3)))</f>
        <v>#DIV/0!</v>
      </c>
      <c r="AH150" s="123" t="e">
        <f>AG150+(VLOOKUP($B149,'Growth Rates'!$B$11:$O$140,($B$1+2),FALSE))-(AH149*(AH$7/VLOOKUP($B149,'Paddock Names'!$B$11:$D$140,3)))</f>
        <v>#DIV/0!</v>
      </c>
      <c r="AI150" s="123" t="e">
        <f>AH150+(VLOOKUP($B149,'Growth Rates'!$B$11:$O$140,($B$1+2),FALSE))-(AI149*(AI$7/VLOOKUP($B149,'Paddock Names'!$B$11:$D$140,3)))</f>
        <v>#DIV/0!</v>
      </c>
      <c r="AJ150" s="123" t="e">
        <f>AI150+(VLOOKUP($B149,'Growth Rates'!$B$11:$O$140,($B$1+2),FALSE))-(AJ149*(AJ$7/VLOOKUP($B149,'Paddock Names'!$B$11:$D$140,3)))</f>
        <v>#DIV/0!</v>
      </c>
      <c r="AK150" s="123" t="e">
        <f>AJ150+(VLOOKUP($B149,'Growth Rates'!$B$11:$O$140,($B$1+2),FALSE))-(AK149*(AK$7/VLOOKUP($B149,'Paddock Names'!$B$11:$D$140,3)))</f>
        <v>#DIV/0!</v>
      </c>
      <c r="AL150" s="123" t="e">
        <f>AK150+(VLOOKUP($B149,'Growth Rates'!$B$11:$O$140,($B$1+2),FALSE))-(AL149*(AL$7/VLOOKUP($B149,'Paddock Names'!$B$11:$D$140,3)))</f>
        <v>#DIV/0!</v>
      </c>
      <c r="AM150" s="124" t="e">
        <f>AL150+(VLOOKUP($B149,'Growth Rates'!$B$11:$O$140,($B$1+2),FALSE))-(AM149*(AM$7/VLOOKUP($B149,'Paddock Names'!$B$11:$D$140,3)))</f>
        <v>#DIV/0!</v>
      </c>
    </row>
    <row r="151" spans="2:39" x14ac:dyDescent="0.2">
      <c r="B151" s="58">
        <f t="shared" si="6"/>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IF(SUM(I151:AM151)&gt;0,SUM(I151:AM151)," ")</f>
        <v xml:space="preserve"> </v>
      </c>
      <c r="F151" s="119" t="e">
        <f>IF((MOD('Group Name and Year'!$E$14,4)=0),Feb!AK152,Feb!AJ152)</f>
        <v>#DIV/0!</v>
      </c>
      <c r="G151" s="17">
        <f>VLOOKUP(B151,'Herbage Mass Residual'!$B$11:$O$140,($B$1+2),FALSE)</f>
        <v>2400</v>
      </c>
      <c r="H151" s="103" t="e">
        <f>($F$7/VLOOKUP(B151,'Paddock Names'!$B$11:$D$140,3))*(SUM(I151:AM151)/31)</f>
        <v>#DIV/0!</v>
      </c>
      <c r="I151" s="121"/>
      <c r="J151" s="121"/>
      <c r="K151" s="121"/>
      <c r="L151" s="121"/>
      <c r="M151" s="121"/>
      <c r="N151" s="121"/>
      <c r="O151" s="121"/>
      <c r="P151" s="121"/>
      <c r="Q151" s="121"/>
      <c r="R151" s="121"/>
      <c r="S151" s="121"/>
      <c r="T151" s="121"/>
      <c r="U151" s="121"/>
      <c r="V151" s="121"/>
      <c r="W151" s="121"/>
      <c r="X151" s="121"/>
      <c r="Y151" s="121"/>
      <c r="Z151" s="121"/>
      <c r="AA151" s="121"/>
      <c r="AB151" s="121"/>
      <c r="AC151" s="121"/>
      <c r="AD151" s="121"/>
      <c r="AE151" s="121"/>
      <c r="AF151" s="121"/>
      <c r="AG151" s="121"/>
      <c r="AH151" s="121"/>
      <c r="AI151" s="121"/>
      <c r="AJ151" s="121"/>
      <c r="AK151" s="121"/>
      <c r="AL151" s="121"/>
      <c r="AM151" s="122"/>
    </row>
    <row r="152" spans="2:39" ht="16" thickBot="1" x14ac:dyDescent="0.25">
      <c r="B152" s="58">
        <f t="shared" si="6"/>
        <v>71.5</v>
      </c>
      <c r="C152" s="23"/>
      <c r="D152" s="29"/>
      <c r="E152" s="27"/>
      <c r="F152" s="21"/>
      <c r="G152" s="22"/>
      <c r="H152" s="104"/>
      <c r="I152" s="123" t="e">
        <f>F151+(VLOOKUP(B151,'Growth Rates'!$B$11:$O$140,($B$1+2),FALSE))-(I151*(I$7/VLOOKUP(B151,'Paddock Names'!$B$11:$D$140,3)))</f>
        <v>#DIV/0!</v>
      </c>
      <c r="J152" s="123" t="e">
        <f>I152+(VLOOKUP($B151,'Growth Rates'!$B$11:$O$140,($B$1+2),FALSE))-(J151*(J$7/VLOOKUP($B151,'Paddock Names'!$B$11:$D$140,3)))</f>
        <v>#DIV/0!</v>
      </c>
      <c r="K152" s="123" t="e">
        <f>J152+(VLOOKUP($B151,'Growth Rates'!$B$11:$O$140,($B$1+2),FALSE))-(K151*(K$7/VLOOKUP($B151,'Paddock Names'!$B$11:$D$140,3)))</f>
        <v>#DIV/0!</v>
      </c>
      <c r="L152" s="123" t="e">
        <f>K152+(VLOOKUP($B151,'Growth Rates'!$B$11:$O$140,($B$1+2),FALSE))-(L151*(L$7/VLOOKUP($B151,'Paddock Names'!$B$11:$D$140,3)))</f>
        <v>#DIV/0!</v>
      </c>
      <c r="M152" s="123" t="e">
        <f>L152+(VLOOKUP($B151,'Growth Rates'!$B$11:$O$140,($B$1+2),FALSE))-(M151*(M$7/VLOOKUP($B151,'Paddock Names'!$B$11:$D$140,3)))</f>
        <v>#DIV/0!</v>
      </c>
      <c r="N152" s="123" t="e">
        <f>M152+(VLOOKUP($B151,'Growth Rates'!$B$11:$O$140,($B$1+2),FALSE))-(N151*(N$7/VLOOKUP($B151,'Paddock Names'!$B$11:$D$140,3)))</f>
        <v>#DIV/0!</v>
      </c>
      <c r="O152" s="123" t="e">
        <f>N152+(VLOOKUP($B151,'Growth Rates'!$B$11:$O$140,($B$1+2),FALSE))-(O151*(O$7/VLOOKUP($B151,'Paddock Names'!$B$11:$D$140,3)))</f>
        <v>#DIV/0!</v>
      </c>
      <c r="P152" s="123" t="e">
        <f>O152+(VLOOKUP($B151,'Growth Rates'!$B$11:$O$140,($B$1+2),FALSE))-(P151*(P$7/VLOOKUP($B151,'Paddock Names'!$B$11:$D$140,3)))</f>
        <v>#DIV/0!</v>
      </c>
      <c r="Q152" s="123" t="e">
        <f>P152+(VLOOKUP($B151,'Growth Rates'!$B$11:$O$140,($B$1+2),FALSE))-(Q151*(Q$7/VLOOKUP($B151,'Paddock Names'!$B$11:$D$140,3)))</f>
        <v>#DIV/0!</v>
      </c>
      <c r="R152" s="123" t="e">
        <f>Q152+(VLOOKUP($B151,'Growth Rates'!$B$11:$O$140,($B$1+2),FALSE))-(R151*(R$7/VLOOKUP($B151,'Paddock Names'!$B$11:$D$140,3)))</f>
        <v>#DIV/0!</v>
      </c>
      <c r="S152" s="123" t="e">
        <f>R152+(VLOOKUP($B151,'Growth Rates'!$B$11:$O$140,($B$1+2),FALSE))-(S151*(S$7/VLOOKUP($B151,'Paddock Names'!$B$11:$D$140,3)))</f>
        <v>#DIV/0!</v>
      </c>
      <c r="T152" s="123" t="e">
        <f>S152+(VLOOKUP($B151,'Growth Rates'!$B$11:$O$140,($B$1+2),FALSE))-(T151*(T$7/VLOOKUP($B151,'Paddock Names'!$B$11:$D$140,3)))</f>
        <v>#DIV/0!</v>
      </c>
      <c r="U152" s="123" t="e">
        <f>T152+(VLOOKUP($B151,'Growth Rates'!$B$11:$O$140,($B$1+2),FALSE))-(U151*(U$7/VLOOKUP($B151,'Paddock Names'!$B$11:$D$140,3)))</f>
        <v>#DIV/0!</v>
      </c>
      <c r="V152" s="123" t="e">
        <f>U152+(VLOOKUP($B151,'Growth Rates'!$B$11:$O$140,($B$1+2),FALSE))-(V151*(V$7/VLOOKUP($B151,'Paddock Names'!$B$11:$D$140,3)))</f>
        <v>#DIV/0!</v>
      </c>
      <c r="W152" s="123" t="e">
        <f>V152+(VLOOKUP($B151,'Growth Rates'!$B$11:$O$140,($B$1+2),FALSE))-(W151*(W$7/VLOOKUP($B151,'Paddock Names'!$B$11:$D$140,3)))</f>
        <v>#DIV/0!</v>
      </c>
      <c r="X152" s="123" t="e">
        <f>W152+(VLOOKUP($B151,'Growth Rates'!$B$11:$O$140,($B$1+2),FALSE))-(X151*(X$7/VLOOKUP($B151,'Paddock Names'!$B$11:$D$140,3)))</f>
        <v>#DIV/0!</v>
      </c>
      <c r="Y152" s="123" t="e">
        <f>X152+(VLOOKUP($B151,'Growth Rates'!$B$11:$O$140,($B$1+2),FALSE))-(Y151*(Y$7/VLOOKUP($B151,'Paddock Names'!$B$11:$D$140,3)))</f>
        <v>#DIV/0!</v>
      </c>
      <c r="Z152" s="123" t="e">
        <f>Y152+(VLOOKUP($B151,'Growth Rates'!$B$11:$O$140,($B$1+2),FALSE))-(Z151*(Z$7/VLOOKUP($B151,'Paddock Names'!$B$11:$D$140,3)))</f>
        <v>#DIV/0!</v>
      </c>
      <c r="AA152" s="123" t="e">
        <f>Z152+(VLOOKUP($B151,'Growth Rates'!$B$11:$O$140,($B$1+2),FALSE))-(AA151*(AA$7/VLOOKUP($B151,'Paddock Names'!$B$11:$D$140,3)))</f>
        <v>#DIV/0!</v>
      </c>
      <c r="AB152" s="123" t="e">
        <f>AA152+(VLOOKUP($B151,'Growth Rates'!$B$11:$O$140,($B$1+2),FALSE))-(AB151*(AB$7/VLOOKUP($B151,'Paddock Names'!$B$11:$D$140,3)))</f>
        <v>#DIV/0!</v>
      </c>
      <c r="AC152" s="123" t="e">
        <f>AB152+(VLOOKUP($B151,'Growth Rates'!$B$11:$O$140,($B$1+2),FALSE))-(AC151*(AC$7/VLOOKUP($B151,'Paddock Names'!$B$11:$D$140,3)))</f>
        <v>#DIV/0!</v>
      </c>
      <c r="AD152" s="123" t="e">
        <f>AC152+(VLOOKUP($B151,'Growth Rates'!$B$11:$O$140,($B$1+2),FALSE))-(AD151*(AD$7/VLOOKUP($B151,'Paddock Names'!$B$11:$D$140,3)))</f>
        <v>#DIV/0!</v>
      </c>
      <c r="AE152" s="123" t="e">
        <f>AD152+(VLOOKUP($B151,'Growth Rates'!$B$11:$O$140,($B$1+2),FALSE))-(AE151*(AE$7/VLOOKUP($B151,'Paddock Names'!$B$11:$D$140,3)))</f>
        <v>#DIV/0!</v>
      </c>
      <c r="AF152" s="123" t="e">
        <f>AE152+(VLOOKUP($B151,'Growth Rates'!$B$11:$O$140,($B$1+2),FALSE))-(AF151*(AF$7/VLOOKUP($B151,'Paddock Names'!$B$11:$D$140,3)))</f>
        <v>#DIV/0!</v>
      </c>
      <c r="AG152" s="123" t="e">
        <f>AF152+(VLOOKUP($B151,'Growth Rates'!$B$11:$O$140,($B$1+2),FALSE))-(AG151*(AG$7/VLOOKUP($B151,'Paddock Names'!$B$11:$D$140,3)))</f>
        <v>#DIV/0!</v>
      </c>
      <c r="AH152" s="123" t="e">
        <f>AG152+(VLOOKUP($B151,'Growth Rates'!$B$11:$O$140,($B$1+2),FALSE))-(AH151*(AH$7/VLOOKUP($B151,'Paddock Names'!$B$11:$D$140,3)))</f>
        <v>#DIV/0!</v>
      </c>
      <c r="AI152" s="123" t="e">
        <f>AH152+(VLOOKUP($B151,'Growth Rates'!$B$11:$O$140,($B$1+2),FALSE))-(AI151*(AI$7/VLOOKUP($B151,'Paddock Names'!$B$11:$D$140,3)))</f>
        <v>#DIV/0!</v>
      </c>
      <c r="AJ152" s="123" t="e">
        <f>AI152+(VLOOKUP($B151,'Growth Rates'!$B$11:$O$140,($B$1+2),FALSE))-(AJ151*(AJ$7/VLOOKUP($B151,'Paddock Names'!$B$11:$D$140,3)))</f>
        <v>#DIV/0!</v>
      </c>
      <c r="AK152" s="123" t="e">
        <f>AJ152+(VLOOKUP($B151,'Growth Rates'!$B$11:$O$140,($B$1+2),FALSE))-(AK151*(AK$7/VLOOKUP($B151,'Paddock Names'!$B$11:$D$140,3)))</f>
        <v>#DIV/0!</v>
      </c>
      <c r="AL152" s="123" t="e">
        <f>AK152+(VLOOKUP($B151,'Growth Rates'!$B$11:$O$140,($B$1+2),FALSE))-(AL151*(AL$7/VLOOKUP($B151,'Paddock Names'!$B$11:$D$140,3)))</f>
        <v>#DIV/0!</v>
      </c>
      <c r="AM152" s="124" t="e">
        <f>AL152+(VLOOKUP($B151,'Growth Rates'!$B$11:$O$140,($B$1+2),FALSE))-(AM151*(AM$7/VLOOKUP($B151,'Paddock Names'!$B$11:$D$140,3)))</f>
        <v>#DIV/0!</v>
      </c>
    </row>
    <row r="153" spans="2:39" x14ac:dyDescent="0.2">
      <c r="B153" s="58">
        <f t="shared" si="6"/>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IF(SUM(I153:AM153)&gt;0,SUM(I153:AM153)," ")</f>
        <v xml:space="preserve"> </v>
      </c>
      <c r="F153" s="119" t="e">
        <f>IF((MOD('Group Name and Year'!$E$14,4)=0),Feb!AK154,Feb!AJ154)</f>
        <v>#DIV/0!</v>
      </c>
      <c r="G153" s="17">
        <f>VLOOKUP(B153,'Herbage Mass Residual'!$B$11:$O$140,($B$1+2),FALSE)</f>
        <v>2400</v>
      </c>
      <c r="H153" s="103" t="e">
        <f>($F$7/VLOOKUP(B153,'Paddock Names'!$B$11:$D$140,3))*(SUM(I153:AM153)/31)</f>
        <v>#DIV/0!</v>
      </c>
      <c r="I153" s="121"/>
      <c r="J153" s="121"/>
      <c r="K153" s="121"/>
      <c r="L153" s="121"/>
      <c r="M153" s="121"/>
      <c r="N153" s="121"/>
      <c r="O153" s="121"/>
      <c r="P153" s="121"/>
      <c r="Q153" s="121"/>
      <c r="R153" s="121"/>
      <c r="S153" s="121"/>
      <c r="T153" s="121"/>
      <c r="U153" s="121"/>
      <c r="V153" s="121"/>
      <c r="W153" s="121"/>
      <c r="X153" s="121"/>
      <c r="Y153" s="121"/>
      <c r="Z153" s="121"/>
      <c r="AA153" s="121"/>
      <c r="AB153" s="121"/>
      <c r="AC153" s="121"/>
      <c r="AD153" s="121"/>
      <c r="AE153" s="121"/>
      <c r="AF153" s="121"/>
      <c r="AG153" s="121"/>
      <c r="AH153" s="121"/>
      <c r="AI153" s="121"/>
      <c r="AJ153" s="121"/>
      <c r="AK153" s="121"/>
      <c r="AL153" s="121"/>
      <c r="AM153" s="122"/>
    </row>
    <row r="154" spans="2:39" ht="16" thickBot="1" x14ac:dyDescent="0.25">
      <c r="B154" s="58">
        <f t="shared" si="6"/>
        <v>72.5</v>
      </c>
      <c r="C154" s="23"/>
      <c r="D154" s="29"/>
      <c r="E154" s="27"/>
      <c r="F154" s="21"/>
      <c r="G154" s="22"/>
      <c r="H154" s="104"/>
      <c r="I154" s="123" t="e">
        <f>F153+(VLOOKUP(B153,'Growth Rates'!$B$11:$O$140,($B$1+2),FALSE))-(I153*(I$7/VLOOKUP(B153,'Paddock Names'!$B$11:$D$140,3)))</f>
        <v>#DIV/0!</v>
      </c>
      <c r="J154" s="123" t="e">
        <f>I154+(VLOOKUP($B153,'Growth Rates'!$B$11:$O$140,($B$1+2),FALSE))-(J153*(J$7/VLOOKUP($B153,'Paddock Names'!$B$11:$D$140,3)))</f>
        <v>#DIV/0!</v>
      </c>
      <c r="K154" s="123" t="e">
        <f>J154+(VLOOKUP($B153,'Growth Rates'!$B$11:$O$140,($B$1+2),FALSE))-(K153*(K$7/VLOOKUP($B153,'Paddock Names'!$B$11:$D$140,3)))</f>
        <v>#DIV/0!</v>
      </c>
      <c r="L154" s="123" t="e">
        <f>K154+(VLOOKUP($B153,'Growth Rates'!$B$11:$O$140,($B$1+2),FALSE))-(L153*(L$7/VLOOKUP($B153,'Paddock Names'!$B$11:$D$140,3)))</f>
        <v>#DIV/0!</v>
      </c>
      <c r="M154" s="123" t="e">
        <f>L154+(VLOOKUP($B153,'Growth Rates'!$B$11:$O$140,($B$1+2),FALSE))-(M153*(M$7/VLOOKUP($B153,'Paddock Names'!$B$11:$D$140,3)))</f>
        <v>#DIV/0!</v>
      </c>
      <c r="N154" s="123" t="e">
        <f>M154+(VLOOKUP($B153,'Growth Rates'!$B$11:$O$140,($B$1+2),FALSE))-(N153*(N$7/VLOOKUP($B153,'Paddock Names'!$B$11:$D$140,3)))</f>
        <v>#DIV/0!</v>
      </c>
      <c r="O154" s="123" t="e">
        <f>N154+(VLOOKUP($B153,'Growth Rates'!$B$11:$O$140,($B$1+2),FALSE))-(O153*(O$7/VLOOKUP($B153,'Paddock Names'!$B$11:$D$140,3)))</f>
        <v>#DIV/0!</v>
      </c>
      <c r="P154" s="123" t="e">
        <f>O154+(VLOOKUP($B153,'Growth Rates'!$B$11:$O$140,($B$1+2),FALSE))-(P153*(P$7/VLOOKUP($B153,'Paddock Names'!$B$11:$D$140,3)))</f>
        <v>#DIV/0!</v>
      </c>
      <c r="Q154" s="123" t="e">
        <f>P154+(VLOOKUP($B153,'Growth Rates'!$B$11:$O$140,($B$1+2),FALSE))-(Q153*(Q$7/VLOOKUP($B153,'Paddock Names'!$B$11:$D$140,3)))</f>
        <v>#DIV/0!</v>
      </c>
      <c r="R154" s="123" t="e">
        <f>Q154+(VLOOKUP($B153,'Growth Rates'!$B$11:$O$140,($B$1+2),FALSE))-(R153*(R$7/VLOOKUP($B153,'Paddock Names'!$B$11:$D$140,3)))</f>
        <v>#DIV/0!</v>
      </c>
      <c r="S154" s="123" t="e">
        <f>R154+(VLOOKUP($B153,'Growth Rates'!$B$11:$O$140,($B$1+2),FALSE))-(S153*(S$7/VLOOKUP($B153,'Paddock Names'!$B$11:$D$140,3)))</f>
        <v>#DIV/0!</v>
      </c>
      <c r="T154" s="123" t="e">
        <f>S154+(VLOOKUP($B153,'Growth Rates'!$B$11:$O$140,($B$1+2),FALSE))-(T153*(T$7/VLOOKUP($B153,'Paddock Names'!$B$11:$D$140,3)))</f>
        <v>#DIV/0!</v>
      </c>
      <c r="U154" s="123" t="e">
        <f>T154+(VLOOKUP($B153,'Growth Rates'!$B$11:$O$140,($B$1+2),FALSE))-(U153*(U$7/VLOOKUP($B153,'Paddock Names'!$B$11:$D$140,3)))</f>
        <v>#DIV/0!</v>
      </c>
      <c r="V154" s="123" t="e">
        <f>U154+(VLOOKUP($B153,'Growth Rates'!$B$11:$O$140,($B$1+2),FALSE))-(V153*(V$7/VLOOKUP($B153,'Paddock Names'!$B$11:$D$140,3)))</f>
        <v>#DIV/0!</v>
      </c>
      <c r="W154" s="123" t="e">
        <f>V154+(VLOOKUP($B153,'Growth Rates'!$B$11:$O$140,($B$1+2),FALSE))-(W153*(W$7/VLOOKUP($B153,'Paddock Names'!$B$11:$D$140,3)))</f>
        <v>#DIV/0!</v>
      </c>
      <c r="X154" s="123" t="e">
        <f>W154+(VLOOKUP($B153,'Growth Rates'!$B$11:$O$140,($B$1+2),FALSE))-(X153*(X$7/VLOOKUP($B153,'Paddock Names'!$B$11:$D$140,3)))</f>
        <v>#DIV/0!</v>
      </c>
      <c r="Y154" s="123" t="e">
        <f>X154+(VLOOKUP($B153,'Growth Rates'!$B$11:$O$140,($B$1+2),FALSE))-(Y153*(Y$7/VLOOKUP($B153,'Paddock Names'!$B$11:$D$140,3)))</f>
        <v>#DIV/0!</v>
      </c>
      <c r="Z154" s="123" t="e">
        <f>Y154+(VLOOKUP($B153,'Growth Rates'!$B$11:$O$140,($B$1+2),FALSE))-(Z153*(Z$7/VLOOKUP($B153,'Paddock Names'!$B$11:$D$140,3)))</f>
        <v>#DIV/0!</v>
      </c>
      <c r="AA154" s="123" t="e">
        <f>Z154+(VLOOKUP($B153,'Growth Rates'!$B$11:$O$140,($B$1+2),FALSE))-(AA153*(AA$7/VLOOKUP($B153,'Paddock Names'!$B$11:$D$140,3)))</f>
        <v>#DIV/0!</v>
      </c>
      <c r="AB154" s="123" t="e">
        <f>AA154+(VLOOKUP($B153,'Growth Rates'!$B$11:$O$140,($B$1+2),FALSE))-(AB153*(AB$7/VLOOKUP($B153,'Paddock Names'!$B$11:$D$140,3)))</f>
        <v>#DIV/0!</v>
      </c>
      <c r="AC154" s="123" t="e">
        <f>AB154+(VLOOKUP($B153,'Growth Rates'!$B$11:$O$140,($B$1+2),FALSE))-(AC153*(AC$7/VLOOKUP($B153,'Paddock Names'!$B$11:$D$140,3)))</f>
        <v>#DIV/0!</v>
      </c>
      <c r="AD154" s="123" t="e">
        <f>AC154+(VLOOKUP($B153,'Growth Rates'!$B$11:$O$140,($B$1+2),FALSE))-(AD153*(AD$7/VLOOKUP($B153,'Paddock Names'!$B$11:$D$140,3)))</f>
        <v>#DIV/0!</v>
      </c>
      <c r="AE154" s="123" t="e">
        <f>AD154+(VLOOKUP($B153,'Growth Rates'!$B$11:$O$140,($B$1+2),FALSE))-(AE153*(AE$7/VLOOKUP($B153,'Paddock Names'!$B$11:$D$140,3)))</f>
        <v>#DIV/0!</v>
      </c>
      <c r="AF154" s="123" t="e">
        <f>AE154+(VLOOKUP($B153,'Growth Rates'!$B$11:$O$140,($B$1+2),FALSE))-(AF153*(AF$7/VLOOKUP($B153,'Paddock Names'!$B$11:$D$140,3)))</f>
        <v>#DIV/0!</v>
      </c>
      <c r="AG154" s="123" t="e">
        <f>AF154+(VLOOKUP($B153,'Growth Rates'!$B$11:$O$140,($B$1+2),FALSE))-(AG153*(AG$7/VLOOKUP($B153,'Paddock Names'!$B$11:$D$140,3)))</f>
        <v>#DIV/0!</v>
      </c>
      <c r="AH154" s="123" t="e">
        <f>AG154+(VLOOKUP($B153,'Growth Rates'!$B$11:$O$140,($B$1+2),FALSE))-(AH153*(AH$7/VLOOKUP($B153,'Paddock Names'!$B$11:$D$140,3)))</f>
        <v>#DIV/0!</v>
      </c>
      <c r="AI154" s="123" t="e">
        <f>AH154+(VLOOKUP($B153,'Growth Rates'!$B$11:$O$140,($B$1+2),FALSE))-(AI153*(AI$7/VLOOKUP($B153,'Paddock Names'!$B$11:$D$140,3)))</f>
        <v>#DIV/0!</v>
      </c>
      <c r="AJ154" s="123" t="e">
        <f>AI154+(VLOOKUP($B153,'Growth Rates'!$B$11:$O$140,($B$1+2),FALSE))-(AJ153*(AJ$7/VLOOKUP($B153,'Paddock Names'!$B$11:$D$140,3)))</f>
        <v>#DIV/0!</v>
      </c>
      <c r="AK154" s="123" t="e">
        <f>AJ154+(VLOOKUP($B153,'Growth Rates'!$B$11:$O$140,($B$1+2),FALSE))-(AK153*(AK$7/VLOOKUP($B153,'Paddock Names'!$B$11:$D$140,3)))</f>
        <v>#DIV/0!</v>
      </c>
      <c r="AL154" s="123" t="e">
        <f>AK154+(VLOOKUP($B153,'Growth Rates'!$B$11:$O$140,($B$1+2),FALSE))-(AL153*(AL$7/VLOOKUP($B153,'Paddock Names'!$B$11:$D$140,3)))</f>
        <v>#DIV/0!</v>
      </c>
      <c r="AM154" s="124" t="e">
        <f>AL154+(VLOOKUP($B153,'Growth Rates'!$B$11:$O$140,($B$1+2),FALSE))-(AM153*(AM$7/VLOOKUP($B153,'Paddock Names'!$B$11:$D$140,3)))</f>
        <v>#DIV/0!</v>
      </c>
    </row>
    <row r="155" spans="2:39" x14ac:dyDescent="0.2">
      <c r="B155" s="58">
        <f t="shared" si="6"/>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IF(SUM(I155:AM155)&gt;0,SUM(I155:AM155)," ")</f>
        <v xml:space="preserve"> </v>
      </c>
      <c r="F155" s="119" t="e">
        <f>IF((MOD('Group Name and Year'!$E$14,4)=0),Feb!AK156,Feb!AJ156)</f>
        <v>#DIV/0!</v>
      </c>
      <c r="G155" s="17">
        <f>VLOOKUP(B155,'Herbage Mass Residual'!$B$11:$O$140,($B$1+2),FALSE)</f>
        <v>2400</v>
      </c>
      <c r="H155" s="103" t="e">
        <f>($F$7/VLOOKUP(B155,'Paddock Names'!$B$11:$D$140,3))*(SUM(I155:AM155)/31)</f>
        <v>#DIV/0!</v>
      </c>
      <c r="I155" s="121"/>
      <c r="J155" s="121"/>
      <c r="K155" s="121"/>
      <c r="L155" s="121"/>
      <c r="M155" s="121"/>
      <c r="N155" s="121"/>
      <c r="O155" s="121"/>
      <c r="P155" s="121"/>
      <c r="Q155" s="121"/>
      <c r="R155" s="121"/>
      <c r="S155" s="121"/>
      <c r="T155" s="121"/>
      <c r="U155" s="121"/>
      <c r="V155" s="121"/>
      <c r="W155" s="121"/>
      <c r="X155" s="121"/>
      <c r="Y155" s="121"/>
      <c r="Z155" s="121"/>
      <c r="AA155" s="121"/>
      <c r="AB155" s="121"/>
      <c r="AC155" s="121"/>
      <c r="AD155" s="121"/>
      <c r="AE155" s="121"/>
      <c r="AF155" s="121"/>
      <c r="AG155" s="121"/>
      <c r="AH155" s="121"/>
      <c r="AI155" s="121"/>
      <c r="AJ155" s="121"/>
      <c r="AK155" s="121"/>
      <c r="AL155" s="121"/>
      <c r="AM155" s="122"/>
    </row>
    <row r="156" spans="2:39" ht="16" thickBot="1" x14ac:dyDescent="0.25">
      <c r="B156" s="58">
        <f t="shared" si="6"/>
        <v>73.5</v>
      </c>
      <c r="C156" s="23"/>
      <c r="D156" s="29"/>
      <c r="E156" s="27"/>
      <c r="F156" s="21"/>
      <c r="G156" s="22"/>
      <c r="H156" s="104"/>
      <c r="I156" s="123" t="e">
        <f>F155+(VLOOKUP(B155,'Growth Rates'!$B$11:$O$140,($B$1+2),FALSE))-(I155*(I$7/VLOOKUP(B155,'Paddock Names'!$B$11:$D$140,3)))</f>
        <v>#DIV/0!</v>
      </c>
      <c r="J156" s="123" t="e">
        <f>I156+(VLOOKUP($B155,'Growth Rates'!$B$11:$O$140,($B$1+2),FALSE))-(J155*(J$7/VLOOKUP($B155,'Paddock Names'!$B$11:$D$140,3)))</f>
        <v>#DIV/0!</v>
      </c>
      <c r="K156" s="123" t="e">
        <f>J156+(VLOOKUP($B155,'Growth Rates'!$B$11:$O$140,($B$1+2),FALSE))-(K155*(K$7/VLOOKUP($B155,'Paddock Names'!$B$11:$D$140,3)))</f>
        <v>#DIV/0!</v>
      </c>
      <c r="L156" s="123" t="e">
        <f>K156+(VLOOKUP($B155,'Growth Rates'!$B$11:$O$140,($B$1+2),FALSE))-(L155*(L$7/VLOOKUP($B155,'Paddock Names'!$B$11:$D$140,3)))</f>
        <v>#DIV/0!</v>
      </c>
      <c r="M156" s="123" t="e">
        <f>L156+(VLOOKUP($B155,'Growth Rates'!$B$11:$O$140,($B$1+2),FALSE))-(M155*(M$7/VLOOKUP($B155,'Paddock Names'!$B$11:$D$140,3)))</f>
        <v>#DIV/0!</v>
      </c>
      <c r="N156" s="123" t="e">
        <f>M156+(VLOOKUP($B155,'Growth Rates'!$B$11:$O$140,($B$1+2),FALSE))-(N155*(N$7/VLOOKUP($B155,'Paddock Names'!$B$11:$D$140,3)))</f>
        <v>#DIV/0!</v>
      </c>
      <c r="O156" s="123" t="e">
        <f>N156+(VLOOKUP($B155,'Growth Rates'!$B$11:$O$140,($B$1+2),FALSE))-(O155*(O$7/VLOOKUP($B155,'Paddock Names'!$B$11:$D$140,3)))</f>
        <v>#DIV/0!</v>
      </c>
      <c r="P156" s="123" t="e">
        <f>O156+(VLOOKUP($B155,'Growth Rates'!$B$11:$O$140,($B$1+2),FALSE))-(P155*(P$7/VLOOKUP($B155,'Paddock Names'!$B$11:$D$140,3)))</f>
        <v>#DIV/0!</v>
      </c>
      <c r="Q156" s="123" t="e">
        <f>P156+(VLOOKUP($B155,'Growth Rates'!$B$11:$O$140,($B$1+2),FALSE))-(Q155*(Q$7/VLOOKUP($B155,'Paddock Names'!$B$11:$D$140,3)))</f>
        <v>#DIV/0!</v>
      </c>
      <c r="R156" s="123" t="e">
        <f>Q156+(VLOOKUP($B155,'Growth Rates'!$B$11:$O$140,($B$1+2),FALSE))-(R155*(R$7/VLOOKUP($B155,'Paddock Names'!$B$11:$D$140,3)))</f>
        <v>#DIV/0!</v>
      </c>
      <c r="S156" s="123" t="e">
        <f>R156+(VLOOKUP($B155,'Growth Rates'!$B$11:$O$140,($B$1+2),FALSE))-(S155*(S$7/VLOOKUP($B155,'Paddock Names'!$B$11:$D$140,3)))</f>
        <v>#DIV/0!</v>
      </c>
      <c r="T156" s="123" t="e">
        <f>S156+(VLOOKUP($B155,'Growth Rates'!$B$11:$O$140,($B$1+2),FALSE))-(T155*(T$7/VLOOKUP($B155,'Paddock Names'!$B$11:$D$140,3)))</f>
        <v>#DIV/0!</v>
      </c>
      <c r="U156" s="123" t="e">
        <f>T156+(VLOOKUP($B155,'Growth Rates'!$B$11:$O$140,($B$1+2),FALSE))-(U155*(U$7/VLOOKUP($B155,'Paddock Names'!$B$11:$D$140,3)))</f>
        <v>#DIV/0!</v>
      </c>
      <c r="V156" s="123" t="e">
        <f>U156+(VLOOKUP($B155,'Growth Rates'!$B$11:$O$140,($B$1+2),FALSE))-(V155*(V$7/VLOOKUP($B155,'Paddock Names'!$B$11:$D$140,3)))</f>
        <v>#DIV/0!</v>
      </c>
      <c r="W156" s="123" t="e">
        <f>V156+(VLOOKUP($B155,'Growth Rates'!$B$11:$O$140,($B$1+2),FALSE))-(W155*(W$7/VLOOKUP($B155,'Paddock Names'!$B$11:$D$140,3)))</f>
        <v>#DIV/0!</v>
      </c>
      <c r="X156" s="123" t="e">
        <f>W156+(VLOOKUP($B155,'Growth Rates'!$B$11:$O$140,($B$1+2),FALSE))-(X155*(X$7/VLOOKUP($B155,'Paddock Names'!$B$11:$D$140,3)))</f>
        <v>#DIV/0!</v>
      </c>
      <c r="Y156" s="123" t="e">
        <f>X156+(VLOOKUP($B155,'Growth Rates'!$B$11:$O$140,($B$1+2),FALSE))-(Y155*(Y$7/VLOOKUP($B155,'Paddock Names'!$B$11:$D$140,3)))</f>
        <v>#DIV/0!</v>
      </c>
      <c r="Z156" s="123" t="e">
        <f>Y156+(VLOOKUP($B155,'Growth Rates'!$B$11:$O$140,($B$1+2),FALSE))-(Z155*(Z$7/VLOOKUP($B155,'Paddock Names'!$B$11:$D$140,3)))</f>
        <v>#DIV/0!</v>
      </c>
      <c r="AA156" s="123" t="e">
        <f>Z156+(VLOOKUP($B155,'Growth Rates'!$B$11:$O$140,($B$1+2),FALSE))-(AA155*(AA$7/VLOOKUP($B155,'Paddock Names'!$B$11:$D$140,3)))</f>
        <v>#DIV/0!</v>
      </c>
      <c r="AB156" s="123" t="e">
        <f>AA156+(VLOOKUP($B155,'Growth Rates'!$B$11:$O$140,($B$1+2),FALSE))-(AB155*(AB$7/VLOOKUP($B155,'Paddock Names'!$B$11:$D$140,3)))</f>
        <v>#DIV/0!</v>
      </c>
      <c r="AC156" s="123" t="e">
        <f>AB156+(VLOOKUP($B155,'Growth Rates'!$B$11:$O$140,($B$1+2),FALSE))-(AC155*(AC$7/VLOOKUP($B155,'Paddock Names'!$B$11:$D$140,3)))</f>
        <v>#DIV/0!</v>
      </c>
      <c r="AD156" s="123" t="e">
        <f>AC156+(VLOOKUP($B155,'Growth Rates'!$B$11:$O$140,($B$1+2),FALSE))-(AD155*(AD$7/VLOOKUP($B155,'Paddock Names'!$B$11:$D$140,3)))</f>
        <v>#DIV/0!</v>
      </c>
      <c r="AE156" s="123" t="e">
        <f>AD156+(VLOOKUP($B155,'Growth Rates'!$B$11:$O$140,($B$1+2),FALSE))-(AE155*(AE$7/VLOOKUP($B155,'Paddock Names'!$B$11:$D$140,3)))</f>
        <v>#DIV/0!</v>
      </c>
      <c r="AF156" s="123" t="e">
        <f>AE156+(VLOOKUP($B155,'Growth Rates'!$B$11:$O$140,($B$1+2),FALSE))-(AF155*(AF$7/VLOOKUP($B155,'Paddock Names'!$B$11:$D$140,3)))</f>
        <v>#DIV/0!</v>
      </c>
      <c r="AG156" s="123" t="e">
        <f>AF156+(VLOOKUP($B155,'Growth Rates'!$B$11:$O$140,($B$1+2),FALSE))-(AG155*(AG$7/VLOOKUP($B155,'Paddock Names'!$B$11:$D$140,3)))</f>
        <v>#DIV/0!</v>
      </c>
      <c r="AH156" s="123" t="e">
        <f>AG156+(VLOOKUP($B155,'Growth Rates'!$B$11:$O$140,($B$1+2),FALSE))-(AH155*(AH$7/VLOOKUP($B155,'Paddock Names'!$B$11:$D$140,3)))</f>
        <v>#DIV/0!</v>
      </c>
      <c r="AI156" s="123" t="e">
        <f>AH156+(VLOOKUP($B155,'Growth Rates'!$B$11:$O$140,($B$1+2),FALSE))-(AI155*(AI$7/VLOOKUP($B155,'Paddock Names'!$B$11:$D$140,3)))</f>
        <v>#DIV/0!</v>
      </c>
      <c r="AJ156" s="123" t="e">
        <f>AI156+(VLOOKUP($B155,'Growth Rates'!$B$11:$O$140,($B$1+2),FALSE))-(AJ155*(AJ$7/VLOOKUP($B155,'Paddock Names'!$B$11:$D$140,3)))</f>
        <v>#DIV/0!</v>
      </c>
      <c r="AK156" s="123" t="e">
        <f>AJ156+(VLOOKUP($B155,'Growth Rates'!$B$11:$O$140,($B$1+2),FALSE))-(AK155*(AK$7/VLOOKUP($B155,'Paddock Names'!$B$11:$D$140,3)))</f>
        <v>#DIV/0!</v>
      </c>
      <c r="AL156" s="123" t="e">
        <f>AK156+(VLOOKUP($B155,'Growth Rates'!$B$11:$O$140,($B$1+2),FALSE))-(AL155*(AL$7/VLOOKUP($B155,'Paddock Names'!$B$11:$D$140,3)))</f>
        <v>#DIV/0!</v>
      </c>
      <c r="AM156" s="124" t="e">
        <f>AL156+(VLOOKUP($B155,'Growth Rates'!$B$11:$O$140,($B$1+2),FALSE))-(AM155*(AM$7/VLOOKUP($B155,'Paddock Names'!$B$11:$D$140,3)))</f>
        <v>#DIV/0!</v>
      </c>
    </row>
    <row r="157" spans="2:39" x14ac:dyDescent="0.2">
      <c r="B157" s="58">
        <f t="shared" si="6"/>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IF(SUM(I157:AM157)&gt;0,SUM(I157:AM157)," ")</f>
        <v xml:space="preserve"> </v>
      </c>
      <c r="F157" s="119" t="e">
        <f>IF((MOD('Group Name and Year'!$E$14,4)=0),Feb!AK158,Feb!AJ158)</f>
        <v>#DIV/0!</v>
      </c>
      <c r="G157" s="17">
        <f>VLOOKUP(B157,'Herbage Mass Residual'!$B$11:$O$140,($B$1+2),FALSE)</f>
        <v>2400</v>
      </c>
      <c r="H157" s="103" t="e">
        <f>($F$7/VLOOKUP(B157,'Paddock Names'!$B$11:$D$140,3))*(SUM(I157:AM157)/31)</f>
        <v>#DIV/0!</v>
      </c>
      <c r="I157" s="121"/>
      <c r="J157" s="121"/>
      <c r="K157" s="121"/>
      <c r="L157" s="121"/>
      <c r="M157" s="121"/>
      <c r="N157" s="121"/>
      <c r="O157" s="121"/>
      <c r="P157" s="121"/>
      <c r="Q157" s="121"/>
      <c r="R157" s="121"/>
      <c r="S157" s="121"/>
      <c r="T157" s="121"/>
      <c r="U157" s="121"/>
      <c r="V157" s="121"/>
      <c r="W157" s="121"/>
      <c r="X157" s="121"/>
      <c r="Y157" s="121"/>
      <c r="Z157" s="121"/>
      <c r="AA157" s="121"/>
      <c r="AB157" s="121"/>
      <c r="AC157" s="121"/>
      <c r="AD157" s="121"/>
      <c r="AE157" s="121"/>
      <c r="AF157" s="121"/>
      <c r="AG157" s="121"/>
      <c r="AH157" s="121"/>
      <c r="AI157" s="121"/>
      <c r="AJ157" s="121"/>
      <c r="AK157" s="121"/>
      <c r="AL157" s="121"/>
      <c r="AM157" s="122"/>
    </row>
    <row r="158" spans="2:39" ht="16" thickBot="1" x14ac:dyDescent="0.25">
      <c r="B158" s="58">
        <f t="shared" si="6"/>
        <v>74.5</v>
      </c>
      <c r="C158" s="23"/>
      <c r="D158" s="29"/>
      <c r="E158" s="27"/>
      <c r="F158" s="21"/>
      <c r="G158" s="22"/>
      <c r="H158" s="104"/>
      <c r="I158" s="123" t="e">
        <f>F157+(VLOOKUP(B157,'Growth Rates'!$B$11:$O$140,($B$1+2),FALSE))-(I157*(I$7/VLOOKUP(B157,'Paddock Names'!$B$11:$D$140,3)))</f>
        <v>#DIV/0!</v>
      </c>
      <c r="J158" s="123" t="e">
        <f>I158+(VLOOKUP($B157,'Growth Rates'!$B$11:$O$140,($B$1+2),FALSE))-(J157*(J$7/VLOOKUP($B157,'Paddock Names'!$B$11:$D$140,3)))</f>
        <v>#DIV/0!</v>
      </c>
      <c r="K158" s="123" t="e">
        <f>J158+(VLOOKUP($B157,'Growth Rates'!$B$11:$O$140,($B$1+2),FALSE))-(K157*(K$7/VLOOKUP($B157,'Paddock Names'!$B$11:$D$140,3)))</f>
        <v>#DIV/0!</v>
      </c>
      <c r="L158" s="123" t="e">
        <f>K158+(VLOOKUP($B157,'Growth Rates'!$B$11:$O$140,($B$1+2),FALSE))-(L157*(L$7/VLOOKUP($B157,'Paddock Names'!$B$11:$D$140,3)))</f>
        <v>#DIV/0!</v>
      </c>
      <c r="M158" s="123" t="e">
        <f>L158+(VLOOKUP($B157,'Growth Rates'!$B$11:$O$140,($B$1+2),FALSE))-(M157*(M$7/VLOOKUP($B157,'Paddock Names'!$B$11:$D$140,3)))</f>
        <v>#DIV/0!</v>
      </c>
      <c r="N158" s="123" t="e">
        <f>M158+(VLOOKUP($B157,'Growth Rates'!$B$11:$O$140,($B$1+2),FALSE))-(N157*(N$7/VLOOKUP($B157,'Paddock Names'!$B$11:$D$140,3)))</f>
        <v>#DIV/0!</v>
      </c>
      <c r="O158" s="123" t="e">
        <f>N158+(VLOOKUP($B157,'Growth Rates'!$B$11:$O$140,($B$1+2),FALSE))-(O157*(O$7/VLOOKUP($B157,'Paddock Names'!$B$11:$D$140,3)))</f>
        <v>#DIV/0!</v>
      </c>
      <c r="P158" s="123" t="e">
        <f>O158+(VLOOKUP($B157,'Growth Rates'!$B$11:$O$140,($B$1+2),FALSE))-(P157*(P$7/VLOOKUP($B157,'Paddock Names'!$B$11:$D$140,3)))</f>
        <v>#DIV/0!</v>
      </c>
      <c r="Q158" s="123" t="e">
        <f>P158+(VLOOKUP($B157,'Growth Rates'!$B$11:$O$140,($B$1+2),FALSE))-(Q157*(Q$7/VLOOKUP($B157,'Paddock Names'!$B$11:$D$140,3)))</f>
        <v>#DIV/0!</v>
      </c>
      <c r="R158" s="123" t="e">
        <f>Q158+(VLOOKUP($B157,'Growth Rates'!$B$11:$O$140,($B$1+2),FALSE))-(R157*(R$7/VLOOKUP($B157,'Paddock Names'!$B$11:$D$140,3)))</f>
        <v>#DIV/0!</v>
      </c>
      <c r="S158" s="123" t="e">
        <f>R158+(VLOOKUP($B157,'Growth Rates'!$B$11:$O$140,($B$1+2),FALSE))-(S157*(S$7/VLOOKUP($B157,'Paddock Names'!$B$11:$D$140,3)))</f>
        <v>#DIV/0!</v>
      </c>
      <c r="T158" s="123" t="e">
        <f>S158+(VLOOKUP($B157,'Growth Rates'!$B$11:$O$140,($B$1+2),FALSE))-(T157*(T$7/VLOOKUP($B157,'Paddock Names'!$B$11:$D$140,3)))</f>
        <v>#DIV/0!</v>
      </c>
      <c r="U158" s="123" t="e">
        <f>T158+(VLOOKUP($B157,'Growth Rates'!$B$11:$O$140,($B$1+2),FALSE))-(U157*(U$7/VLOOKUP($B157,'Paddock Names'!$B$11:$D$140,3)))</f>
        <v>#DIV/0!</v>
      </c>
      <c r="V158" s="123" t="e">
        <f>U158+(VLOOKUP($B157,'Growth Rates'!$B$11:$O$140,($B$1+2),FALSE))-(V157*(V$7/VLOOKUP($B157,'Paddock Names'!$B$11:$D$140,3)))</f>
        <v>#DIV/0!</v>
      </c>
      <c r="W158" s="123" t="e">
        <f>V158+(VLOOKUP($B157,'Growth Rates'!$B$11:$O$140,($B$1+2),FALSE))-(W157*(W$7/VLOOKUP($B157,'Paddock Names'!$B$11:$D$140,3)))</f>
        <v>#DIV/0!</v>
      </c>
      <c r="X158" s="123" t="e">
        <f>W158+(VLOOKUP($B157,'Growth Rates'!$B$11:$O$140,($B$1+2),FALSE))-(X157*(X$7/VLOOKUP($B157,'Paddock Names'!$B$11:$D$140,3)))</f>
        <v>#DIV/0!</v>
      </c>
      <c r="Y158" s="123" t="e">
        <f>X158+(VLOOKUP($B157,'Growth Rates'!$B$11:$O$140,($B$1+2),FALSE))-(Y157*(Y$7/VLOOKUP($B157,'Paddock Names'!$B$11:$D$140,3)))</f>
        <v>#DIV/0!</v>
      </c>
      <c r="Z158" s="123" t="e">
        <f>Y158+(VLOOKUP($B157,'Growth Rates'!$B$11:$O$140,($B$1+2),FALSE))-(Z157*(Z$7/VLOOKUP($B157,'Paddock Names'!$B$11:$D$140,3)))</f>
        <v>#DIV/0!</v>
      </c>
      <c r="AA158" s="123" t="e">
        <f>Z158+(VLOOKUP($B157,'Growth Rates'!$B$11:$O$140,($B$1+2),FALSE))-(AA157*(AA$7/VLOOKUP($B157,'Paddock Names'!$B$11:$D$140,3)))</f>
        <v>#DIV/0!</v>
      </c>
      <c r="AB158" s="123" t="e">
        <f>AA158+(VLOOKUP($B157,'Growth Rates'!$B$11:$O$140,($B$1+2),FALSE))-(AB157*(AB$7/VLOOKUP($B157,'Paddock Names'!$B$11:$D$140,3)))</f>
        <v>#DIV/0!</v>
      </c>
      <c r="AC158" s="123" t="e">
        <f>AB158+(VLOOKUP($B157,'Growth Rates'!$B$11:$O$140,($B$1+2),FALSE))-(AC157*(AC$7/VLOOKUP($B157,'Paddock Names'!$B$11:$D$140,3)))</f>
        <v>#DIV/0!</v>
      </c>
      <c r="AD158" s="123" t="e">
        <f>AC158+(VLOOKUP($B157,'Growth Rates'!$B$11:$O$140,($B$1+2),FALSE))-(AD157*(AD$7/VLOOKUP($B157,'Paddock Names'!$B$11:$D$140,3)))</f>
        <v>#DIV/0!</v>
      </c>
      <c r="AE158" s="123" t="e">
        <f>AD158+(VLOOKUP($B157,'Growth Rates'!$B$11:$O$140,($B$1+2),FALSE))-(AE157*(AE$7/VLOOKUP($B157,'Paddock Names'!$B$11:$D$140,3)))</f>
        <v>#DIV/0!</v>
      </c>
      <c r="AF158" s="123" t="e">
        <f>AE158+(VLOOKUP($B157,'Growth Rates'!$B$11:$O$140,($B$1+2),FALSE))-(AF157*(AF$7/VLOOKUP($B157,'Paddock Names'!$B$11:$D$140,3)))</f>
        <v>#DIV/0!</v>
      </c>
      <c r="AG158" s="123" t="e">
        <f>AF158+(VLOOKUP($B157,'Growth Rates'!$B$11:$O$140,($B$1+2),FALSE))-(AG157*(AG$7/VLOOKUP($B157,'Paddock Names'!$B$11:$D$140,3)))</f>
        <v>#DIV/0!</v>
      </c>
      <c r="AH158" s="123" t="e">
        <f>AG158+(VLOOKUP($B157,'Growth Rates'!$B$11:$O$140,($B$1+2),FALSE))-(AH157*(AH$7/VLOOKUP($B157,'Paddock Names'!$B$11:$D$140,3)))</f>
        <v>#DIV/0!</v>
      </c>
      <c r="AI158" s="123" t="e">
        <f>AH158+(VLOOKUP($B157,'Growth Rates'!$B$11:$O$140,($B$1+2),FALSE))-(AI157*(AI$7/VLOOKUP($B157,'Paddock Names'!$B$11:$D$140,3)))</f>
        <v>#DIV/0!</v>
      </c>
      <c r="AJ158" s="123" t="e">
        <f>AI158+(VLOOKUP($B157,'Growth Rates'!$B$11:$O$140,($B$1+2),FALSE))-(AJ157*(AJ$7/VLOOKUP($B157,'Paddock Names'!$B$11:$D$140,3)))</f>
        <v>#DIV/0!</v>
      </c>
      <c r="AK158" s="123" t="e">
        <f>AJ158+(VLOOKUP($B157,'Growth Rates'!$B$11:$O$140,($B$1+2),FALSE))-(AK157*(AK$7/VLOOKUP($B157,'Paddock Names'!$B$11:$D$140,3)))</f>
        <v>#DIV/0!</v>
      </c>
      <c r="AL158" s="123" t="e">
        <f>AK158+(VLOOKUP($B157,'Growth Rates'!$B$11:$O$140,($B$1+2),FALSE))-(AL157*(AL$7/VLOOKUP($B157,'Paddock Names'!$B$11:$D$140,3)))</f>
        <v>#DIV/0!</v>
      </c>
      <c r="AM158" s="124" t="e">
        <f>AL158+(VLOOKUP($B157,'Growth Rates'!$B$11:$O$140,($B$1+2),FALSE))-(AM157*(AM$7/VLOOKUP($B157,'Paddock Names'!$B$11:$D$140,3)))</f>
        <v>#DIV/0!</v>
      </c>
    </row>
    <row r="159" spans="2:39" x14ac:dyDescent="0.2">
      <c r="B159" s="58">
        <f t="shared" si="6"/>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IF(SUM(I159:AM159)&gt;0,SUM(I159:AM159)," ")</f>
        <v xml:space="preserve"> </v>
      </c>
      <c r="F159" s="119" t="e">
        <f>IF((MOD('Group Name and Year'!$E$14,4)=0),Feb!AK160,Feb!AJ160)</f>
        <v>#DIV/0!</v>
      </c>
      <c r="G159" s="17">
        <f>VLOOKUP(B159,'Herbage Mass Residual'!$B$11:$O$140,($B$1+2),FALSE)</f>
        <v>2400</v>
      </c>
      <c r="H159" s="103" t="e">
        <f>($F$7/VLOOKUP(B159,'Paddock Names'!$B$11:$D$140,3))*(SUM(I159:AM159)/31)</f>
        <v>#DIV/0!</v>
      </c>
      <c r="I159" s="121"/>
      <c r="J159" s="121"/>
      <c r="K159" s="121"/>
      <c r="L159" s="121"/>
      <c r="M159" s="121"/>
      <c r="N159" s="121"/>
      <c r="O159" s="121"/>
      <c r="P159" s="121"/>
      <c r="Q159" s="121"/>
      <c r="R159" s="121"/>
      <c r="S159" s="121"/>
      <c r="T159" s="121"/>
      <c r="U159" s="121"/>
      <c r="V159" s="121"/>
      <c r="W159" s="121"/>
      <c r="X159" s="121"/>
      <c r="Y159" s="121"/>
      <c r="Z159" s="121"/>
      <c r="AA159" s="121"/>
      <c r="AB159" s="121"/>
      <c r="AC159" s="121"/>
      <c r="AD159" s="121"/>
      <c r="AE159" s="121"/>
      <c r="AF159" s="121"/>
      <c r="AG159" s="121"/>
      <c r="AH159" s="121"/>
      <c r="AI159" s="121"/>
      <c r="AJ159" s="121"/>
      <c r="AK159" s="121"/>
      <c r="AL159" s="121"/>
      <c r="AM159" s="122"/>
    </row>
    <row r="160" spans="2:39" ht="16" thickBot="1" x14ac:dyDescent="0.25">
      <c r="B160" s="58">
        <f t="shared" si="6"/>
        <v>75.5</v>
      </c>
      <c r="C160" s="23"/>
      <c r="D160" s="29"/>
      <c r="E160" s="27"/>
      <c r="F160" s="21"/>
      <c r="G160" s="22"/>
      <c r="H160" s="104"/>
      <c r="I160" s="123" t="e">
        <f>F159+(VLOOKUP(B159,'Growth Rates'!$B$11:$O$140,($B$1+2),FALSE))-(I159*(I$7/VLOOKUP(B159,'Paddock Names'!$B$11:$D$140,3)))</f>
        <v>#DIV/0!</v>
      </c>
      <c r="J160" s="123" t="e">
        <f>I160+(VLOOKUP($B159,'Growth Rates'!$B$11:$O$140,($B$1+2),FALSE))-(J159*(J$7/VLOOKUP($B159,'Paddock Names'!$B$11:$D$140,3)))</f>
        <v>#DIV/0!</v>
      </c>
      <c r="K160" s="123" t="e">
        <f>J160+(VLOOKUP($B159,'Growth Rates'!$B$11:$O$140,($B$1+2),FALSE))-(K159*(K$7/VLOOKUP($B159,'Paddock Names'!$B$11:$D$140,3)))</f>
        <v>#DIV/0!</v>
      </c>
      <c r="L160" s="123" t="e">
        <f>K160+(VLOOKUP($B159,'Growth Rates'!$B$11:$O$140,($B$1+2),FALSE))-(L159*(L$7/VLOOKUP($B159,'Paddock Names'!$B$11:$D$140,3)))</f>
        <v>#DIV/0!</v>
      </c>
      <c r="M160" s="123" t="e">
        <f>L160+(VLOOKUP($B159,'Growth Rates'!$B$11:$O$140,($B$1+2),FALSE))-(M159*(M$7/VLOOKUP($B159,'Paddock Names'!$B$11:$D$140,3)))</f>
        <v>#DIV/0!</v>
      </c>
      <c r="N160" s="123" t="e">
        <f>M160+(VLOOKUP($B159,'Growth Rates'!$B$11:$O$140,($B$1+2),FALSE))-(N159*(N$7/VLOOKUP($B159,'Paddock Names'!$B$11:$D$140,3)))</f>
        <v>#DIV/0!</v>
      </c>
      <c r="O160" s="123" t="e">
        <f>N160+(VLOOKUP($B159,'Growth Rates'!$B$11:$O$140,($B$1+2),FALSE))-(O159*(O$7/VLOOKUP($B159,'Paddock Names'!$B$11:$D$140,3)))</f>
        <v>#DIV/0!</v>
      </c>
      <c r="P160" s="123" t="e">
        <f>O160+(VLOOKUP($B159,'Growth Rates'!$B$11:$O$140,($B$1+2),FALSE))-(P159*(P$7/VLOOKUP($B159,'Paddock Names'!$B$11:$D$140,3)))</f>
        <v>#DIV/0!</v>
      </c>
      <c r="Q160" s="123" t="e">
        <f>P160+(VLOOKUP($B159,'Growth Rates'!$B$11:$O$140,($B$1+2),FALSE))-(Q159*(Q$7/VLOOKUP($B159,'Paddock Names'!$B$11:$D$140,3)))</f>
        <v>#DIV/0!</v>
      </c>
      <c r="R160" s="123" t="e">
        <f>Q160+(VLOOKUP($B159,'Growth Rates'!$B$11:$O$140,($B$1+2),FALSE))-(R159*(R$7/VLOOKUP($B159,'Paddock Names'!$B$11:$D$140,3)))</f>
        <v>#DIV/0!</v>
      </c>
      <c r="S160" s="123" t="e">
        <f>R160+(VLOOKUP($B159,'Growth Rates'!$B$11:$O$140,($B$1+2),FALSE))-(S159*(S$7/VLOOKUP($B159,'Paddock Names'!$B$11:$D$140,3)))</f>
        <v>#DIV/0!</v>
      </c>
      <c r="T160" s="123" t="e">
        <f>S160+(VLOOKUP($B159,'Growth Rates'!$B$11:$O$140,($B$1+2),FALSE))-(T159*(T$7/VLOOKUP($B159,'Paddock Names'!$B$11:$D$140,3)))</f>
        <v>#DIV/0!</v>
      </c>
      <c r="U160" s="123" t="e">
        <f>T160+(VLOOKUP($B159,'Growth Rates'!$B$11:$O$140,($B$1+2),FALSE))-(U159*(U$7/VLOOKUP($B159,'Paddock Names'!$B$11:$D$140,3)))</f>
        <v>#DIV/0!</v>
      </c>
      <c r="V160" s="123" t="e">
        <f>U160+(VLOOKUP($B159,'Growth Rates'!$B$11:$O$140,($B$1+2),FALSE))-(V159*(V$7/VLOOKUP($B159,'Paddock Names'!$B$11:$D$140,3)))</f>
        <v>#DIV/0!</v>
      </c>
      <c r="W160" s="123" t="e">
        <f>V160+(VLOOKUP($B159,'Growth Rates'!$B$11:$O$140,($B$1+2),FALSE))-(W159*(W$7/VLOOKUP($B159,'Paddock Names'!$B$11:$D$140,3)))</f>
        <v>#DIV/0!</v>
      </c>
      <c r="X160" s="123" t="e">
        <f>W160+(VLOOKUP($B159,'Growth Rates'!$B$11:$O$140,($B$1+2),FALSE))-(X159*(X$7/VLOOKUP($B159,'Paddock Names'!$B$11:$D$140,3)))</f>
        <v>#DIV/0!</v>
      </c>
      <c r="Y160" s="123" t="e">
        <f>X160+(VLOOKUP($B159,'Growth Rates'!$B$11:$O$140,($B$1+2),FALSE))-(Y159*(Y$7/VLOOKUP($B159,'Paddock Names'!$B$11:$D$140,3)))</f>
        <v>#DIV/0!</v>
      </c>
      <c r="Z160" s="123" t="e">
        <f>Y160+(VLOOKUP($B159,'Growth Rates'!$B$11:$O$140,($B$1+2),FALSE))-(Z159*(Z$7/VLOOKUP($B159,'Paddock Names'!$B$11:$D$140,3)))</f>
        <v>#DIV/0!</v>
      </c>
      <c r="AA160" s="123" t="e">
        <f>Z160+(VLOOKUP($B159,'Growth Rates'!$B$11:$O$140,($B$1+2),FALSE))-(AA159*(AA$7/VLOOKUP($B159,'Paddock Names'!$B$11:$D$140,3)))</f>
        <v>#DIV/0!</v>
      </c>
      <c r="AB160" s="123" t="e">
        <f>AA160+(VLOOKUP($B159,'Growth Rates'!$B$11:$O$140,($B$1+2),FALSE))-(AB159*(AB$7/VLOOKUP($B159,'Paddock Names'!$B$11:$D$140,3)))</f>
        <v>#DIV/0!</v>
      </c>
      <c r="AC160" s="123" t="e">
        <f>AB160+(VLOOKUP($B159,'Growth Rates'!$B$11:$O$140,($B$1+2),FALSE))-(AC159*(AC$7/VLOOKUP($B159,'Paddock Names'!$B$11:$D$140,3)))</f>
        <v>#DIV/0!</v>
      </c>
      <c r="AD160" s="123" t="e">
        <f>AC160+(VLOOKUP($B159,'Growth Rates'!$B$11:$O$140,($B$1+2),FALSE))-(AD159*(AD$7/VLOOKUP($B159,'Paddock Names'!$B$11:$D$140,3)))</f>
        <v>#DIV/0!</v>
      </c>
      <c r="AE160" s="123" t="e">
        <f>AD160+(VLOOKUP($B159,'Growth Rates'!$B$11:$O$140,($B$1+2),FALSE))-(AE159*(AE$7/VLOOKUP($B159,'Paddock Names'!$B$11:$D$140,3)))</f>
        <v>#DIV/0!</v>
      </c>
      <c r="AF160" s="123" t="e">
        <f>AE160+(VLOOKUP($B159,'Growth Rates'!$B$11:$O$140,($B$1+2),FALSE))-(AF159*(AF$7/VLOOKUP($B159,'Paddock Names'!$B$11:$D$140,3)))</f>
        <v>#DIV/0!</v>
      </c>
      <c r="AG160" s="123" t="e">
        <f>AF160+(VLOOKUP($B159,'Growth Rates'!$B$11:$O$140,($B$1+2),FALSE))-(AG159*(AG$7/VLOOKUP($B159,'Paddock Names'!$B$11:$D$140,3)))</f>
        <v>#DIV/0!</v>
      </c>
      <c r="AH160" s="123" t="e">
        <f>AG160+(VLOOKUP($B159,'Growth Rates'!$B$11:$O$140,($B$1+2),FALSE))-(AH159*(AH$7/VLOOKUP($B159,'Paddock Names'!$B$11:$D$140,3)))</f>
        <v>#DIV/0!</v>
      </c>
      <c r="AI160" s="123" t="e">
        <f>AH160+(VLOOKUP($B159,'Growth Rates'!$B$11:$O$140,($B$1+2),FALSE))-(AI159*(AI$7/VLOOKUP($B159,'Paddock Names'!$B$11:$D$140,3)))</f>
        <v>#DIV/0!</v>
      </c>
      <c r="AJ160" s="123" t="e">
        <f>AI160+(VLOOKUP($B159,'Growth Rates'!$B$11:$O$140,($B$1+2),FALSE))-(AJ159*(AJ$7/VLOOKUP($B159,'Paddock Names'!$B$11:$D$140,3)))</f>
        <v>#DIV/0!</v>
      </c>
      <c r="AK160" s="123" t="e">
        <f>AJ160+(VLOOKUP($B159,'Growth Rates'!$B$11:$O$140,($B$1+2),FALSE))-(AK159*(AK$7/VLOOKUP($B159,'Paddock Names'!$B$11:$D$140,3)))</f>
        <v>#DIV/0!</v>
      </c>
      <c r="AL160" s="123" t="e">
        <f>AK160+(VLOOKUP($B159,'Growth Rates'!$B$11:$O$140,($B$1+2),FALSE))-(AL159*(AL$7/VLOOKUP($B159,'Paddock Names'!$B$11:$D$140,3)))</f>
        <v>#DIV/0!</v>
      </c>
      <c r="AM160" s="124" t="e">
        <f>AL160+(VLOOKUP($B159,'Growth Rates'!$B$11:$O$140,($B$1+2),FALSE))-(AM159*(AM$7/VLOOKUP($B159,'Paddock Names'!$B$11:$D$140,3)))</f>
        <v>#DIV/0!</v>
      </c>
    </row>
    <row r="161" spans="2:39" x14ac:dyDescent="0.2">
      <c r="B161" s="58">
        <f t="shared" si="6"/>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IF(SUM(I161:AM161)&gt;0,SUM(I161:AM161)," ")</f>
        <v xml:space="preserve"> </v>
      </c>
      <c r="F161" s="119" t="e">
        <f>IF((MOD('Group Name and Year'!$E$14,4)=0),Feb!AK162,Feb!AJ162)</f>
        <v>#DIV/0!</v>
      </c>
      <c r="G161" s="17">
        <f>VLOOKUP(B161,'Herbage Mass Residual'!$B$11:$O$140,($B$1+2),FALSE)</f>
        <v>2400</v>
      </c>
      <c r="H161" s="103" t="e">
        <f>($F$7/VLOOKUP(B161,'Paddock Names'!$B$11:$D$140,3))*(SUM(I161:AM161)/31)</f>
        <v>#DIV/0!</v>
      </c>
      <c r="I161" s="121"/>
      <c r="J161" s="121"/>
      <c r="K161" s="121"/>
      <c r="L161" s="121"/>
      <c r="M161" s="121"/>
      <c r="N161" s="121"/>
      <c r="O161" s="121"/>
      <c r="P161" s="121"/>
      <c r="Q161" s="121"/>
      <c r="R161" s="121"/>
      <c r="S161" s="121"/>
      <c r="T161" s="121"/>
      <c r="U161" s="121"/>
      <c r="V161" s="121"/>
      <c r="W161" s="121"/>
      <c r="X161" s="121"/>
      <c r="Y161" s="121"/>
      <c r="Z161" s="121"/>
      <c r="AA161" s="121"/>
      <c r="AB161" s="121"/>
      <c r="AC161" s="121"/>
      <c r="AD161" s="121"/>
      <c r="AE161" s="121"/>
      <c r="AF161" s="121"/>
      <c r="AG161" s="121"/>
      <c r="AH161" s="121"/>
      <c r="AI161" s="121"/>
      <c r="AJ161" s="121"/>
      <c r="AK161" s="121"/>
      <c r="AL161" s="121"/>
      <c r="AM161" s="122"/>
    </row>
    <row r="162" spans="2:39" ht="16" thickBot="1" x14ac:dyDescent="0.25">
      <c r="B162" s="58">
        <f t="shared" si="6"/>
        <v>76.5</v>
      </c>
      <c r="C162" s="23"/>
      <c r="D162" s="29"/>
      <c r="E162" s="27"/>
      <c r="F162" s="21"/>
      <c r="G162" s="22"/>
      <c r="H162" s="104"/>
      <c r="I162" s="123" t="e">
        <f>F161+(VLOOKUP(B161,'Growth Rates'!$B$11:$O$140,($B$1+2),FALSE))-(I161*(I$7/VLOOKUP(B161,'Paddock Names'!$B$11:$D$140,3)))</f>
        <v>#DIV/0!</v>
      </c>
      <c r="J162" s="123" t="e">
        <f>I162+(VLOOKUP($B161,'Growth Rates'!$B$11:$O$140,($B$1+2),FALSE))-(J161*(J$7/VLOOKUP($B161,'Paddock Names'!$B$11:$D$140,3)))</f>
        <v>#DIV/0!</v>
      </c>
      <c r="K162" s="123" t="e">
        <f>J162+(VLOOKUP($B161,'Growth Rates'!$B$11:$O$140,($B$1+2),FALSE))-(K161*(K$7/VLOOKUP($B161,'Paddock Names'!$B$11:$D$140,3)))</f>
        <v>#DIV/0!</v>
      </c>
      <c r="L162" s="123" t="e">
        <f>K162+(VLOOKUP($B161,'Growth Rates'!$B$11:$O$140,($B$1+2),FALSE))-(L161*(L$7/VLOOKUP($B161,'Paddock Names'!$B$11:$D$140,3)))</f>
        <v>#DIV/0!</v>
      </c>
      <c r="M162" s="123" t="e">
        <f>L162+(VLOOKUP($B161,'Growth Rates'!$B$11:$O$140,($B$1+2),FALSE))-(M161*(M$7/VLOOKUP($B161,'Paddock Names'!$B$11:$D$140,3)))</f>
        <v>#DIV/0!</v>
      </c>
      <c r="N162" s="123" t="e">
        <f>M162+(VLOOKUP($B161,'Growth Rates'!$B$11:$O$140,($B$1+2),FALSE))-(N161*(N$7/VLOOKUP($B161,'Paddock Names'!$B$11:$D$140,3)))</f>
        <v>#DIV/0!</v>
      </c>
      <c r="O162" s="123" t="e">
        <f>N162+(VLOOKUP($B161,'Growth Rates'!$B$11:$O$140,($B$1+2),FALSE))-(O161*(O$7/VLOOKUP($B161,'Paddock Names'!$B$11:$D$140,3)))</f>
        <v>#DIV/0!</v>
      </c>
      <c r="P162" s="123" t="e">
        <f>O162+(VLOOKUP($B161,'Growth Rates'!$B$11:$O$140,($B$1+2),FALSE))-(P161*(P$7/VLOOKUP($B161,'Paddock Names'!$B$11:$D$140,3)))</f>
        <v>#DIV/0!</v>
      </c>
      <c r="Q162" s="123" t="e">
        <f>P162+(VLOOKUP($B161,'Growth Rates'!$B$11:$O$140,($B$1+2),FALSE))-(Q161*(Q$7/VLOOKUP($B161,'Paddock Names'!$B$11:$D$140,3)))</f>
        <v>#DIV/0!</v>
      </c>
      <c r="R162" s="123" t="e">
        <f>Q162+(VLOOKUP($B161,'Growth Rates'!$B$11:$O$140,($B$1+2),FALSE))-(R161*(R$7/VLOOKUP($B161,'Paddock Names'!$B$11:$D$140,3)))</f>
        <v>#DIV/0!</v>
      </c>
      <c r="S162" s="123" t="e">
        <f>R162+(VLOOKUP($B161,'Growth Rates'!$B$11:$O$140,($B$1+2),FALSE))-(S161*(S$7/VLOOKUP($B161,'Paddock Names'!$B$11:$D$140,3)))</f>
        <v>#DIV/0!</v>
      </c>
      <c r="T162" s="123" t="e">
        <f>S162+(VLOOKUP($B161,'Growth Rates'!$B$11:$O$140,($B$1+2),FALSE))-(T161*(T$7/VLOOKUP($B161,'Paddock Names'!$B$11:$D$140,3)))</f>
        <v>#DIV/0!</v>
      </c>
      <c r="U162" s="123" t="e">
        <f>T162+(VLOOKUP($B161,'Growth Rates'!$B$11:$O$140,($B$1+2),FALSE))-(U161*(U$7/VLOOKUP($B161,'Paddock Names'!$B$11:$D$140,3)))</f>
        <v>#DIV/0!</v>
      </c>
      <c r="V162" s="123" t="e">
        <f>U162+(VLOOKUP($B161,'Growth Rates'!$B$11:$O$140,($B$1+2),FALSE))-(V161*(V$7/VLOOKUP($B161,'Paddock Names'!$B$11:$D$140,3)))</f>
        <v>#DIV/0!</v>
      </c>
      <c r="W162" s="123" t="e">
        <f>V162+(VLOOKUP($B161,'Growth Rates'!$B$11:$O$140,($B$1+2),FALSE))-(W161*(W$7/VLOOKUP($B161,'Paddock Names'!$B$11:$D$140,3)))</f>
        <v>#DIV/0!</v>
      </c>
      <c r="X162" s="123" t="e">
        <f>W162+(VLOOKUP($B161,'Growth Rates'!$B$11:$O$140,($B$1+2),FALSE))-(X161*(X$7/VLOOKUP($B161,'Paddock Names'!$B$11:$D$140,3)))</f>
        <v>#DIV/0!</v>
      </c>
      <c r="Y162" s="123" t="e">
        <f>X162+(VLOOKUP($B161,'Growth Rates'!$B$11:$O$140,($B$1+2),FALSE))-(Y161*(Y$7/VLOOKUP($B161,'Paddock Names'!$B$11:$D$140,3)))</f>
        <v>#DIV/0!</v>
      </c>
      <c r="Z162" s="123" t="e">
        <f>Y162+(VLOOKUP($B161,'Growth Rates'!$B$11:$O$140,($B$1+2),FALSE))-(Z161*(Z$7/VLOOKUP($B161,'Paddock Names'!$B$11:$D$140,3)))</f>
        <v>#DIV/0!</v>
      </c>
      <c r="AA162" s="123" t="e">
        <f>Z162+(VLOOKUP($B161,'Growth Rates'!$B$11:$O$140,($B$1+2),FALSE))-(AA161*(AA$7/VLOOKUP($B161,'Paddock Names'!$B$11:$D$140,3)))</f>
        <v>#DIV/0!</v>
      </c>
      <c r="AB162" s="123" t="e">
        <f>AA162+(VLOOKUP($B161,'Growth Rates'!$B$11:$O$140,($B$1+2),FALSE))-(AB161*(AB$7/VLOOKUP($B161,'Paddock Names'!$B$11:$D$140,3)))</f>
        <v>#DIV/0!</v>
      </c>
      <c r="AC162" s="123" t="e">
        <f>AB162+(VLOOKUP($B161,'Growth Rates'!$B$11:$O$140,($B$1+2),FALSE))-(AC161*(AC$7/VLOOKUP($B161,'Paddock Names'!$B$11:$D$140,3)))</f>
        <v>#DIV/0!</v>
      </c>
      <c r="AD162" s="123" t="e">
        <f>AC162+(VLOOKUP($B161,'Growth Rates'!$B$11:$O$140,($B$1+2),FALSE))-(AD161*(AD$7/VLOOKUP($B161,'Paddock Names'!$B$11:$D$140,3)))</f>
        <v>#DIV/0!</v>
      </c>
      <c r="AE162" s="123" t="e">
        <f>AD162+(VLOOKUP($B161,'Growth Rates'!$B$11:$O$140,($B$1+2),FALSE))-(AE161*(AE$7/VLOOKUP($B161,'Paddock Names'!$B$11:$D$140,3)))</f>
        <v>#DIV/0!</v>
      </c>
      <c r="AF162" s="123" t="e">
        <f>AE162+(VLOOKUP($B161,'Growth Rates'!$B$11:$O$140,($B$1+2),FALSE))-(AF161*(AF$7/VLOOKUP($B161,'Paddock Names'!$B$11:$D$140,3)))</f>
        <v>#DIV/0!</v>
      </c>
      <c r="AG162" s="123" t="e">
        <f>AF162+(VLOOKUP($B161,'Growth Rates'!$B$11:$O$140,($B$1+2),FALSE))-(AG161*(AG$7/VLOOKUP($B161,'Paddock Names'!$B$11:$D$140,3)))</f>
        <v>#DIV/0!</v>
      </c>
      <c r="AH162" s="123" t="e">
        <f>AG162+(VLOOKUP($B161,'Growth Rates'!$B$11:$O$140,($B$1+2),FALSE))-(AH161*(AH$7/VLOOKUP($B161,'Paddock Names'!$B$11:$D$140,3)))</f>
        <v>#DIV/0!</v>
      </c>
      <c r="AI162" s="123" t="e">
        <f>AH162+(VLOOKUP($B161,'Growth Rates'!$B$11:$O$140,($B$1+2),FALSE))-(AI161*(AI$7/VLOOKUP($B161,'Paddock Names'!$B$11:$D$140,3)))</f>
        <v>#DIV/0!</v>
      </c>
      <c r="AJ162" s="123" t="e">
        <f>AI162+(VLOOKUP($B161,'Growth Rates'!$B$11:$O$140,($B$1+2),FALSE))-(AJ161*(AJ$7/VLOOKUP($B161,'Paddock Names'!$B$11:$D$140,3)))</f>
        <v>#DIV/0!</v>
      </c>
      <c r="AK162" s="123" t="e">
        <f>AJ162+(VLOOKUP($B161,'Growth Rates'!$B$11:$O$140,($B$1+2),FALSE))-(AK161*(AK$7/VLOOKUP($B161,'Paddock Names'!$B$11:$D$140,3)))</f>
        <v>#DIV/0!</v>
      </c>
      <c r="AL162" s="123" t="e">
        <f>AK162+(VLOOKUP($B161,'Growth Rates'!$B$11:$O$140,($B$1+2),FALSE))-(AL161*(AL$7/VLOOKUP($B161,'Paddock Names'!$B$11:$D$140,3)))</f>
        <v>#DIV/0!</v>
      </c>
      <c r="AM162" s="124" t="e">
        <f>AL162+(VLOOKUP($B161,'Growth Rates'!$B$11:$O$140,($B$1+2),FALSE))-(AM161*(AM$7/VLOOKUP($B161,'Paddock Names'!$B$11:$D$140,3)))</f>
        <v>#DIV/0!</v>
      </c>
    </row>
    <row r="163" spans="2:39" x14ac:dyDescent="0.2">
      <c r="B163" s="58">
        <f t="shared" si="6"/>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IF(SUM(I163:AM163)&gt;0,SUM(I163:AM163)," ")</f>
        <v xml:space="preserve"> </v>
      </c>
      <c r="F163" s="119" t="e">
        <f>IF((MOD('Group Name and Year'!$E$14,4)=0),Feb!AK164,Feb!AJ164)</f>
        <v>#DIV/0!</v>
      </c>
      <c r="G163" s="17">
        <f>VLOOKUP(B163,'Herbage Mass Residual'!$B$11:$O$140,($B$1+2),FALSE)</f>
        <v>2400</v>
      </c>
      <c r="H163" s="103" t="e">
        <f>($F$7/VLOOKUP(B163,'Paddock Names'!$B$11:$D$140,3))*(SUM(I163:AM163)/31)</f>
        <v>#DIV/0!</v>
      </c>
      <c r="I163" s="121"/>
      <c r="J163" s="121"/>
      <c r="K163" s="121"/>
      <c r="L163" s="121"/>
      <c r="M163" s="121"/>
      <c r="N163" s="121"/>
      <c r="O163" s="121"/>
      <c r="P163" s="121"/>
      <c r="Q163" s="121"/>
      <c r="R163" s="121"/>
      <c r="S163" s="121"/>
      <c r="T163" s="121"/>
      <c r="U163" s="121"/>
      <c r="V163" s="121"/>
      <c r="W163" s="121"/>
      <c r="X163" s="121"/>
      <c r="Y163" s="121"/>
      <c r="Z163" s="121"/>
      <c r="AA163" s="121"/>
      <c r="AB163" s="121"/>
      <c r="AC163" s="121"/>
      <c r="AD163" s="121"/>
      <c r="AE163" s="121"/>
      <c r="AF163" s="121"/>
      <c r="AG163" s="121"/>
      <c r="AH163" s="121"/>
      <c r="AI163" s="121"/>
      <c r="AJ163" s="121"/>
      <c r="AK163" s="121"/>
      <c r="AL163" s="121"/>
      <c r="AM163" s="122"/>
    </row>
    <row r="164" spans="2:39" ht="16" thickBot="1" x14ac:dyDescent="0.25">
      <c r="B164" s="58">
        <f t="shared" si="6"/>
        <v>77.5</v>
      </c>
      <c r="C164" s="23"/>
      <c r="D164" s="29"/>
      <c r="E164" s="27"/>
      <c r="F164" s="21"/>
      <c r="G164" s="22"/>
      <c r="H164" s="104"/>
      <c r="I164" s="123" t="e">
        <f>F163+(VLOOKUP(B163,'Growth Rates'!$B$11:$O$140,($B$1+2),FALSE))-(I163*(I$7/VLOOKUP(B163,'Paddock Names'!$B$11:$D$140,3)))</f>
        <v>#DIV/0!</v>
      </c>
      <c r="J164" s="123" t="e">
        <f>I164+(VLOOKUP($B163,'Growth Rates'!$B$11:$O$140,($B$1+2),FALSE))-(J163*(J$7/VLOOKUP($B163,'Paddock Names'!$B$11:$D$140,3)))</f>
        <v>#DIV/0!</v>
      </c>
      <c r="K164" s="123" t="e">
        <f>J164+(VLOOKUP($B163,'Growth Rates'!$B$11:$O$140,($B$1+2),FALSE))-(K163*(K$7/VLOOKUP($B163,'Paddock Names'!$B$11:$D$140,3)))</f>
        <v>#DIV/0!</v>
      </c>
      <c r="L164" s="123" t="e">
        <f>K164+(VLOOKUP($B163,'Growth Rates'!$B$11:$O$140,($B$1+2),FALSE))-(L163*(L$7/VLOOKUP($B163,'Paddock Names'!$B$11:$D$140,3)))</f>
        <v>#DIV/0!</v>
      </c>
      <c r="M164" s="123" t="e">
        <f>L164+(VLOOKUP($B163,'Growth Rates'!$B$11:$O$140,($B$1+2),FALSE))-(M163*(M$7/VLOOKUP($B163,'Paddock Names'!$B$11:$D$140,3)))</f>
        <v>#DIV/0!</v>
      </c>
      <c r="N164" s="123" t="e">
        <f>M164+(VLOOKUP($B163,'Growth Rates'!$B$11:$O$140,($B$1+2),FALSE))-(N163*(N$7/VLOOKUP($B163,'Paddock Names'!$B$11:$D$140,3)))</f>
        <v>#DIV/0!</v>
      </c>
      <c r="O164" s="123" t="e">
        <f>N164+(VLOOKUP($B163,'Growth Rates'!$B$11:$O$140,($B$1+2),FALSE))-(O163*(O$7/VLOOKUP($B163,'Paddock Names'!$B$11:$D$140,3)))</f>
        <v>#DIV/0!</v>
      </c>
      <c r="P164" s="123" t="e">
        <f>O164+(VLOOKUP($B163,'Growth Rates'!$B$11:$O$140,($B$1+2),FALSE))-(P163*(P$7/VLOOKUP($B163,'Paddock Names'!$B$11:$D$140,3)))</f>
        <v>#DIV/0!</v>
      </c>
      <c r="Q164" s="123" t="e">
        <f>P164+(VLOOKUP($B163,'Growth Rates'!$B$11:$O$140,($B$1+2),FALSE))-(Q163*(Q$7/VLOOKUP($B163,'Paddock Names'!$B$11:$D$140,3)))</f>
        <v>#DIV/0!</v>
      </c>
      <c r="R164" s="123" t="e">
        <f>Q164+(VLOOKUP($B163,'Growth Rates'!$B$11:$O$140,($B$1+2),FALSE))-(R163*(R$7/VLOOKUP($B163,'Paddock Names'!$B$11:$D$140,3)))</f>
        <v>#DIV/0!</v>
      </c>
      <c r="S164" s="123" t="e">
        <f>R164+(VLOOKUP($B163,'Growth Rates'!$B$11:$O$140,($B$1+2),FALSE))-(S163*(S$7/VLOOKUP($B163,'Paddock Names'!$B$11:$D$140,3)))</f>
        <v>#DIV/0!</v>
      </c>
      <c r="T164" s="123" t="e">
        <f>S164+(VLOOKUP($B163,'Growth Rates'!$B$11:$O$140,($B$1+2),FALSE))-(T163*(T$7/VLOOKUP($B163,'Paddock Names'!$B$11:$D$140,3)))</f>
        <v>#DIV/0!</v>
      </c>
      <c r="U164" s="123" t="e">
        <f>T164+(VLOOKUP($B163,'Growth Rates'!$B$11:$O$140,($B$1+2),FALSE))-(U163*(U$7/VLOOKUP($B163,'Paddock Names'!$B$11:$D$140,3)))</f>
        <v>#DIV/0!</v>
      </c>
      <c r="V164" s="123" t="e">
        <f>U164+(VLOOKUP($B163,'Growth Rates'!$B$11:$O$140,($B$1+2),FALSE))-(V163*(V$7/VLOOKUP($B163,'Paddock Names'!$B$11:$D$140,3)))</f>
        <v>#DIV/0!</v>
      </c>
      <c r="W164" s="123" t="e">
        <f>V164+(VLOOKUP($B163,'Growth Rates'!$B$11:$O$140,($B$1+2),FALSE))-(W163*(W$7/VLOOKUP($B163,'Paddock Names'!$B$11:$D$140,3)))</f>
        <v>#DIV/0!</v>
      </c>
      <c r="X164" s="123" t="e">
        <f>W164+(VLOOKUP($B163,'Growth Rates'!$B$11:$O$140,($B$1+2),FALSE))-(X163*(X$7/VLOOKUP($B163,'Paddock Names'!$B$11:$D$140,3)))</f>
        <v>#DIV/0!</v>
      </c>
      <c r="Y164" s="123" t="e">
        <f>X164+(VLOOKUP($B163,'Growth Rates'!$B$11:$O$140,($B$1+2),FALSE))-(Y163*(Y$7/VLOOKUP($B163,'Paddock Names'!$B$11:$D$140,3)))</f>
        <v>#DIV/0!</v>
      </c>
      <c r="Z164" s="123" t="e">
        <f>Y164+(VLOOKUP($B163,'Growth Rates'!$B$11:$O$140,($B$1+2),FALSE))-(Z163*(Z$7/VLOOKUP($B163,'Paddock Names'!$B$11:$D$140,3)))</f>
        <v>#DIV/0!</v>
      </c>
      <c r="AA164" s="123" t="e">
        <f>Z164+(VLOOKUP($B163,'Growth Rates'!$B$11:$O$140,($B$1+2),FALSE))-(AA163*(AA$7/VLOOKUP($B163,'Paddock Names'!$B$11:$D$140,3)))</f>
        <v>#DIV/0!</v>
      </c>
      <c r="AB164" s="123" t="e">
        <f>AA164+(VLOOKUP($B163,'Growth Rates'!$B$11:$O$140,($B$1+2),FALSE))-(AB163*(AB$7/VLOOKUP($B163,'Paddock Names'!$B$11:$D$140,3)))</f>
        <v>#DIV/0!</v>
      </c>
      <c r="AC164" s="123" t="e">
        <f>AB164+(VLOOKUP($B163,'Growth Rates'!$B$11:$O$140,($B$1+2),FALSE))-(AC163*(AC$7/VLOOKUP($B163,'Paddock Names'!$B$11:$D$140,3)))</f>
        <v>#DIV/0!</v>
      </c>
      <c r="AD164" s="123" t="e">
        <f>AC164+(VLOOKUP($B163,'Growth Rates'!$B$11:$O$140,($B$1+2),FALSE))-(AD163*(AD$7/VLOOKUP($B163,'Paddock Names'!$B$11:$D$140,3)))</f>
        <v>#DIV/0!</v>
      </c>
      <c r="AE164" s="123" t="e">
        <f>AD164+(VLOOKUP($B163,'Growth Rates'!$B$11:$O$140,($B$1+2),FALSE))-(AE163*(AE$7/VLOOKUP($B163,'Paddock Names'!$B$11:$D$140,3)))</f>
        <v>#DIV/0!</v>
      </c>
      <c r="AF164" s="123" t="e">
        <f>AE164+(VLOOKUP($B163,'Growth Rates'!$B$11:$O$140,($B$1+2),FALSE))-(AF163*(AF$7/VLOOKUP($B163,'Paddock Names'!$B$11:$D$140,3)))</f>
        <v>#DIV/0!</v>
      </c>
      <c r="AG164" s="123" t="e">
        <f>AF164+(VLOOKUP($B163,'Growth Rates'!$B$11:$O$140,($B$1+2),FALSE))-(AG163*(AG$7/VLOOKUP($B163,'Paddock Names'!$B$11:$D$140,3)))</f>
        <v>#DIV/0!</v>
      </c>
      <c r="AH164" s="123" t="e">
        <f>AG164+(VLOOKUP($B163,'Growth Rates'!$B$11:$O$140,($B$1+2),FALSE))-(AH163*(AH$7/VLOOKUP($B163,'Paddock Names'!$B$11:$D$140,3)))</f>
        <v>#DIV/0!</v>
      </c>
      <c r="AI164" s="123" t="e">
        <f>AH164+(VLOOKUP($B163,'Growth Rates'!$B$11:$O$140,($B$1+2),FALSE))-(AI163*(AI$7/VLOOKUP($B163,'Paddock Names'!$B$11:$D$140,3)))</f>
        <v>#DIV/0!</v>
      </c>
      <c r="AJ164" s="123" t="e">
        <f>AI164+(VLOOKUP($B163,'Growth Rates'!$B$11:$O$140,($B$1+2),FALSE))-(AJ163*(AJ$7/VLOOKUP($B163,'Paddock Names'!$B$11:$D$140,3)))</f>
        <v>#DIV/0!</v>
      </c>
      <c r="AK164" s="123" t="e">
        <f>AJ164+(VLOOKUP($B163,'Growth Rates'!$B$11:$O$140,($B$1+2),FALSE))-(AK163*(AK$7/VLOOKUP($B163,'Paddock Names'!$B$11:$D$140,3)))</f>
        <v>#DIV/0!</v>
      </c>
      <c r="AL164" s="123" t="e">
        <f>AK164+(VLOOKUP($B163,'Growth Rates'!$B$11:$O$140,($B$1+2),FALSE))-(AL163*(AL$7/VLOOKUP($B163,'Paddock Names'!$B$11:$D$140,3)))</f>
        <v>#DIV/0!</v>
      </c>
      <c r="AM164" s="124" t="e">
        <f>AL164+(VLOOKUP($B163,'Growth Rates'!$B$11:$O$140,($B$1+2),FALSE))-(AM163*(AM$7/VLOOKUP($B163,'Paddock Names'!$B$11:$D$140,3)))</f>
        <v>#DIV/0!</v>
      </c>
    </row>
    <row r="165" spans="2:39" x14ac:dyDescent="0.2">
      <c r="B165" s="58">
        <f t="shared" si="6"/>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IF(SUM(I165:AM165)&gt;0,SUM(I165:AM165)," ")</f>
        <v xml:space="preserve"> </v>
      </c>
      <c r="F165" s="119" t="e">
        <f>IF((MOD('Group Name and Year'!$E$14,4)=0),Feb!AK166,Feb!AJ166)</f>
        <v>#DIV/0!</v>
      </c>
      <c r="G165" s="17">
        <f>VLOOKUP(B165,'Herbage Mass Residual'!$B$11:$O$140,($B$1+2),FALSE)</f>
        <v>2400</v>
      </c>
      <c r="H165" s="103" t="e">
        <f>($F$7/VLOOKUP(B165,'Paddock Names'!$B$11:$D$140,3))*(SUM(I165:AM165)/31)</f>
        <v>#DIV/0!</v>
      </c>
      <c r="I165" s="121"/>
      <c r="J165" s="121"/>
      <c r="K165" s="121"/>
      <c r="L165" s="121"/>
      <c r="M165" s="121"/>
      <c r="N165" s="121"/>
      <c r="O165" s="121"/>
      <c r="P165" s="121"/>
      <c r="Q165" s="121"/>
      <c r="R165" s="121"/>
      <c r="S165" s="121"/>
      <c r="T165" s="121"/>
      <c r="U165" s="121"/>
      <c r="V165" s="121"/>
      <c r="W165" s="121"/>
      <c r="X165" s="121"/>
      <c r="Y165" s="121"/>
      <c r="Z165" s="121"/>
      <c r="AA165" s="121"/>
      <c r="AB165" s="121"/>
      <c r="AC165" s="121"/>
      <c r="AD165" s="121"/>
      <c r="AE165" s="121"/>
      <c r="AF165" s="121"/>
      <c r="AG165" s="121"/>
      <c r="AH165" s="121"/>
      <c r="AI165" s="121"/>
      <c r="AJ165" s="121"/>
      <c r="AK165" s="121"/>
      <c r="AL165" s="121"/>
      <c r="AM165" s="122"/>
    </row>
    <row r="166" spans="2:39" ht="16" thickBot="1" x14ac:dyDescent="0.25">
      <c r="B166" s="58">
        <f t="shared" si="6"/>
        <v>78.5</v>
      </c>
      <c r="C166" s="23"/>
      <c r="D166" s="29"/>
      <c r="E166" s="27"/>
      <c r="F166" s="21"/>
      <c r="G166" s="22"/>
      <c r="H166" s="104"/>
      <c r="I166" s="123" t="e">
        <f>F165+(VLOOKUP(B165,'Growth Rates'!$B$11:$O$140,($B$1+2),FALSE))-(I165*(I$7/VLOOKUP(B165,'Paddock Names'!$B$11:$D$140,3)))</f>
        <v>#DIV/0!</v>
      </c>
      <c r="J166" s="123" t="e">
        <f>I166+(VLOOKUP($B165,'Growth Rates'!$B$11:$O$140,($B$1+2),FALSE))-(J165*(J$7/VLOOKUP($B165,'Paddock Names'!$B$11:$D$140,3)))</f>
        <v>#DIV/0!</v>
      </c>
      <c r="K166" s="123" t="e">
        <f>J166+(VLOOKUP($B165,'Growth Rates'!$B$11:$O$140,($B$1+2),FALSE))-(K165*(K$7/VLOOKUP($B165,'Paddock Names'!$B$11:$D$140,3)))</f>
        <v>#DIV/0!</v>
      </c>
      <c r="L166" s="123" t="e">
        <f>K166+(VLOOKUP($B165,'Growth Rates'!$B$11:$O$140,($B$1+2),FALSE))-(L165*(L$7/VLOOKUP($B165,'Paddock Names'!$B$11:$D$140,3)))</f>
        <v>#DIV/0!</v>
      </c>
      <c r="M166" s="123" t="e">
        <f>L166+(VLOOKUP($B165,'Growth Rates'!$B$11:$O$140,($B$1+2),FALSE))-(M165*(M$7/VLOOKUP($B165,'Paddock Names'!$B$11:$D$140,3)))</f>
        <v>#DIV/0!</v>
      </c>
      <c r="N166" s="123" t="e">
        <f>M166+(VLOOKUP($B165,'Growth Rates'!$B$11:$O$140,($B$1+2),FALSE))-(N165*(N$7/VLOOKUP($B165,'Paddock Names'!$B$11:$D$140,3)))</f>
        <v>#DIV/0!</v>
      </c>
      <c r="O166" s="123" t="e">
        <f>N166+(VLOOKUP($B165,'Growth Rates'!$B$11:$O$140,($B$1+2),FALSE))-(O165*(O$7/VLOOKUP($B165,'Paddock Names'!$B$11:$D$140,3)))</f>
        <v>#DIV/0!</v>
      </c>
      <c r="P166" s="123" t="e">
        <f>O166+(VLOOKUP($B165,'Growth Rates'!$B$11:$O$140,($B$1+2),FALSE))-(P165*(P$7/VLOOKUP($B165,'Paddock Names'!$B$11:$D$140,3)))</f>
        <v>#DIV/0!</v>
      </c>
      <c r="Q166" s="123" t="e">
        <f>P166+(VLOOKUP($B165,'Growth Rates'!$B$11:$O$140,($B$1+2),FALSE))-(Q165*(Q$7/VLOOKUP($B165,'Paddock Names'!$B$11:$D$140,3)))</f>
        <v>#DIV/0!</v>
      </c>
      <c r="R166" s="123" t="e">
        <f>Q166+(VLOOKUP($B165,'Growth Rates'!$B$11:$O$140,($B$1+2),FALSE))-(R165*(R$7/VLOOKUP($B165,'Paddock Names'!$B$11:$D$140,3)))</f>
        <v>#DIV/0!</v>
      </c>
      <c r="S166" s="123" t="e">
        <f>R166+(VLOOKUP($B165,'Growth Rates'!$B$11:$O$140,($B$1+2),FALSE))-(S165*(S$7/VLOOKUP($B165,'Paddock Names'!$B$11:$D$140,3)))</f>
        <v>#DIV/0!</v>
      </c>
      <c r="T166" s="123" t="e">
        <f>S166+(VLOOKUP($B165,'Growth Rates'!$B$11:$O$140,($B$1+2),FALSE))-(T165*(T$7/VLOOKUP($B165,'Paddock Names'!$B$11:$D$140,3)))</f>
        <v>#DIV/0!</v>
      </c>
      <c r="U166" s="123" t="e">
        <f>T166+(VLOOKUP($B165,'Growth Rates'!$B$11:$O$140,($B$1+2),FALSE))-(U165*(U$7/VLOOKUP($B165,'Paddock Names'!$B$11:$D$140,3)))</f>
        <v>#DIV/0!</v>
      </c>
      <c r="V166" s="123" t="e">
        <f>U166+(VLOOKUP($B165,'Growth Rates'!$B$11:$O$140,($B$1+2),FALSE))-(V165*(V$7/VLOOKUP($B165,'Paddock Names'!$B$11:$D$140,3)))</f>
        <v>#DIV/0!</v>
      </c>
      <c r="W166" s="123" t="e">
        <f>V166+(VLOOKUP($B165,'Growth Rates'!$B$11:$O$140,($B$1+2),FALSE))-(W165*(W$7/VLOOKUP($B165,'Paddock Names'!$B$11:$D$140,3)))</f>
        <v>#DIV/0!</v>
      </c>
      <c r="X166" s="123" t="e">
        <f>W166+(VLOOKUP($B165,'Growth Rates'!$B$11:$O$140,($B$1+2),FALSE))-(X165*(X$7/VLOOKUP($B165,'Paddock Names'!$B$11:$D$140,3)))</f>
        <v>#DIV/0!</v>
      </c>
      <c r="Y166" s="123" t="e">
        <f>X166+(VLOOKUP($B165,'Growth Rates'!$B$11:$O$140,($B$1+2),FALSE))-(Y165*(Y$7/VLOOKUP($B165,'Paddock Names'!$B$11:$D$140,3)))</f>
        <v>#DIV/0!</v>
      </c>
      <c r="Z166" s="123" t="e">
        <f>Y166+(VLOOKUP($B165,'Growth Rates'!$B$11:$O$140,($B$1+2),FALSE))-(Z165*(Z$7/VLOOKUP($B165,'Paddock Names'!$B$11:$D$140,3)))</f>
        <v>#DIV/0!</v>
      </c>
      <c r="AA166" s="123" t="e">
        <f>Z166+(VLOOKUP($B165,'Growth Rates'!$B$11:$O$140,($B$1+2),FALSE))-(AA165*(AA$7/VLOOKUP($B165,'Paddock Names'!$B$11:$D$140,3)))</f>
        <v>#DIV/0!</v>
      </c>
      <c r="AB166" s="123" t="e">
        <f>AA166+(VLOOKUP($B165,'Growth Rates'!$B$11:$O$140,($B$1+2),FALSE))-(AB165*(AB$7/VLOOKUP($B165,'Paddock Names'!$B$11:$D$140,3)))</f>
        <v>#DIV/0!</v>
      </c>
      <c r="AC166" s="123" t="e">
        <f>AB166+(VLOOKUP($B165,'Growth Rates'!$B$11:$O$140,($B$1+2),FALSE))-(AC165*(AC$7/VLOOKUP($B165,'Paddock Names'!$B$11:$D$140,3)))</f>
        <v>#DIV/0!</v>
      </c>
      <c r="AD166" s="123" t="e">
        <f>AC166+(VLOOKUP($B165,'Growth Rates'!$B$11:$O$140,($B$1+2),FALSE))-(AD165*(AD$7/VLOOKUP($B165,'Paddock Names'!$B$11:$D$140,3)))</f>
        <v>#DIV/0!</v>
      </c>
      <c r="AE166" s="123" t="e">
        <f>AD166+(VLOOKUP($B165,'Growth Rates'!$B$11:$O$140,($B$1+2),FALSE))-(AE165*(AE$7/VLOOKUP($B165,'Paddock Names'!$B$11:$D$140,3)))</f>
        <v>#DIV/0!</v>
      </c>
      <c r="AF166" s="123" t="e">
        <f>AE166+(VLOOKUP($B165,'Growth Rates'!$B$11:$O$140,($B$1+2),FALSE))-(AF165*(AF$7/VLOOKUP($B165,'Paddock Names'!$B$11:$D$140,3)))</f>
        <v>#DIV/0!</v>
      </c>
      <c r="AG166" s="123" t="e">
        <f>AF166+(VLOOKUP($B165,'Growth Rates'!$B$11:$O$140,($B$1+2),FALSE))-(AG165*(AG$7/VLOOKUP($B165,'Paddock Names'!$B$11:$D$140,3)))</f>
        <v>#DIV/0!</v>
      </c>
      <c r="AH166" s="123" t="e">
        <f>AG166+(VLOOKUP($B165,'Growth Rates'!$B$11:$O$140,($B$1+2),FALSE))-(AH165*(AH$7/VLOOKUP($B165,'Paddock Names'!$B$11:$D$140,3)))</f>
        <v>#DIV/0!</v>
      </c>
      <c r="AI166" s="123" t="e">
        <f>AH166+(VLOOKUP($B165,'Growth Rates'!$B$11:$O$140,($B$1+2),FALSE))-(AI165*(AI$7/VLOOKUP($B165,'Paddock Names'!$B$11:$D$140,3)))</f>
        <v>#DIV/0!</v>
      </c>
      <c r="AJ166" s="123" t="e">
        <f>AI166+(VLOOKUP($B165,'Growth Rates'!$B$11:$O$140,($B$1+2),FALSE))-(AJ165*(AJ$7/VLOOKUP($B165,'Paddock Names'!$B$11:$D$140,3)))</f>
        <v>#DIV/0!</v>
      </c>
      <c r="AK166" s="123" t="e">
        <f>AJ166+(VLOOKUP($B165,'Growth Rates'!$B$11:$O$140,($B$1+2),FALSE))-(AK165*(AK$7/VLOOKUP($B165,'Paddock Names'!$B$11:$D$140,3)))</f>
        <v>#DIV/0!</v>
      </c>
      <c r="AL166" s="123" t="e">
        <f>AK166+(VLOOKUP($B165,'Growth Rates'!$B$11:$O$140,($B$1+2),FALSE))-(AL165*(AL$7/VLOOKUP($B165,'Paddock Names'!$B$11:$D$140,3)))</f>
        <v>#DIV/0!</v>
      </c>
      <c r="AM166" s="124" t="e">
        <f>AL166+(VLOOKUP($B165,'Growth Rates'!$B$11:$O$140,($B$1+2),FALSE))-(AM165*(AM$7/VLOOKUP($B165,'Paddock Names'!$B$11:$D$140,3)))</f>
        <v>#DIV/0!</v>
      </c>
    </row>
    <row r="167" spans="2:39" x14ac:dyDescent="0.2">
      <c r="B167" s="58">
        <f t="shared" si="6"/>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IF(SUM(I167:AM167)&gt;0,SUM(I167:AM167)," ")</f>
        <v xml:space="preserve"> </v>
      </c>
      <c r="F167" s="119" t="e">
        <f>IF((MOD('Group Name and Year'!$E$14,4)=0),Feb!AK168,Feb!AJ168)</f>
        <v>#DIV/0!</v>
      </c>
      <c r="G167" s="17">
        <f>VLOOKUP(B167,'Herbage Mass Residual'!$B$11:$O$140,($B$1+2),FALSE)</f>
        <v>2400</v>
      </c>
      <c r="H167" s="103" t="e">
        <f>($F$7/VLOOKUP(B167,'Paddock Names'!$B$11:$D$140,3))*(SUM(I167:AM167)/31)</f>
        <v>#DIV/0!</v>
      </c>
      <c r="I167" s="121"/>
      <c r="J167" s="121"/>
      <c r="K167" s="121"/>
      <c r="L167" s="121"/>
      <c r="M167" s="121"/>
      <c r="N167" s="121"/>
      <c r="O167" s="121"/>
      <c r="P167" s="121"/>
      <c r="Q167" s="121"/>
      <c r="R167" s="121"/>
      <c r="S167" s="121"/>
      <c r="T167" s="121"/>
      <c r="U167" s="121"/>
      <c r="V167" s="121"/>
      <c r="W167" s="121"/>
      <c r="X167" s="121"/>
      <c r="Y167" s="121"/>
      <c r="Z167" s="121"/>
      <c r="AA167" s="121"/>
      <c r="AB167" s="121"/>
      <c r="AC167" s="121"/>
      <c r="AD167" s="121"/>
      <c r="AE167" s="121"/>
      <c r="AF167" s="121"/>
      <c r="AG167" s="121"/>
      <c r="AH167" s="121"/>
      <c r="AI167" s="121"/>
      <c r="AJ167" s="121"/>
      <c r="AK167" s="121"/>
      <c r="AL167" s="121"/>
      <c r="AM167" s="122"/>
    </row>
    <row r="168" spans="2:39" ht="16" thickBot="1" x14ac:dyDescent="0.25">
      <c r="B168" s="58">
        <f t="shared" si="6"/>
        <v>79.5</v>
      </c>
      <c r="C168" s="23"/>
      <c r="D168" s="29"/>
      <c r="E168" s="27"/>
      <c r="F168" s="21"/>
      <c r="G168" s="22"/>
      <c r="H168" s="104"/>
      <c r="I168" s="123" t="e">
        <f>F167+(VLOOKUP(B167,'Growth Rates'!$B$11:$O$140,($B$1+2),FALSE))-(I167*(I$7/VLOOKUP(B167,'Paddock Names'!$B$11:$D$140,3)))</f>
        <v>#DIV/0!</v>
      </c>
      <c r="J168" s="123" t="e">
        <f>I168+(VLOOKUP($B167,'Growth Rates'!$B$11:$O$140,($B$1+2),FALSE))-(J167*(J$7/VLOOKUP($B167,'Paddock Names'!$B$11:$D$140,3)))</f>
        <v>#DIV/0!</v>
      </c>
      <c r="K168" s="123" t="e">
        <f>J168+(VLOOKUP($B167,'Growth Rates'!$B$11:$O$140,($B$1+2),FALSE))-(K167*(K$7/VLOOKUP($B167,'Paddock Names'!$B$11:$D$140,3)))</f>
        <v>#DIV/0!</v>
      </c>
      <c r="L168" s="123" t="e">
        <f>K168+(VLOOKUP($B167,'Growth Rates'!$B$11:$O$140,($B$1+2),FALSE))-(L167*(L$7/VLOOKUP($B167,'Paddock Names'!$B$11:$D$140,3)))</f>
        <v>#DIV/0!</v>
      </c>
      <c r="M168" s="123" t="e">
        <f>L168+(VLOOKUP($B167,'Growth Rates'!$B$11:$O$140,($B$1+2),FALSE))-(M167*(M$7/VLOOKUP($B167,'Paddock Names'!$B$11:$D$140,3)))</f>
        <v>#DIV/0!</v>
      </c>
      <c r="N168" s="123" t="e">
        <f>M168+(VLOOKUP($B167,'Growth Rates'!$B$11:$O$140,($B$1+2),FALSE))-(N167*(N$7/VLOOKUP($B167,'Paddock Names'!$B$11:$D$140,3)))</f>
        <v>#DIV/0!</v>
      </c>
      <c r="O168" s="123" t="e">
        <f>N168+(VLOOKUP($B167,'Growth Rates'!$B$11:$O$140,($B$1+2),FALSE))-(O167*(O$7/VLOOKUP($B167,'Paddock Names'!$B$11:$D$140,3)))</f>
        <v>#DIV/0!</v>
      </c>
      <c r="P168" s="123" t="e">
        <f>O168+(VLOOKUP($B167,'Growth Rates'!$B$11:$O$140,($B$1+2),FALSE))-(P167*(P$7/VLOOKUP($B167,'Paddock Names'!$B$11:$D$140,3)))</f>
        <v>#DIV/0!</v>
      </c>
      <c r="Q168" s="123" t="e">
        <f>P168+(VLOOKUP($B167,'Growth Rates'!$B$11:$O$140,($B$1+2),FALSE))-(Q167*(Q$7/VLOOKUP($B167,'Paddock Names'!$B$11:$D$140,3)))</f>
        <v>#DIV/0!</v>
      </c>
      <c r="R168" s="123" t="e">
        <f>Q168+(VLOOKUP($B167,'Growth Rates'!$B$11:$O$140,($B$1+2),FALSE))-(R167*(R$7/VLOOKUP($B167,'Paddock Names'!$B$11:$D$140,3)))</f>
        <v>#DIV/0!</v>
      </c>
      <c r="S168" s="123" t="e">
        <f>R168+(VLOOKUP($B167,'Growth Rates'!$B$11:$O$140,($B$1+2),FALSE))-(S167*(S$7/VLOOKUP($B167,'Paddock Names'!$B$11:$D$140,3)))</f>
        <v>#DIV/0!</v>
      </c>
      <c r="T168" s="123" t="e">
        <f>S168+(VLOOKUP($B167,'Growth Rates'!$B$11:$O$140,($B$1+2),FALSE))-(T167*(T$7/VLOOKUP($B167,'Paddock Names'!$B$11:$D$140,3)))</f>
        <v>#DIV/0!</v>
      </c>
      <c r="U168" s="123" t="e">
        <f>T168+(VLOOKUP($B167,'Growth Rates'!$B$11:$O$140,($B$1+2),FALSE))-(U167*(U$7/VLOOKUP($B167,'Paddock Names'!$B$11:$D$140,3)))</f>
        <v>#DIV/0!</v>
      </c>
      <c r="V168" s="123" t="e">
        <f>U168+(VLOOKUP($B167,'Growth Rates'!$B$11:$O$140,($B$1+2),FALSE))-(V167*(V$7/VLOOKUP($B167,'Paddock Names'!$B$11:$D$140,3)))</f>
        <v>#DIV/0!</v>
      </c>
      <c r="W168" s="123" t="e">
        <f>V168+(VLOOKUP($B167,'Growth Rates'!$B$11:$O$140,($B$1+2),FALSE))-(W167*(W$7/VLOOKUP($B167,'Paddock Names'!$B$11:$D$140,3)))</f>
        <v>#DIV/0!</v>
      </c>
      <c r="X168" s="123" t="e">
        <f>W168+(VLOOKUP($B167,'Growth Rates'!$B$11:$O$140,($B$1+2),FALSE))-(X167*(X$7/VLOOKUP($B167,'Paddock Names'!$B$11:$D$140,3)))</f>
        <v>#DIV/0!</v>
      </c>
      <c r="Y168" s="123" t="e">
        <f>X168+(VLOOKUP($B167,'Growth Rates'!$B$11:$O$140,($B$1+2),FALSE))-(Y167*(Y$7/VLOOKUP($B167,'Paddock Names'!$B$11:$D$140,3)))</f>
        <v>#DIV/0!</v>
      </c>
      <c r="Z168" s="123" t="e">
        <f>Y168+(VLOOKUP($B167,'Growth Rates'!$B$11:$O$140,($B$1+2),FALSE))-(Z167*(Z$7/VLOOKUP($B167,'Paddock Names'!$B$11:$D$140,3)))</f>
        <v>#DIV/0!</v>
      </c>
      <c r="AA168" s="123" t="e">
        <f>Z168+(VLOOKUP($B167,'Growth Rates'!$B$11:$O$140,($B$1+2),FALSE))-(AA167*(AA$7/VLOOKUP($B167,'Paddock Names'!$B$11:$D$140,3)))</f>
        <v>#DIV/0!</v>
      </c>
      <c r="AB168" s="123" t="e">
        <f>AA168+(VLOOKUP($B167,'Growth Rates'!$B$11:$O$140,($B$1+2),FALSE))-(AB167*(AB$7/VLOOKUP($B167,'Paddock Names'!$B$11:$D$140,3)))</f>
        <v>#DIV/0!</v>
      </c>
      <c r="AC168" s="123" t="e">
        <f>AB168+(VLOOKUP($B167,'Growth Rates'!$B$11:$O$140,($B$1+2),FALSE))-(AC167*(AC$7/VLOOKUP($B167,'Paddock Names'!$B$11:$D$140,3)))</f>
        <v>#DIV/0!</v>
      </c>
      <c r="AD168" s="123" t="e">
        <f>AC168+(VLOOKUP($B167,'Growth Rates'!$B$11:$O$140,($B$1+2),FALSE))-(AD167*(AD$7/VLOOKUP($B167,'Paddock Names'!$B$11:$D$140,3)))</f>
        <v>#DIV/0!</v>
      </c>
      <c r="AE168" s="123" t="e">
        <f>AD168+(VLOOKUP($B167,'Growth Rates'!$B$11:$O$140,($B$1+2),FALSE))-(AE167*(AE$7/VLOOKUP($B167,'Paddock Names'!$B$11:$D$140,3)))</f>
        <v>#DIV/0!</v>
      </c>
      <c r="AF168" s="123" t="e">
        <f>AE168+(VLOOKUP($B167,'Growth Rates'!$B$11:$O$140,($B$1+2),FALSE))-(AF167*(AF$7/VLOOKUP($B167,'Paddock Names'!$B$11:$D$140,3)))</f>
        <v>#DIV/0!</v>
      </c>
      <c r="AG168" s="123" t="e">
        <f>AF168+(VLOOKUP($B167,'Growth Rates'!$B$11:$O$140,($B$1+2),FALSE))-(AG167*(AG$7/VLOOKUP($B167,'Paddock Names'!$B$11:$D$140,3)))</f>
        <v>#DIV/0!</v>
      </c>
      <c r="AH168" s="123" t="e">
        <f>AG168+(VLOOKUP($B167,'Growth Rates'!$B$11:$O$140,($B$1+2),FALSE))-(AH167*(AH$7/VLOOKUP($B167,'Paddock Names'!$B$11:$D$140,3)))</f>
        <v>#DIV/0!</v>
      </c>
      <c r="AI168" s="123" t="e">
        <f>AH168+(VLOOKUP($B167,'Growth Rates'!$B$11:$O$140,($B$1+2),FALSE))-(AI167*(AI$7/VLOOKUP($B167,'Paddock Names'!$B$11:$D$140,3)))</f>
        <v>#DIV/0!</v>
      </c>
      <c r="AJ168" s="123" t="e">
        <f>AI168+(VLOOKUP($B167,'Growth Rates'!$B$11:$O$140,($B$1+2),FALSE))-(AJ167*(AJ$7/VLOOKUP($B167,'Paddock Names'!$B$11:$D$140,3)))</f>
        <v>#DIV/0!</v>
      </c>
      <c r="AK168" s="123" t="e">
        <f>AJ168+(VLOOKUP($B167,'Growth Rates'!$B$11:$O$140,($B$1+2),FALSE))-(AK167*(AK$7/VLOOKUP($B167,'Paddock Names'!$B$11:$D$140,3)))</f>
        <v>#DIV/0!</v>
      </c>
      <c r="AL168" s="123" t="e">
        <f>AK168+(VLOOKUP($B167,'Growth Rates'!$B$11:$O$140,($B$1+2),FALSE))-(AL167*(AL$7/VLOOKUP($B167,'Paddock Names'!$B$11:$D$140,3)))</f>
        <v>#DIV/0!</v>
      </c>
      <c r="AM168" s="124" t="e">
        <f>AL168+(VLOOKUP($B167,'Growth Rates'!$B$11:$O$140,($B$1+2),FALSE))-(AM167*(AM$7/VLOOKUP($B167,'Paddock Names'!$B$11:$D$140,3)))</f>
        <v>#DIV/0!</v>
      </c>
    </row>
    <row r="169" spans="2:39" x14ac:dyDescent="0.2">
      <c r="B169" s="58">
        <f t="shared" si="6"/>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IF(SUM(I169:AM169)&gt;0,SUM(I169:AM169)," ")</f>
        <v xml:space="preserve"> </v>
      </c>
      <c r="F169" s="119" t="e">
        <f>IF((MOD('Group Name and Year'!$E$14,4)=0),Feb!AK170,Feb!AJ170)</f>
        <v>#DIV/0!</v>
      </c>
      <c r="G169" s="17">
        <f>VLOOKUP(B169,'Herbage Mass Residual'!$B$11:$O$140,($B$1+2),FALSE)</f>
        <v>2400</v>
      </c>
      <c r="H169" s="103" t="e">
        <f>($F$7/VLOOKUP(B169,'Paddock Names'!$B$11:$D$140,3))*(SUM(I169:AM169)/31)</f>
        <v>#DIV/0!</v>
      </c>
      <c r="I169" s="121"/>
      <c r="J169" s="121"/>
      <c r="K169" s="121"/>
      <c r="L169" s="121"/>
      <c r="M169" s="121"/>
      <c r="N169" s="121"/>
      <c r="O169" s="121"/>
      <c r="P169" s="121"/>
      <c r="Q169" s="121"/>
      <c r="R169" s="121"/>
      <c r="S169" s="121"/>
      <c r="T169" s="121"/>
      <c r="U169" s="121"/>
      <c r="V169" s="121"/>
      <c r="W169" s="121"/>
      <c r="X169" s="121"/>
      <c r="Y169" s="121"/>
      <c r="Z169" s="121"/>
      <c r="AA169" s="121"/>
      <c r="AB169" s="121"/>
      <c r="AC169" s="121"/>
      <c r="AD169" s="121"/>
      <c r="AE169" s="121"/>
      <c r="AF169" s="121"/>
      <c r="AG169" s="121"/>
      <c r="AH169" s="121"/>
      <c r="AI169" s="121"/>
      <c r="AJ169" s="121"/>
      <c r="AK169" s="121"/>
      <c r="AL169" s="121"/>
      <c r="AM169" s="122"/>
    </row>
    <row r="170" spans="2:39" ht="16" thickBot="1" x14ac:dyDescent="0.25">
      <c r="B170" s="58">
        <f t="shared" si="6"/>
        <v>80.5</v>
      </c>
      <c r="C170" s="23"/>
      <c r="D170" s="29"/>
      <c r="E170" s="27"/>
      <c r="F170" s="21"/>
      <c r="G170" s="22"/>
      <c r="H170" s="104"/>
      <c r="I170" s="123" t="e">
        <f>F169+(VLOOKUP(B169,'Growth Rates'!$B$11:$O$140,($B$1+2),FALSE))-(I169*(I$7/VLOOKUP(B169,'Paddock Names'!$B$11:$D$140,3)))</f>
        <v>#DIV/0!</v>
      </c>
      <c r="J170" s="123" t="e">
        <f>I170+(VLOOKUP($B169,'Growth Rates'!$B$11:$O$140,($B$1+2),FALSE))-(J169*(J$7/VLOOKUP($B169,'Paddock Names'!$B$11:$D$140,3)))</f>
        <v>#DIV/0!</v>
      </c>
      <c r="K170" s="123" t="e">
        <f>J170+(VLOOKUP($B169,'Growth Rates'!$B$11:$O$140,($B$1+2),FALSE))-(K169*(K$7/VLOOKUP($B169,'Paddock Names'!$B$11:$D$140,3)))</f>
        <v>#DIV/0!</v>
      </c>
      <c r="L170" s="123" t="e">
        <f>K170+(VLOOKUP($B169,'Growth Rates'!$B$11:$O$140,($B$1+2),FALSE))-(L169*(L$7/VLOOKUP($B169,'Paddock Names'!$B$11:$D$140,3)))</f>
        <v>#DIV/0!</v>
      </c>
      <c r="M170" s="123" t="e">
        <f>L170+(VLOOKUP($B169,'Growth Rates'!$B$11:$O$140,($B$1+2),FALSE))-(M169*(M$7/VLOOKUP($B169,'Paddock Names'!$B$11:$D$140,3)))</f>
        <v>#DIV/0!</v>
      </c>
      <c r="N170" s="123" t="e">
        <f>M170+(VLOOKUP($B169,'Growth Rates'!$B$11:$O$140,($B$1+2),FALSE))-(N169*(N$7/VLOOKUP($B169,'Paddock Names'!$B$11:$D$140,3)))</f>
        <v>#DIV/0!</v>
      </c>
      <c r="O170" s="123" t="e">
        <f>N170+(VLOOKUP($B169,'Growth Rates'!$B$11:$O$140,($B$1+2),FALSE))-(O169*(O$7/VLOOKUP($B169,'Paddock Names'!$B$11:$D$140,3)))</f>
        <v>#DIV/0!</v>
      </c>
      <c r="P170" s="123" t="e">
        <f>O170+(VLOOKUP($B169,'Growth Rates'!$B$11:$O$140,($B$1+2),FALSE))-(P169*(P$7/VLOOKUP($B169,'Paddock Names'!$B$11:$D$140,3)))</f>
        <v>#DIV/0!</v>
      </c>
      <c r="Q170" s="123" t="e">
        <f>P170+(VLOOKUP($B169,'Growth Rates'!$B$11:$O$140,($B$1+2),FALSE))-(Q169*(Q$7/VLOOKUP($B169,'Paddock Names'!$B$11:$D$140,3)))</f>
        <v>#DIV/0!</v>
      </c>
      <c r="R170" s="123" t="e">
        <f>Q170+(VLOOKUP($B169,'Growth Rates'!$B$11:$O$140,($B$1+2),FALSE))-(R169*(R$7/VLOOKUP($B169,'Paddock Names'!$B$11:$D$140,3)))</f>
        <v>#DIV/0!</v>
      </c>
      <c r="S170" s="123" t="e">
        <f>R170+(VLOOKUP($B169,'Growth Rates'!$B$11:$O$140,($B$1+2),FALSE))-(S169*(S$7/VLOOKUP($B169,'Paddock Names'!$B$11:$D$140,3)))</f>
        <v>#DIV/0!</v>
      </c>
      <c r="T170" s="123" t="e">
        <f>S170+(VLOOKUP($B169,'Growth Rates'!$B$11:$O$140,($B$1+2),FALSE))-(T169*(T$7/VLOOKUP($B169,'Paddock Names'!$B$11:$D$140,3)))</f>
        <v>#DIV/0!</v>
      </c>
      <c r="U170" s="123" t="e">
        <f>T170+(VLOOKUP($B169,'Growth Rates'!$B$11:$O$140,($B$1+2),FALSE))-(U169*(U$7/VLOOKUP($B169,'Paddock Names'!$B$11:$D$140,3)))</f>
        <v>#DIV/0!</v>
      </c>
      <c r="V170" s="123" t="e">
        <f>U170+(VLOOKUP($B169,'Growth Rates'!$B$11:$O$140,($B$1+2),FALSE))-(V169*(V$7/VLOOKUP($B169,'Paddock Names'!$B$11:$D$140,3)))</f>
        <v>#DIV/0!</v>
      </c>
      <c r="W170" s="123" t="e">
        <f>V170+(VLOOKUP($B169,'Growth Rates'!$B$11:$O$140,($B$1+2),FALSE))-(W169*(W$7/VLOOKUP($B169,'Paddock Names'!$B$11:$D$140,3)))</f>
        <v>#DIV/0!</v>
      </c>
      <c r="X170" s="123" t="e">
        <f>W170+(VLOOKUP($B169,'Growth Rates'!$B$11:$O$140,($B$1+2),FALSE))-(X169*(X$7/VLOOKUP($B169,'Paddock Names'!$B$11:$D$140,3)))</f>
        <v>#DIV/0!</v>
      </c>
      <c r="Y170" s="123" t="e">
        <f>X170+(VLOOKUP($B169,'Growth Rates'!$B$11:$O$140,($B$1+2),FALSE))-(Y169*(Y$7/VLOOKUP($B169,'Paddock Names'!$B$11:$D$140,3)))</f>
        <v>#DIV/0!</v>
      </c>
      <c r="Z170" s="123" t="e">
        <f>Y170+(VLOOKUP($B169,'Growth Rates'!$B$11:$O$140,($B$1+2),FALSE))-(Z169*(Z$7/VLOOKUP($B169,'Paddock Names'!$B$11:$D$140,3)))</f>
        <v>#DIV/0!</v>
      </c>
      <c r="AA170" s="123" t="e">
        <f>Z170+(VLOOKUP($B169,'Growth Rates'!$B$11:$O$140,($B$1+2),FALSE))-(AA169*(AA$7/VLOOKUP($B169,'Paddock Names'!$B$11:$D$140,3)))</f>
        <v>#DIV/0!</v>
      </c>
      <c r="AB170" s="123" t="e">
        <f>AA170+(VLOOKUP($B169,'Growth Rates'!$B$11:$O$140,($B$1+2),FALSE))-(AB169*(AB$7/VLOOKUP($B169,'Paddock Names'!$B$11:$D$140,3)))</f>
        <v>#DIV/0!</v>
      </c>
      <c r="AC170" s="123" t="e">
        <f>AB170+(VLOOKUP($B169,'Growth Rates'!$B$11:$O$140,($B$1+2),FALSE))-(AC169*(AC$7/VLOOKUP($B169,'Paddock Names'!$B$11:$D$140,3)))</f>
        <v>#DIV/0!</v>
      </c>
      <c r="AD170" s="123" t="e">
        <f>AC170+(VLOOKUP($B169,'Growth Rates'!$B$11:$O$140,($B$1+2),FALSE))-(AD169*(AD$7/VLOOKUP($B169,'Paddock Names'!$B$11:$D$140,3)))</f>
        <v>#DIV/0!</v>
      </c>
      <c r="AE170" s="123" t="e">
        <f>AD170+(VLOOKUP($B169,'Growth Rates'!$B$11:$O$140,($B$1+2),FALSE))-(AE169*(AE$7/VLOOKUP($B169,'Paddock Names'!$B$11:$D$140,3)))</f>
        <v>#DIV/0!</v>
      </c>
      <c r="AF170" s="123" t="e">
        <f>AE170+(VLOOKUP($B169,'Growth Rates'!$B$11:$O$140,($B$1+2),FALSE))-(AF169*(AF$7/VLOOKUP($B169,'Paddock Names'!$B$11:$D$140,3)))</f>
        <v>#DIV/0!</v>
      </c>
      <c r="AG170" s="123" t="e">
        <f>AF170+(VLOOKUP($B169,'Growth Rates'!$B$11:$O$140,($B$1+2),FALSE))-(AG169*(AG$7/VLOOKUP($B169,'Paddock Names'!$B$11:$D$140,3)))</f>
        <v>#DIV/0!</v>
      </c>
      <c r="AH170" s="123" t="e">
        <f>AG170+(VLOOKUP($B169,'Growth Rates'!$B$11:$O$140,($B$1+2),FALSE))-(AH169*(AH$7/VLOOKUP($B169,'Paddock Names'!$B$11:$D$140,3)))</f>
        <v>#DIV/0!</v>
      </c>
      <c r="AI170" s="123" t="e">
        <f>AH170+(VLOOKUP($B169,'Growth Rates'!$B$11:$O$140,($B$1+2),FALSE))-(AI169*(AI$7/VLOOKUP($B169,'Paddock Names'!$B$11:$D$140,3)))</f>
        <v>#DIV/0!</v>
      </c>
      <c r="AJ170" s="123" t="e">
        <f>AI170+(VLOOKUP($B169,'Growth Rates'!$B$11:$O$140,($B$1+2),FALSE))-(AJ169*(AJ$7/VLOOKUP($B169,'Paddock Names'!$B$11:$D$140,3)))</f>
        <v>#DIV/0!</v>
      </c>
      <c r="AK170" s="123" t="e">
        <f>AJ170+(VLOOKUP($B169,'Growth Rates'!$B$11:$O$140,($B$1+2),FALSE))-(AK169*(AK$7/VLOOKUP($B169,'Paddock Names'!$B$11:$D$140,3)))</f>
        <v>#DIV/0!</v>
      </c>
      <c r="AL170" s="123" t="e">
        <f>AK170+(VLOOKUP($B169,'Growth Rates'!$B$11:$O$140,($B$1+2),FALSE))-(AL169*(AL$7/VLOOKUP($B169,'Paddock Names'!$B$11:$D$140,3)))</f>
        <v>#DIV/0!</v>
      </c>
      <c r="AM170" s="124" t="e">
        <f>AL170+(VLOOKUP($B169,'Growth Rates'!$B$11:$O$140,($B$1+2),FALSE))-(AM169*(AM$7/VLOOKUP($B169,'Paddock Names'!$B$11:$D$140,3)))</f>
        <v>#DIV/0!</v>
      </c>
    </row>
    <row r="171" spans="2:39" x14ac:dyDescent="0.2">
      <c r="B171" s="58">
        <f t="shared" si="6"/>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IF(SUM(I171:AM171)&gt;0,SUM(I171:AM171)," ")</f>
        <v xml:space="preserve"> </v>
      </c>
      <c r="F171" s="119" t="e">
        <f>IF((MOD('Group Name and Year'!$E$14,4)=0),Feb!AK172,Feb!AJ172)</f>
        <v>#DIV/0!</v>
      </c>
      <c r="G171" s="17">
        <f>VLOOKUP(B171,'Herbage Mass Residual'!$B$11:$O$140,($B$1+2),FALSE)</f>
        <v>2400</v>
      </c>
      <c r="H171" s="103" t="e">
        <f>($F$7/VLOOKUP(B171,'Paddock Names'!$B$11:$D$140,3))*(SUM(I171:AM171)/31)</f>
        <v>#DIV/0!</v>
      </c>
      <c r="I171" s="121"/>
      <c r="J171" s="121"/>
      <c r="K171" s="121"/>
      <c r="L171" s="121"/>
      <c r="M171" s="121"/>
      <c r="N171" s="121"/>
      <c r="O171" s="121"/>
      <c r="P171" s="121"/>
      <c r="Q171" s="121"/>
      <c r="R171" s="121"/>
      <c r="S171" s="121"/>
      <c r="T171" s="121"/>
      <c r="U171" s="121"/>
      <c r="V171" s="121"/>
      <c r="W171" s="121"/>
      <c r="X171" s="121"/>
      <c r="Y171" s="121"/>
      <c r="Z171" s="121"/>
      <c r="AA171" s="121"/>
      <c r="AB171" s="121"/>
      <c r="AC171" s="121"/>
      <c r="AD171" s="121"/>
      <c r="AE171" s="121"/>
      <c r="AF171" s="121"/>
      <c r="AG171" s="121"/>
      <c r="AH171" s="121"/>
      <c r="AI171" s="121"/>
      <c r="AJ171" s="121"/>
      <c r="AK171" s="121"/>
      <c r="AL171" s="121"/>
      <c r="AM171" s="122"/>
    </row>
    <row r="172" spans="2:39" ht="16" thickBot="1" x14ac:dyDescent="0.25">
      <c r="B172" s="58">
        <f t="shared" si="6"/>
        <v>81.5</v>
      </c>
      <c r="C172" s="23"/>
      <c r="D172" s="29"/>
      <c r="E172" s="27"/>
      <c r="F172" s="21"/>
      <c r="G172" s="22"/>
      <c r="H172" s="104"/>
      <c r="I172" s="123" t="e">
        <f>F171+(VLOOKUP(B171,'Growth Rates'!$B$11:$O$140,($B$1+2),FALSE))-(I171*(I$7/VLOOKUP(B171,'Paddock Names'!$B$11:$D$140,3)))</f>
        <v>#DIV/0!</v>
      </c>
      <c r="J172" s="123" t="e">
        <f>I172+(VLOOKUP($B171,'Growth Rates'!$B$11:$O$140,($B$1+2),FALSE))-(J171*(J$7/VLOOKUP($B171,'Paddock Names'!$B$11:$D$140,3)))</f>
        <v>#DIV/0!</v>
      </c>
      <c r="K172" s="123" t="e">
        <f>J172+(VLOOKUP($B171,'Growth Rates'!$B$11:$O$140,($B$1+2),FALSE))-(K171*(K$7/VLOOKUP($B171,'Paddock Names'!$B$11:$D$140,3)))</f>
        <v>#DIV/0!</v>
      </c>
      <c r="L172" s="123" t="e">
        <f>K172+(VLOOKUP($B171,'Growth Rates'!$B$11:$O$140,($B$1+2),FALSE))-(L171*(L$7/VLOOKUP($B171,'Paddock Names'!$B$11:$D$140,3)))</f>
        <v>#DIV/0!</v>
      </c>
      <c r="M172" s="123" t="e">
        <f>L172+(VLOOKUP($B171,'Growth Rates'!$B$11:$O$140,($B$1+2),FALSE))-(M171*(M$7/VLOOKUP($B171,'Paddock Names'!$B$11:$D$140,3)))</f>
        <v>#DIV/0!</v>
      </c>
      <c r="N172" s="123" t="e">
        <f>M172+(VLOOKUP($B171,'Growth Rates'!$B$11:$O$140,($B$1+2),FALSE))-(N171*(N$7/VLOOKUP($B171,'Paddock Names'!$B$11:$D$140,3)))</f>
        <v>#DIV/0!</v>
      </c>
      <c r="O172" s="123" t="e">
        <f>N172+(VLOOKUP($B171,'Growth Rates'!$B$11:$O$140,($B$1+2),FALSE))-(O171*(O$7/VLOOKUP($B171,'Paddock Names'!$B$11:$D$140,3)))</f>
        <v>#DIV/0!</v>
      </c>
      <c r="P172" s="123" t="e">
        <f>O172+(VLOOKUP($B171,'Growth Rates'!$B$11:$O$140,($B$1+2),FALSE))-(P171*(P$7/VLOOKUP($B171,'Paddock Names'!$B$11:$D$140,3)))</f>
        <v>#DIV/0!</v>
      </c>
      <c r="Q172" s="123" t="e">
        <f>P172+(VLOOKUP($B171,'Growth Rates'!$B$11:$O$140,($B$1+2),FALSE))-(Q171*(Q$7/VLOOKUP($B171,'Paddock Names'!$B$11:$D$140,3)))</f>
        <v>#DIV/0!</v>
      </c>
      <c r="R172" s="123" t="e">
        <f>Q172+(VLOOKUP($B171,'Growth Rates'!$B$11:$O$140,($B$1+2),FALSE))-(R171*(R$7/VLOOKUP($B171,'Paddock Names'!$B$11:$D$140,3)))</f>
        <v>#DIV/0!</v>
      </c>
      <c r="S172" s="123" t="e">
        <f>R172+(VLOOKUP($B171,'Growth Rates'!$B$11:$O$140,($B$1+2),FALSE))-(S171*(S$7/VLOOKUP($B171,'Paddock Names'!$B$11:$D$140,3)))</f>
        <v>#DIV/0!</v>
      </c>
      <c r="T172" s="123" t="e">
        <f>S172+(VLOOKUP($B171,'Growth Rates'!$B$11:$O$140,($B$1+2),FALSE))-(T171*(T$7/VLOOKUP($B171,'Paddock Names'!$B$11:$D$140,3)))</f>
        <v>#DIV/0!</v>
      </c>
      <c r="U172" s="123" t="e">
        <f>T172+(VLOOKUP($B171,'Growth Rates'!$B$11:$O$140,($B$1+2),FALSE))-(U171*(U$7/VLOOKUP($B171,'Paddock Names'!$B$11:$D$140,3)))</f>
        <v>#DIV/0!</v>
      </c>
      <c r="V172" s="123" t="e">
        <f>U172+(VLOOKUP($B171,'Growth Rates'!$B$11:$O$140,($B$1+2),FALSE))-(V171*(V$7/VLOOKUP($B171,'Paddock Names'!$B$11:$D$140,3)))</f>
        <v>#DIV/0!</v>
      </c>
      <c r="W172" s="123" t="e">
        <f>V172+(VLOOKUP($B171,'Growth Rates'!$B$11:$O$140,($B$1+2),FALSE))-(W171*(W$7/VLOOKUP($B171,'Paddock Names'!$B$11:$D$140,3)))</f>
        <v>#DIV/0!</v>
      </c>
      <c r="X172" s="123" t="e">
        <f>W172+(VLOOKUP($B171,'Growth Rates'!$B$11:$O$140,($B$1+2),FALSE))-(X171*(X$7/VLOOKUP($B171,'Paddock Names'!$B$11:$D$140,3)))</f>
        <v>#DIV/0!</v>
      </c>
      <c r="Y172" s="123" t="e">
        <f>X172+(VLOOKUP($B171,'Growth Rates'!$B$11:$O$140,($B$1+2),FALSE))-(Y171*(Y$7/VLOOKUP($B171,'Paddock Names'!$B$11:$D$140,3)))</f>
        <v>#DIV/0!</v>
      </c>
      <c r="Z172" s="123" t="e">
        <f>Y172+(VLOOKUP($B171,'Growth Rates'!$B$11:$O$140,($B$1+2),FALSE))-(Z171*(Z$7/VLOOKUP($B171,'Paddock Names'!$B$11:$D$140,3)))</f>
        <v>#DIV/0!</v>
      </c>
      <c r="AA172" s="123" t="e">
        <f>Z172+(VLOOKUP($B171,'Growth Rates'!$B$11:$O$140,($B$1+2),FALSE))-(AA171*(AA$7/VLOOKUP($B171,'Paddock Names'!$B$11:$D$140,3)))</f>
        <v>#DIV/0!</v>
      </c>
      <c r="AB172" s="123" t="e">
        <f>AA172+(VLOOKUP($B171,'Growth Rates'!$B$11:$O$140,($B$1+2),FALSE))-(AB171*(AB$7/VLOOKUP($B171,'Paddock Names'!$B$11:$D$140,3)))</f>
        <v>#DIV/0!</v>
      </c>
      <c r="AC172" s="123" t="e">
        <f>AB172+(VLOOKUP($B171,'Growth Rates'!$B$11:$O$140,($B$1+2),FALSE))-(AC171*(AC$7/VLOOKUP($B171,'Paddock Names'!$B$11:$D$140,3)))</f>
        <v>#DIV/0!</v>
      </c>
      <c r="AD172" s="123" t="e">
        <f>AC172+(VLOOKUP($B171,'Growth Rates'!$B$11:$O$140,($B$1+2),FALSE))-(AD171*(AD$7/VLOOKUP($B171,'Paddock Names'!$B$11:$D$140,3)))</f>
        <v>#DIV/0!</v>
      </c>
      <c r="AE172" s="123" t="e">
        <f>AD172+(VLOOKUP($B171,'Growth Rates'!$B$11:$O$140,($B$1+2),FALSE))-(AE171*(AE$7/VLOOKUP($B171,'Paddock Names'!$B$11:$D$140,3)))</f>
        <v>#DIV/0!</v>
      </c>
      <c r="AF172" s="123" t="e">
        <f>AE172+(VLOOKUP($B171,'Growth Rates'!$B$11:$O$140,($B$1+2),FALSE))-(AF171*(AF$7/VLOOKUP($B171,'Paddock Names'!$B$11:$D$140,3)))</f>
        <v>#DIV/0!</v>
      </c>
      <c r="AG172" s="123" t="e">
        <f>AF172+(VLOOKUP($B171,'Growth Rates'!$B$11:$O$140,($B$1+2),FALSE))-(AG171*(AG$7/VLOOKUP($B171,'Paddock Names'!$B$11:$D$140,3)))</f>
        <v>#DIV/0!</v>
      </c>
      <c r="AH172" s="123" t="e">
        <f>AG172+(VLOOKUP($B171,'Growth Rates'!$B$11:$O$140,($B$1+2),FALSE))-(AH171*(AH$7/VLOOKUP($B171,'Paddock Names'!$B$11:$D$140,3)))</f>
        <v>#DIV/0!</v>
      </c>
      <c r="AI172" s="123" t="e">
        <f>AH172+(VLOOKUP($B171,'Growth Rates'!$B$11:$O$140,($B$1+2),FALSE))-(AI171*(AI$7/VLOOKUP($B171,'Paddock Names'!$B$11:$D$140,3)))</f>
        <v>#DIV/0!</v>
      </c>
      <c r="AJ172" s="123" t="e">
        <f>AI172+(VLOOKUP($B171,'Growth Rates'!$B$11:$O$140,($B$1+2),FALSE))-(AJ171*(AJ$7/VLOOKUP($B171,'Paddock Names'!$B$11:$D$140,3)))</f>
        <v>#DIV/0!</v>
      </c>
      <c r="AK172" s="123" t="e">
        <f>AJ172+(VLOOKUP($B171,'Growth Rates'!$B$11:$O$140,($B$1+2),FALSE))-(AK171*(AK$7/VLOOKUP($B171,'Paddock Names'!$B$11:$D$140,3)))</f>
        <v>#DIV/0!</v>
      </c>
      <c r="AL172" s="123" t="e">
        <f>AK172+(VLOOKUP($B171,'Growth Rates'!$B$11:$O$140,($B$1+2),FALSE))-(AL171*(AL$7/VLOOKUP($B171,'Paddock Names'!$B$11:$D$140,3)))</f>
        <v>#DIV/0!</v>
      </c>
      <c r="AM172" s="124" t="e">
        <f>AL172+(VLOOKUP($B171,'Growth Rates'!$B$11:$O$140,($B$1+2),FALSE))-(AM171*(AM$7/VLOOKUP($B171,'Paddock Names'!$B$11:$D$140,3)))</f>
        <v>#DIV/0!</v>
      </c>
    </row>
    <row r="173" spans="2:39" x14ac:dyDescent="0.2">
      <c r="B173" s="58">
        <f t="shared" si="6"/>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IF(SUM(I173:AM173)&gt;0,SUM(I173:AM173)," ")</f>
        <v xml:space="preserve"> </v>
      </c>
      <c r="F173" s="119" t="e">
        <f>IF((MOD('Group Name and Year'!$E$14,4)=0),Feb!AK174,Feb!AJ174)</f>
        <v>#DIV/0!</v>
      </c>
      <c r="G173" s="17">
        <f>VLOOKUP(B173,'Herbage Mass Residual'!$B$11:$O$140,($B$1+2),FALSE)</f>
        <v>2400</v>
      </c>
      <c r="H173" s="103" t="e">
        <f>($F$7/VLOOKUP(B173,'Paddock Names'!$B$11:$D$140,3))*(SUM(I173:AM173)/31)</f>
        <v>#DIV/0!</v>
      </c>
      <c r="I173" s="121"/>
      <c r="J173" s="121"/>
      <c r="K173" s="121"/>
      <c r="L173" s="121"/>
      <c r="M173" s="121"/>
      <c r="N173" s="121"/>
      <c r="O173" s="121"/>
      <c r="P173" s="121"/>
      <c r="Q173" s="121"/>
      <c r="R173" s="121"/>
      <c r="S173" s="121"/>
      <c r="T173" s="121"/>
      <c r="U173" s="121"/>
      <c r="V173" s="121"/>
      <c r="W173" s="121"/>
      <c r="X173" s="121"/>
      <c r="Y173" s="121"/>
      <c r="Z173" s="121"/>
      <c r="AA173" s="121"/>
      <c r="AB173" s="121"/>
      <c r="AC173" s="121"/>
      <c r="AD173" s="121"/>
      <c r="AE173" s="121"/>
      <c r="AF173" s="121"/>
      <c r="AG173" s="121"/>
      <c r="AH173" s="121"/>
      <c r="AI173" s="121"/>
      <c r="AJ173" s="121"/>
      <c r="AK173" s="121"/>
      <c r="AL173" s="121"/>
      <c r="AM173" s="122"/>
    </row>
    <row r="174" spans="2:39" ht="16" thickBot="1" x14ac:dyDescent="0.25">
      <c r="B174" s="58">
        <f t="shared" si="6"/>
        <v>82.5</v>
      </c>
      <c r="C174" s="23"/>
      <c r="D174" s="29"/>
      <c r="E174" s="27"/>
      <c r="F174" s="21"/>
      <c r="G174" s="22"/>
      <c r="H174" s="104"/>
      <c r="I174" s="123" t="e">
        <f>F173+(VLOOKUP(B173,'Growth Rates'!$B$11:$O$140,($B$1+2),FALSE))-(I173*(I$7/VLOOKUP(B173,'Paddock Names'!$B$11:$D$140,3)))</f>
        <v>#DIV/0!</v>
      </c>
      <c r="J174" s="123" t="e">
        <f>I174+(VLOOKUP($B173,'Growth Rates'!$B$11:$O$140,($B$1+2),FALSE))-(J173*(J$7/VLOOKUP($B173,'Paddock Names'!$B$11:$D$140,3)))</f>
        <v>#DIV/0!</v>
      </c>
      <c r="K174" s="123" t="e">
        <f>J174+(VLOOKUP($B173,'Growth Rates'!$B$11:$O$140,($B$1+2),FALSE))-(K173*(K$7/VLOOKUP($B173,'Paddock Names'!$B$11:$D$140,3)))</f>
        <v>#DIV/0!</v>
      </c>
      <c r="L174" s="123" t="e">
        <f>K174+(VLOOKUP($B173,'Growth Rates'!$B$11:$O$140,($B$1+2),FALSE))-(L173*(L$7/VLOOKUP($B173,'Paddock Names'!$B$11:$D$140,3)))</f>
        <v>#DIV/0!</v>
      </c>
      <c r="M174" s="123" t="e">
        <f>L174+(VLOOKUP($B173,'Growth Rates'!$B$11:$O$140,($B$1+2),FALSE))-(M173*(M$7/VLOOKUP($B173,'Paddock Names'!$B$11:$D$140,3)))</f>
        <v>#DIV/0!</v>
      </c>
      <c r="N174" s="123" t="e">
        <f>M174+(VLOOKUP($B173,'Growth Rates'!$B$11:$O$140,($B$1+2),FALSE))-(N173*(N$7/VLOOKUP($B173,'Paddock Names'!$B$11:$D$140,3)))</f>
        <v>#DIV/0!</v>
      </c>
      <c r="O174" s="123" t="e">
        <f>N174+(VLOOKUP($B173,'Growth Rates'!$B$11:$O$140,($B$1+2),FALSE))-(O173*(O$7/VLOOKUP($B173,'Paddock Names'!$B$11:$D$140,3)))</f>
        <v>#DIV/0!</v>
      </c>
      <c r="P174" s="123" t="e">
        <f>O174+(VLOOKUP($B173,'Growth Rates'!$B$11:$O$140,($B$1+2),FALSE))-(P173*(P$7/VLOOKUP($B173,'Paddock Names'!$B$11:$D$140,3)))</f>
        <v>#DIV/0!</v>
      </c>
      <c r="Q174" s="123" t="e">
        <f>P174+(VLOOKUP($B173,'Growth Rates'!$B$11:$O$140,($B$1+2),FALSE))-(Q173*(Q$7/VLOOKUP($B173,'Paddock Names'!$B$11:$D$140,3)))</f>
        <v>#DIV/0!</v>
      </c>
      <c r="R174" s="123" t="e">
        <f>Q174+(VLOOKUP($B173,'Growth Rates'!$B$11:$O$140,($B$1+2),FALSE))-(R173*(R$7/VLOOKUP($B173,'Paddock Names'!$B$11:$D$140,3)))</f>
        <v>#DIV/0!</v>
      </c>
      <c r="S174" s="123" t="e">
        <f>R174+(VLOOKUP($B173,'Growth Rates'!$B$11:$O$140,($B$1+2),FALSE))-(S173*(S$7/VLOOKUP($B173,'Paddock Names'!$B$11:$D$140,3)))</f>
        <v>#DIV/0!</v>
      </c>
      <c r="T174" s="123" t="e">
        <f>S174+(VLOOKUP($B173,'Growth Rates'!$B$11:$O$140,($B$1+2),FALSE))-(T173*(T$7/VLOOKUP($B173,'Paddock Names'!$B$11:$D$140,3)))</f>
        <v>#DIV/0!</v>
      </c>
      <c r="U174" s="123" t="e">
        <f>T174+(VLOOKUP($B173,'Growth Rates'!$B$11:$O$140,($B$1+2),FALSE))-(U173*(U$7/VLOOKUP($B173,'Paddock Names'!$B$11:$D$140,3)))</f>
        <v>#DIV/0!</v>
      </c>
      <c r="V174" s="123" t="e">
        <f>U174+(VLOOKUP($B173,'Growth Rates'!$B$11:$O$140,($B$1+2),FALSE))-(V173*(V$7/VLOOKUP($B173,'Paddock Names'!$B$11:$D$140,3)))</f>
        <v>#DIV/0!</v>
      </c>
      <c r="W174" s="123" t="e">
        <f>V174+(VLOOKUP($B173,'Growth Rates'!$B$11:$O$140,($B$1+2),FALSE))-(W173*(W$7/VLOOKUP($B173,'Paddock Names'!$B$11:$D$140,3)))</f>
        <v>#DIV/0!</v>
      </c>
      <c r="X174" s="123" t="e">
        <f>W174+(VLOOKUP($B173,'Growth Rates'!$B$11:$O$140,($B$1+2),FALSE))-(X173*(X$7/VLOOKUP($B173,'Paddock Names'!$B$11:$D$140,3)))</f>
        <v>#DIV/0!</v>
      </c>
      <c r="Y174" s="123" t="e">
        <f>X174+(VLOOKUP($B173,'Growth Rates'!$B$11:$O$140,($B$1+2),FALSE))-(Y173*(Y$7/VLOOKUP($B173,'Paddock Names'!$B$11:$D$140,3)))</f>
        <v>#DIV/0!</v>
      </c>
      <c r="Z174" s="123" t="e">
        <f>Y174+(VLOOKUP($B173,'Growth Rates'!$B$11:$O$140,($B$1+2),FALSE))-(Z173*(Z$7/VLOOKUP($B173,'Paddock Names'!$B$11:$D$140,3)))</f>
        <v>#DIV/0!</v>
      </c>
      <c r="AA174" s="123" t="e">
        <f>Z174+(VLOOKUP($B173,'Growth Rates'!$B$11:$O$140,($B$1+2),FALSE))-(AA173*(AA$7/VLOOKUP($B173,'Paddock Names'!$B$11:$D$140,3)))</f>
        <v>#DIV/0!</v>
      </c>
      <c r="AB174" s="123" t="e">
        <f>AA174+(VLOOKUP($B173,'Growth Rates'!$B$11:$O$140,($B$1+2),FALSE))-(AB173*(AB$7/VLOOKUP($B173,'Paddock Names'!$B$11:$D$140,3)))</f>
        <v>#DIV/0!</v>
      </c>
      <c r="AC174" s="123" t="e">
        <f>AB174+(VLOOKUP($B173,'Growth Rates'!$B$11:$O$140,($B$1+2),FALSE))-(AC173*(AC$7/VLOOKUP($B173,'Paddock Names'!$B$11:$D$140,3)))</f>
        <v>#DIV/0!</v>
      </c>
      <c r="AD174" s="123" t="e">
        <f>AC174+(VLOOKUP($B173,'Growth Rates'!$B$11:$O$140,($B$1+2),FALSE))-(AD173*(AD$7/VLOOKUP($B173,'Paddock Names'!$B$11:$D$140,3)))</f>
        <v>#DIV/0!</v>
      </c>
      <c r="AE174" s="123" t="e">
        <f>AD174+(VLOOKUP($B173,'Growth Rates'!$B$11:$O$140,($B$1+2),FALSE))-(AE173*(AE$7/VLOOKUP($B173,'Paddock Names'!$B$11:$D$140,3)))</f>
        <v>#DIV/0!</v>
      </c>
      <c r="AF174" s="123" t="e">
        <f>AE174+(VLOOKUP($B173,'Growth Rates'!$B$11:$O$140,($B$1+2),FALSE))-(AF173*(AF$7/VLOOKUP($B173,'Paddock Names'!$B$11:$D$140,3)))</f>
        <v>#DIV/0!</v>
      </c>
      <c r="AG174" s="123" t="e">
        <f>AF174+(VLOOKUP($B173,'Growth Rates'!$B$11:$O$140,($B$1+2),FALSE))-(AG173*(AG$7/VLOOKUP($B173,'Paddock Names'!$B$11:$D$140,3)))</f>
        <v>#DIV/0!</v>
      </c>
      <c r="AH174" s="123" t="e">
        <f>AG174+(VLOOKUP($B173,'Growth Rates'!$B$11:$O$140,($B$1+2),FALSE))-(AH173*(AH$7/VLOOKUP($B173,'Paddock Names'!$B$11:$D$140,3)))</f>
        <v>#DIV/0!</v>
      </c>
      <c r="AI174" s="123" t="e">
        <f>AH174+(VLOOKUP($B173,'Growth Rates'!$B$11:$O$140,($B$1+2),FALSE))-(AI173*(AI$7/VLOOKUP($B173,'Paddock Names'!$B$11:$D$140,3)))</f>
        <v>#DIV/0!</v>
      </c>
      <c r="AJ174" s="123" t="e">
        <f>AI174+(VLOOKUP($B173,'Growth Rates'!$B$11:$O$140,($B$1+2),FALSE))-(AJ173*(AJ$7/VLOOKUP($B173,'Paddock Names'!$B$11:$D$140,3)))</f>
        <v>#DIV/0!</v>
      </c>
      <c r="AK174" s="123" t="e">
        <f>AJ174+(VLOOKUP($B173,'Growth Rates'!$B$11:$O$140,($B$1+2),FALSE))-(AK173*(AK$7/VLOOKUP($B173,'Paddock Names'!$B$11:$D$140,3)))</f>
        <v>#DIV/0!</v>
      </c>
      <c r="AL174" s="123" t="e">
        <f>AK174+(VLOOKUP($B173,'Growth Rates'!$B$11:$O$140,($B$1+2),FALSE))-(AL173*(AL$7/VLOOKUP($B173,'Paddock Names'!$B$11:$D$140,3)))</f>
        <v>#DIV/0!</v>
      </c>
      <c r="AM174" s="124" t="e">
        <f>AL174+(VLOOKUP($B173,'Growth Rates'!$B$11:$O$140,($B$1+2),FALSE))-(AM173*(AM$7/VLOOKUP($B173,'Paddock Names'!$B$11:$D$140,3)))</f>
        <v>#DIV/0!</v>
      </c>
    </row>
    <row r="175" spans="2:39" x14ac:dyDescent="0.2">
      <c r="B175" s="58">
        <f t="shared" si="6"/>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IF(SUM(I175:AM175)&gt;0,SUM(I175:AM175)," ")</f>
        <v xml:space="preserve"> </v>
      </c>
      <c r="F175" s="119" t="e">
        <f>IF((MOD('Group Name and Year'!$E$14,4)=0),Feb!AK176,Feb!AJ176)</f>
        <v>#DIV/0!</v>
      </c>
      <c r="G175" s="17">
        <f>VLOOKUP(B175,'Herbage Mass Residual'!$B$11:$O$140,($B$1+2),FALSE)</f>
        <v>2400</v>
      </c>
      <c r="H175" s="103" t="e">
        <f>($F$7/VLOOKUP(B175,'Paddock Names'!$B$11:$D$140,3))*(SUM(I175:AM175)/31)</f>
        <v>#DIV/0!</v>
      </c>
      <c r="I175" s="121"/>
      <c r="J175" s="121"/>
      <c r="K175" s="121"/>
      <c r="L175" s="121"/>
      <c r="M175" s="121"/>
      <c r="N175" s="121"/>
      <c r="O175" s="121"/>
      <c r="P175" s="121"/>
      <c r="Q175" s="121"/>
      <c r="R175" s="121"/>
      <c r="S175" s="121"/>
      <c r="T175" s="121"/>
      <c r="U175" s="121"/>
      <c r="V175" s="121"/>
      <c r="W175" s="121"/>
      <c r="X175" s="121"/>
      <c r="Y175" s="121"/>
      <c r="Z175" s="121"/>
      <c r="AA175" s="121"/>
      <c r="AB175" s="121"/>
      <c r="AC175" s="121"/>
      <c r="AD175" s="121"/>
      <c r="AE175" s="121"/>
      <c r="AF175" s="121"/>
      <c r="AG175" s="121"/>
      <c r="AH175" s="121"/>
      <c r="AI175" s="121"/>
      <c r="AJ175" s="121"/>
      <c r="AK175" s="121"/>
      <c r="AL175" s="121"/>
      <c r="AM175" s="122"/>
    </row>
    <row r="176" spans="2:39" ht="16" thickBot="1" x14ac:dyDescent="0.25">
      <c r="B176" s="58">
        <f t="shared" si="6"/>
        <v>83.5</v>
      </c>
      <c r="C176" s="23"/>
      <c r="D176" s="29"/>
      <c r="E176" s="27"/>
      <c r="F176" s="21"/>
      <c r="G176" s="22"/>
      <c r="H176" s="104"/>
      <c r="I176" s="123" t="e">
        <f>F175+(VLOOKUP(B175,'Growth Rates'!$B$11:$O$140,($B$1+2),FALSE))-(I175*(I$7/VLOOKUP(B175,'Paddock Names'!$B$11:$D$140,3)))</f>
        <v>#DIV/0!</v>
      </c>
      <c r="J176" s="123" t="e">
        <f>I176+(VLOOKUP($B175,'Growth Rates'!$B$11:$O$140,($B$1+2),FALSE))-(J175*(J$7/VLOOKUP($B175,'Paddock Names'!$B$11:$D$140,3)))</f>
        <v>#DIV/0!</v>
      </c>
      <c r="K176" s="123" t="e">
        <f>J176+(VLOOKUP($B175,'Growth Rates'!$B$11:$O$140,($B$1+2),FALSE))-(K175*(K$7/VLOOKUP($B175,'Paddock Names'!$B$11:$D$140,3)))</f>
        <v>#DIV/0!</v>
      </c>
      <c r="L176" s="123" t="e">
        <f>K176+(VLOOKUP($B175,'Growth Rates'!$B$11:$O$140,($B$1+2),FALSE))-(L175*(L$7/VLOOKUP($B175,'Paddock Names'!$B$11:$D$140,3)))</f>
        <v>#DIV/0!</v>
      </c>
      <c r="M176" s="123" t="e">
        <f>L176+(VLOOKUP($B175,'Growth Rates'!$B$11:$O$140,($B$1+2),FALSE))-(M175*(M$7/VLOOKUP($B175,'Paddock Names'!$B$11:$D$140,3)))</f>
        <v>#DIV/0!</v>
      </c>
      <c r="N176" s="123" t="e">
        <f>M176+(VLOOKUP($B175,'Growth Rates'!$B$11:$O$140,($B$1+2),FALSE))-(N175*(N$7/VLOOKUP($B175,'Paddock Names'!$B$11:$D$140,3)))</f>
        <v>#DIV/0!</v>
      </c>
      <c r="O176" s="123" t="e">
        <f>N176+(VLOOKUP($B175,'Growth Rates'!$B$11:$O$140,($B$1+2),FALSE))-(O175*(O$7/VLOOKUP($B175,'Paddock Names'!$B$11:$D$140,3)))</f>
        <v>#DIV/0!</v>
      </c>
      <c r="P176" s="123" t="e">
        <f>O176+(VLOOKUP($B175,'Growth Rates'!$B$11:$O$140,($B$1+2),FALSE))-(P175*(P$7/VLOOKUP($B175,'Paddock Names'!$B$11:$D$140,3)))</f>
        <v>#DIV/0!</v>
      </c>
      <c r="Q176" s="123" t="e">
        <f>P176+(VLOOKUP($B175,'Growth Rates'!$B$11:$O$140,($B$1+2),FALSE))-(Q175*(Q$7/VLOOKUP($B175,'Paddock Names'!$B$11:$D$140,3)))</f>
        <v>#DIV/0!</v>
      </c>
      <c r="R176" s="123" t="e">
        <f>Q176+(VLOOKUP($B175,'Growth Rates'!$B$11:$O$140,($B$1+2),FALSE))-(R175*(R$7/VLOOKUP($B175,'Paddock Names'!$B$11:$D$140,3)))</f>
        <v>#DIV/0!</v>
      </c>
      <c r="S176" s="123" t="e">
        <f>R176+(VLOOKUP($B175,'Growth Rates'!$B$11:$O$140,($B$1+2),FALSE))-(S175*(S$7/VLOOKUP($B175,'Paddock Names'!$B$11:$D$140,3)))</f>
        <v>#DIV/0!</v>
      </c>
      <c r="T176" s="123" t="e">
        <f>S176+(VLOOKUP($B175,'Growth Rates'!$B$11:$O$140,($B$1+2),FALSE))-(T175*(T$7/VLOOKUP($B175,'Paddock Names'!$B$11:$D$140,3)))</f>
        <v>#DIV/0!</v>
      </c>
      <c r="U176" s="123" t="e">
        <f>T176+(VLOOKUP($B175,'Growth Rates'!$B$11:$O$140,($B$1+2),FALSE))-(U175*(U$7/VLOOKUP($B175,'Paddock Names'!$B$11:$D$140,3)))</f>
        <v>#DIV/0!</v>
      </c>
      <c r="V176" s="123" t="e">
        <f>U176+(VLOOKUP($B175,'Growth Rates'!$B$11:$O$140,($B$1+2),FALSE))-(V175*(V$7/VLOOKUP($B175,'Paddock Names'!$B$11:$D$140,3)))</f>
        <v>#DIV/0!</v>
      </c>
      <c r="W176" s="123" t="e">
        <f>V176+(VLOOKUP($B175,'Growth Rates'!$B$11:$O$140,($B$1+2),FALSE))-(W175*(W$7/VLOOKUP($B175,'Paddock Names'!$B$11:$D$140,3)))</f>
        <v>#DIV/0!</v>
      </c>
      <c r="X176" s="123" t="e">
        <f>W176+(VLOOKUP($B175,'Growth Rates'!$B$11:$O$140,($B$1+2),FALSE))-(X175*(X$7/VLOOKUP($B175,'Paddock Names'!$B$11:$D$140,3)))</f>
        <v>#DIV/0!</v>
      </c>
      <c r="Y176" s="123" t="e">
        <f>X176+(VLOOKUP($B175,'Growth Rates'!$B$11:$O$140,($B$1+2),FALSE))-(Y175*(Y$7/VLOOKUP($B175,'Paddock Names'!$B$11:$D$140,3)))</f>
        <v>#DIV/0!</v>
      </c>
      <c r="Z176" s="123" t="e">
        <f>Y176+(VLOOKUP($B175,'Growth Rates'!$B$11:$O$140,($B$1+2),FALSE))-(Z175*(Z$7/VLOOKUP($B175,'Paddock Names'!$B$11:$D$140,3)))</f>
        <v>#DIV/0!</v>
      </c>
      <c r="AA176" s="123" t="e">
        <f>Z176+(VLOOKUP($B175,'Growth Rates'!$B$11:$O$140,($B$1+2),FALSE))-(AA175*(AA$7/VLOOKUP($B175,'Paddock Names'!$B$11:$D$140,3)))</f>
        <v>#DIV/0!</v>
      </c>
      <c r="AB176" s="123" t="e">
        <f>AA176+(VLOOKUP($B175,'Growth Rates'!$B$11:$O$140,($B$1+2),FALSE))-(AB175*(AB$7/VLOOKUP($B175,'Paddock Names'!$B$11:$D$140,3)))</f>
        <v>#DIV/0!</v>
      </c>
      <c r="AC176" s="123" t="e">
        <f>AB176+(VLOOKUP($B175,'Growth Rates'!$B$11:$O$140,($B$1+2),FALSE))-(AC175*(AC$7/VLOOKUP($B175,'Paddock Names'!$B$11:$D$140,3)))</f>
        <v>#DIV/0!</v>
      </c>
      <c r="AD176" s="123" t="e">
        <f>AC176+(VLOOKUP($B175,'Growth Rates'!$B$11:$O$140,($B$1+2),FALSE))-(AD175*(AD$7/VLOOKUP($B175,'Paddock Names'!$B$11:$D$140,3)))</f>
        <v>#DIV/0!</v>
      </c>
      <c r="AE176" s="123" t="e">
        <f>AD176+(VLOOKUP($B175,'Growth Rates'!$B$11:$O$140,($B$1+2),FALSE))-(AE175*(AE$7/VLOOKUP($B175,'Paddock Names'!$B$11:$D$140,3)))</f>
        <v>#DIV/0!</v>
      </c>
      <c r="AF176" s="123" t="e">
        <f>AE176+(VLOOKUP($B175,'Growth Rates'!$B$11:$O$140,($B$1+2),FALSE))-(AF175*(AF$7/VLOOKUP($B175,'Paddock Names'!$B$11:$D$140,3)))</f>
        <v>#DIV/0!</v>
      </c>
      <c r="AG176" s="123" t="e">
        <f>AF176+(VLOOKUP($B175,'Growth Rates'!$B$11:$O$140,($B$1+2),FALSE))-(AG175*(AG$7/VLOOKUP($B175,'Paddock Names'!$B$11:$D$140,3)))</f>
        <v>#DIV/0!</v>
      </c>
      <c r="AH176" s="123" t="e">
        <f>AG176+(VLOOKUP($B175,'Growth Rates'!$B$11:$O$140,($B$1+2),FALSE))-(AH175*(AH$7/VLOOKUP($B175,'Paddock Names'!$B$11:$D$140,3)))</f>
        <v>#DIV/0!</v>
      </c>
      <c r="AI176" s="123" t="e">
        <f>AH176+(VLOOKUP($B175,'Growth Rates'!$B$11:$O$140,($B$1+2),FALSE))-(AI175*(AI$7/VLOOKUP($B175,'Paddock Names'!$B$11:$D$140,3)))</f>
        <v>#DIV/0!</v>
      </c>
      <c r="AJ176" s="123" t="e">
        <f>AI176+(VLOOKUP($B175,'Growth Rates'!$B$11:$O$140,($B$1+2),FALSE))-(AJ175*(AJ$7/VLOOKUP($B175,'Paddock Names'!$B$11:$D$140,3)))</f>
        <v>#DIV/0!</v>
      </c>
      <c r="AK176" s="123" t="e">
        <f>AJ176+(VLOOKUP($B175,'Growth Rates'!$B$11:$O$140,($B$1+2),FALSE))-(AK175*(AK$7/VLOOKUP($B175,'Paddock Names'!$B$11:$D$140,3)))</f>
        <v>#DIV/0!</v>
      </c>
      <c r="AL176" s="123" t="e">
        <f>AK176+(VLOOKUP($B175,'Growth Rates'!$B$11:$O$140,($B$1+2),FALSE))-(AL175*(AL$7/VLOOKUP($B175,'Paddock Names'!$B$11:$D$140,3)))</f>
        <v>#DIV/0!</v>
      </c>
      <c r="AM176" s="124" t="e">
        <f>AL176+(VLOOKUP($B175,'Growth Rates'!$B$11:$O$140,($B$1+2),FALSE))-(AM175*(AM$7/VLOOKUP($B175,'Paddock Names'!$B$11:$D$140,3)))</f>
        <v>#DIV/0!</v>
      </c>
    </row>
    <row r="177" spans="2:39" x14ac:dyDescent="0.2">
      <c r="B177" s="58">
        <f t="shared" si="6"/>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IF(SUM(I177:AM177)&gt;0,SUM(I177:AM177)," ")</f>
        <v xml:space="preserve"> </v>
      </c>
      <c r="F177" s="119" t="e">
        <f>IF((MOD('Group Name and Year'!$E$14,4)=0),Feb!AK178,Feb!AJ178)</f>
        <v>#DIV/0!</v>
      </c>
      <c r="G177" s="17">
        <f>VLOOKUP(B177,'Herbage Mass Residual'!$B$11:$O$140,($B$1+2),FALSE)</f>
        <v>2400</v>
      </c>
      <c r="H177" s="103" t="e">
        <f>($F$7/VLOOKUP(B177,'Paddock Names'!$B$11:$D$140,3))*(SUM(I177:AM177)/31)</f>
        <v>#DIV/0!</v>
      </c>
      <c r="I177" s="121"/>
      <c r="J177" s="121"/>
      <c r="K177" s="121"/>
      <c r="L177" s="121"/>
      <c r="M177" s="121"/>
      <c r="N177" s="121"/>
      <c r="O177" s="121"/>
      <c r="P177" s="121"/>
      <c r="Q177" s="121"/>
      <c r="R177" s="121"/>
      <c r="S177" s="121"/>
      <c r="T177" s="121"/>
      <c r="U177" s="121"/>
      <c r="V177" s="121"/>
      <c r="W177" s="121"/>
      <c r="X177" s="121"/>
      <c r="Y177" s="121"/>
      <c r="Z177" s="121"/>
      <c r="AA177" s="121"/>
      <c r="AB177" s="121"/>
      <c r="AC177" s="121"/>
      <c r="AD177" s="121"/>
      <c r="AE177" s="121"/>
      <c r="AF177" s="121"/>
      <c r="AG177" s="121"/>
      <c r="AH177" s="121"/>
      <c r="AI177" s="121"/>
      <c r="AJ177" s="121"/>
      <c r="AK177" s="121"/>
      <c r="AL177" s="121"/>
      <c r="AM177" s="122"/>
    </row>
    <row r="178" spans="2:39" ht="16" thickBot="1" x14ac:dyDescent="0.25">
      <c r="B178" s="58">
        <f t="shared" si="6"/>
        <v>84.5</v>
      </c>
      <c r="C178" s="23"/>
      <c r="D178" s="29"/>
      <c r="E178" s="27"/>
      <c r="F178" s="21"/>
      <c r="G178" s="22"/>
      <c r="H178" s="104"/>
      <c r="I178" s="123" t="e">
        <f>F177+(VLOOKUP(B177,'Growth Rates'!$B$11:$O$140,($B$1+2),FALSE))-(I177*(I$7/VLOOKUP(B177,'Paddock Names'!$B$11:$D$140,3)))</f>
        <v>#DIV/0!</v>
      </c>
      <c r="J178" s="123" t="e">
        <f>I178+(VLOOKUP($B177,'Growth Rates'!$B$11:$O$140,($B$1+2),FALSE))-(J177*(J$7/VLOOKUP($B177,'Paddock Names'!$B$11:$D$140,3)))</f>
        <v>#DIV/0!</v>
      </c>
      <c r="K178" s="123" t="e">
        <f>J178+(VLOOKUP($B177,'Growth Rates'!$B$11:$O$140,($B$1+2),FALSE))-(K177*(K$7/VLOOKUP($B177,'Paddock Names'!$B$11:$D$140,3)))</f>
        <v>#DIV/0!</v>
      </c>
      <c r="L178" s="123" t="e">
        <f>K178+(VLOOKUP($B177,'Growth Rates'!$B$11:$O$140,($B$1+2),FALSE))-(L177*(L$7/VLOOKUP($B177,'Paddock Names'!$B$11:$D$140,3)))</f>
        <v>#DIV/0!</v>
      </c>
      <c r="M178" s="123" t="e">
        <f>L178+(VLOOKUP($B177,'Growth Rates'!$B$11:$O$140,($B$1+2),FALSE))-(M177*(M$7/VLOOKUP($B177,'Paddock Names'!$B$11:$D$140,3)))</f>
        <v>#DIV/0!</v>
      </c>
      <c r="N178" s="123" t="e">
        <f>M178+(VLOOKUP($B177,'Growth Rates'!$B$11:$O$140,($B$1+2),FALSE))-(N177*(N$7/VLOOKUP($B177,'Paddock Names'!$B$11:$D$140,3)))</f>
        <v>#DIV/0!</v>
      </c>
      <c r="O178" s="123" t="e">
        <f>N178+(VLOOKUP($B177,'Growth Rates'!$B$11:$O$140,($B$1+2),FALSE))-(O177*(O$7/VLOOKUP($B177,'Paddock Names'!$B$11:$D$140,3)))</f>
        <v>#DIV/0!</v>
      </c>
      <c r="P178" s="123" t="e">
        <f>O178+(VLOOKUP($B177,'Growth Rates'!$B$11:$O$140,($B$1+2),FALSE))-(P177*(P$7/VLOOKUP($B177,'Paddock Names'!$B$11:$D$140,3)))</f>
        <v>#DIV/0!</v>
      </c>
      <c r="Q178" s="123" t="e">
        <f>P178+(VLOOKUP($B177,'Growth Rates'!$B$11:$O$140,($B$1+2),FALSE))-(Q177*(Q$7/VLOOKUP($B177,'Paddock Names'!$B$11:$D$140,3)))</f>
        <v>#DIV/0!</v>
      </c>
      <c r="R178" s="123" t="e">
        <f>Q178+(VLOOKUP($B177,'Growth Rates'!$B$11:$O$140,($B$1+2),FALSE))-(R177*(R$7/VLOOKUP($B177,'Paddock Names'!$B$11:$D$140,3)))</f>
        <v>#DIV/0!</v>
      </c>
      <c r="S178" s="123" t="e">
        <f>R178+(VLOOKUP($B177,'Growth Rates'!$B$11:$O$140,($B$1+2),FALSE))-(S177*(S$7/VLOOKUP($B177,'Paddock Names'!$B$11:$D$140,3)))</f>
        <v>#DIV/0!</v>
      </c>
      <c r="T178" s="123" t="e">
        <f>S178+(VLOOKUP($B177,'Growth Rates'!$B$11:$O$140,($B$1+2),FALSE))-(T177*(T$7/VLOOKUP($B177,'Paddock Names'!$B$11:$D$140,3)))</f>
        <v>#DIV/0!</v>
      </c>
      <c r="U178" s="123" t="e">
        <f>T178+(VLOOKUP($B177,'Growth Rates'!$B$11:$O$140,($B$1+2),FALSE))-(U177*(U$7/VLOOKUP($B177,'Paddock Names'!$B$11:$D$140,3)))</f>
        <v>#DIV/0!</v>
      </c>
      <c r="V178" s="123" t="e">
        <f>U178+(VLOOKUP($B177,'Growth Rates'!$B$11:$O$140,($B$1+2),FALSE))-(V177*(V$7/VLOOKUP($B177,'Paddock Names'!$B$11:$D$140,3)))</f>
        <v>#DIV/0!</v>
      </c>
      <c r="W178" s="123" t="e">
        <f>V178+(VLOOKUP($B177,'Growth Rates'!$B$11:$O$140,($B$1+2),FALSE))-(W177*(W$7/VLOOKUP($B177,'Paddock Names'!$B$11:$D$140,3)))</f>
        <v>#DIV/0!</v>
      </c>
      <c r="X178" s="123" t="e">
        <f>W178+(VLOOKUP($B177,'Growth Rates'!$B$11:$O$140,($B$1+2),FALSE))-(X177*(X$7/VLOOKUP($B177,'Paddock Names'!$B$11:$D$140,3)))</f>
        <v>#DIV/0!</v>
      </c>
      <c r="Y178" s="123" t="e">
        <f>X178+(VLOOKUP($B177,'Growth Rates'!$B$11:$O$140,($B$1+2),FALSE))-(Y177*(Y$7/VLOOKUP($B177,'Paddock Names'!$B$11:$D$140,3)))</f>
        <v>#DIV/0!</v>
      </c>
      <c r="Z178" s="123" t="e">
        <f>Y178+(VLOOKUP($B177,'Growth Rates'!$B$11:$O$140,($B$1+2),FALSE))-(Z177*(Z$7/VLOOKUP($B177,'Paddock Names'!$B$11:$D$140,3)))</f>
        <v>#DIV/0!</v>
      </c>
      <c r="AA178" s="123" t="e">
        <f>Z178+(VLOOKUP($B177,'Growth Rates'!$B$11:$O$140,($B$1+2),FALSE))-(AA177*(AA$7/VLOOKUP($B177,'Paddock Names'!$B$11:$D$140,3)))</f>
        <v>#DIV/0!</v>
      </c>
      <c r="AB178" s="123" t="e">
        <f>AA178+(VLOOKUP($B177,'Growth Rates'!$B$11:$O$140,($B$1+2),FALSE))-(AB177*(AB$7/VLOOKUP($B177,'Paddock Names'!$B$11:$D$140,3)))</f>
        <v>#DIV/0!</v>
      </c>
      <c r="AC178" s="123" t="e">
        <f>AB178+(VLOOKUP($B177,'Growth Rates'!$B$11:$O$140,($B$1+2),FALSE))-(AC177*(AC$7/VLOOKUP($B177,'Paddock Names'!$B$11:$D$140,3)))</f>
        <v>#DIV/0!</v>
      </c>
      <c r="AD178" s="123" t="e">
        <f>AC178+(VLOOKUP($B177,'Growth Rates'!$B$11:$O$140,($B$1+2),FALSE))-(AD177*(AD$7/VLOOKUP($B177,'Paddock Names'!$B$11:$D$140,3)))</f>
        <v>#DIV/0!</v>
      </c>
      <c r="AE178" s="123" t="e">
        <f>AD178+(VLOOKUP($B177,'Growth Rates'!$B$11:$O$140,($B$1+2),FALSE))-(AE177*(AE$7/VLOOKUP($B177,'Paddock Names'!$B$11:$D$140,3)))</f>
        <v>#DIV/0!</v>
      </c>
      <c r="AF178" s="123" t="e">
        <f>AE178+(VLOOKUP($B177,'Growth Rates'!$B$11:$O$140,($B$1+2),FALSE))-(AF177*(AF$7/VLOOKUP($B177,'Paddock Names'!$B$11:$D$140,3)))</f>
        <v>#DIV/0!</v>
      </c>
      <c r="AG178" s="123" t="e">
        <f>AF178+(VLOOKUP($B177,'Growth Rates'!$B$11:$O$140,($B$1+2),FALSE))-(AG177*(AG$7/VLOOKUP($B177,'Paddock Names'!$B$11:$D$140,3)))</f>
        <v>#DIV/0!</v>
      </c>
      <c r="AH178" s="123" t="e">
        <f>AG178+(VLOOKUP($B177,'Growth Rates'!$B$11:$O$140,($B$1+2),FALSE))-(AH177*(AH$7/VLOOKUP($B177,'Paddock Names'!$B$11:$D$140,3)))</f>
        <v>#DIV/0!</v>
      </c>
      <c r="AI178" s="123" t="e">
        <f>AH178+(VLOOKUP($B177,'Growth Rates'!$B$11:$O$140,($B$1+2),FALSE))-(AI177*(AI$7/VLOOKUP($B177,'Paddock Names'!$B$11:$D$140,3)))</f>
        <v>#DIV/0!</v>
      </c>
      <c r="AJ178" s="123" t="e">
        <f>AI178+(VLOOKUP($B177,'Growth Rates'!$B$11:$O$140,($B$1+2),FALSE))-(AJ177*(AJ$7/VLOOKUP($B177,'Paddock Names'!$B$11:$D$140,3)))</f>
        <v>#DIV/0!</v>
      </c>
      <c r="AK178" s="123" t="e">
        <f>AJ178+(VLOOKUP($B177,'Growth Rates'!$B$11:$O$140,($B$1+2),FALSE))-(AK177*(AK$7/VLOOKUP($B177,'Paddock Names'!$B$11:$D$140,3)))</f>
        <v>#DIV/0!</v>
      </c>
      <c r="AL178" s="123" t="e">
        <f>AK178+(VLOOKUP($B177,'Growth Rates'!$B$11:$O$140,($B$1+2),FALSE))-(AL177*(AL$7/VLOOKUP($B177,'Paddock Names'!$B$11:$D$140,3)))</f>
        <v>#DIV/0!</v>
      </c>
      <c r="AM178" s="124" t="e">
        <f>AL178+(VLOOKUP($B177,'Growth Rates'!$B$11:$O$140,($B$1+2),FALSE))-(AM177*(AM$7/VLOOKUP($B177,'Paddock Names'!$B$11:$D$140,3)))</f>
        <v>#DIV/0!</v>
      </c>
    </row>
    <row r="179" spans="2:39" x14ac:dyDescent="0.2">
      <c r="B179" s="58">
        <f t="shared" si="6"/>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IF(SUM(I179:AM179)&gt;0,SUM(I179:AM179)," ")</f>
        <v xml:space="preserve"> </v>
      </c>
      <c r="F179" s="119" t="e">
        <f>IF((MOD('Group Name and Year'!$E$14,4)=0),Feb!AK180,Feb!AJ180)</f>
        <v>#DIV/0!</v>
      </c>
      <c r="G179" s="17">
        <f>VLOOKUP(B179,'Herbage Mass Residual'!$B$11:$O$140,($B$1+2),FALSE)</f>
        <v>2400</v>
      </c>
      <c r="H179" s="103" t="e">
        <f>($F$7/VLOOKUP(B179,'Paddock Names'!$B$11:$D$140,3))*(SUM(I179:AM179)/31)</f>
        <v>#DIV/0!</v>
      </c>
      <c r="I179" s="121"/>
      <c r="J179" s="121"/>
      <c r="K179" s="121"/>
      <c r="L179" s="121"/>
      <c r="M179" s="121"/>
      <c r="N179" s="121"/>
      <c r="O179" s="121"/>
      <c r="P179" s="121"/>
      <c r="Q179" s="121"/>
      <c r="R179" s="121"/>
      <c r="S179" s="121"/>
      <c r="T179" s="121"/>
      <c r="U179" s="121"/>
      <c r="V179" s="121"/>
      <c r="W179" s="121"/>
      <c r="X179" s="121"/>
      <c r="Y179" s="121"/>
      <c r="Z179" s="121"/>
      <c r="AA179" s="121"/>
      <c r="AB179" s="121"/>
      <c r="AC179" s="121"/>
      <c r="AD179" s="121"/>
      <c r="AE179" s="121"/>
      <c r="AF179" s="121"/>
      <c r="AG179" s="121"/>
      <c r="AH179" s="121"/>
      <c r="AI179" s="121"/>
      <c r="AJ179" s="121"/>
      <c r="AK179" s="121"/>
      <c r="AL179" s="121"/>
      <c r="AM179" s="122"/>
    </row>
    <row r="180" spans="2:39" ht="16" thickBot="1" x14ac:dyDescent="0.25">
      <c r="B180" s="58">
        <f t="shared" si="6"/>
        <v>85.5</v>
      </c>
      <c r="C180" s="23"/>
      <c r="D180" s="29"/>
      <c r="E180" s="27"/>
      <c r="F180" s="21"/>
      <c r="G180" s="22"/>
      <c r="H180" s="104"/>
      <c r="I180" s="123" t="e">
        <f>F179+(VLOOKUP(B179,'Growth Rates'!$B$11:$O$140,($B$1+2),FALSE))-(I179*(I$7/VLOOKUP(B179,'Paddock Names'!$B$11:$D$140,3)))</f>
        <v>#DIV/0!</v>
      </c>
      <c r="J180" s="123" t="e">
        <f>I180+(VLOOKUP($B179,'Growth Rates'!$B$11:$O$140,($B$1+2),FALSE))-(J179*(J$7/VLOOKUP($B179,'Paddock Names'!$B$11:$D$140,3)))</f>
        <v>#DIV/0!</v>
      </c>
      <c r="K180" s="123" t="e">
        <f>J180+(VLOOKUP($B179,'Growth Rates'!$B$11:$O$140,($B$1+2),FALSE))-(K179*(K$7/VLOOKUP($B179,'Paddock Names'!$B$11:$D$140,3)))</f>
        <v>#DIV/0!</v>
      </c>
      <c r="L180" s="123" t="e">
        <f>K180+(VLOOKUP($B179,'Growth Rates'!$B$11:$O$140,($B$1+2),FALSE))-(L179*(L$7/VLOOKUP($B179,'Paddock Names'!$B$11:$D$140,3)))</f>
        <v>#DIV/0!</v>
      </c>
      <c r="M180" s="123" t="e">
        <f>L180+(VLOOKUP($B179,'Growth Rates'!$B$11:$O$140,($B$1+2),FALSE))-(M179*(M$7/VLOOKUP($B179,'Paddock Names'!$B$11:$D$140,3)))</f>
        <v>#DIV/0!</v>
      </c>
      <c r="N180" s="123" t="e">
        <f>M180+(VLOOKUP($B179,'Growth Rates'!$B$11:$O$140,($B$1+2),FALSE))-(N179*(N$7/VLOOKUP($B179,'Paddock Names'!$B$11:$D$140,3)))</f>
        <v>#DIV/0!</v>
      </c>
      <c r="O180" s="123" t="e">
        <f>N180+(VLOOKUP($B179,'Growth Rates'!$B$11:$O$140,($B$1+2),FALSE))-(O179*(O$7/VLOOKUP($B179,'Paddock Names'!$B$11:$D$140,3)))</f>
        <v>#DIV/0!</v>
      </c>
      <c r="P180" s="123" t="e">
        <f>O180+(VLOOKUP($B179,'Growth Rates'!$B$11:$O$140,($B$1+2),FALSE))-(P179*(P$7/VLOOKUP($B179,'Paddock Names'!$B$11:$D$140,3)))</f>
        <v>#DIV/0!</v>
      </c>
      <c r="Q180" s="123" t="e">
        <f>P180+(VLOOKUP($B179,'Growth Rates'!$B$11:$O$140,($B$1+2),FALSE))-(Q179*(Q$7/VLOOKUP($B179,'Paddock Names'!$B$11:$D$140,3)))</f>
        <v>#DIV/0!</v>
      </c>
      <c r="R180" s="123" t="e">
        <f>Q180+(VLOOKUP($B179,'Growth Rates'!$B$11:$O$140,($B$1+2),FALSE))-(R179*(R$7/VLOOKUP($B179,'Paddock Names'!$B$11:$D$140,3)))</f>
        <v>#DIV/0!</v>
      </c>
      <c r="S180" s="123" t="e">
        <f>R180+(VLOOKUP($B179,'Growth Rates'!$B$11:$O$140,($B$1+2),FALSE))-(S179*(S$7/VLOOKUP($B179,'Paddock Names'!$B$11:$D$140,3)))</f>
        <v>#DIV/0!</v>
      </c>
      <c r="T180" s="123" t="e">
        <f>S180+(VLOOKUP($B179,'Growth Rates'!$B$11:$O$140,($B$1+2),FALSE))-(T179*(T$7/VLOOKUP($B179,'Paddock Names'!$B$11:$D$140,3)))</f>
        <v>#DIV/0!</v>
      </c>
      <c r="U180" s="123" t="e">
        <f>T180+(VLOOKUP($B179,'Growth Rates'!$B$11:$O$140,($B$1+2),FALSE))-(U179*(U$7/VLOOKUP($B179,'Paddock Names'!$B$11:$D$140,3)))</f>
        <v>#DIV/0!</v>
      </c>
      <c r="V180" s="123" t="e">
        <f>U180+(VLOOKUP($B179,'Growth Rates'!$B$11:$O$140,($B$1+2),FALSE))-(V179*(V$7/VLOOKUP($B179,'Paddock Names'!$B$11:$D$140,3)))</f>
        <v>#DIV/0!</v>
      </c>
      <c r="W180" s="123" t="e">
        <f>V180+(VLOOKUP($B179,'Growth Rates'!$B$11:$O$140,($B$1+2),FALSE))-(W179*(W$7/VLOOKUP($B179,'Paddock Names'!$B$11:$D$140,3)))</f>
        <v>#DIV/0!</v>
      </c>
      <c r="X180" s="123" t="e">
        <f>W180+(VLOOKUP($B179,'Growth Rates'!$B$11:$O$140,($B$1+2),FALSE))-(X179*(X$7/VLOOKUP($B179,'Paddock Names'!$B$11:$D$140,3)))</f>
        <v>#DIV/0!</v>
      </c>
      <c r="Y180" s="123" t="e">
        <f>X180+(VLOOKUP($B179,'Growth Rates'!$B$11:$O$140,($B$1+2),FALSE))-(Y179*(Y$7/VLOOKUP($B179,'Paddock Names'!$B$11:$D$140,3)))</f>
        <v>#DIV/0!</v>
      </c>
      <c r="Z180" s="123" t="e">
        <f>Y180+(VLOOKUP($B179,'Growth Rates'!$B$11:$O$140,($B$1+2),FALSE))-(Z179*(Z$7/VLOOKUP($B179,'Paddock Names'!$B$11:$D$140,3)))</f>
        <v>#DIV/0!</v>
      </c>
      <c r="AA180" s="123" t="e">
        <f>Z180+(VLOOKUP($B179,'Growth Rates'!$B$11:$O$140,($B$1+2),FALSE))-(AA179*(AA$7/VLOOKUP($B179,'Paddock Names'!$B$11:$D$140,3)))</f>
        <v>#DIV/0!</v>
      </c>
      <c r="AB180" s="123" t="e">
        <f>AA180+(VLOOKUP($B179,'Growth Rates'!$B$11:$O$140,($B$1+2),FALSE))-(AB179*(AB$7/VLOOKUP($B179,'Paddock Names'!$B$11:$D$140,3)))</f>
        <v>#DIV/0!</v>
      </c>
      <c r="AC180" s="123" t="e">
        <f>AB180+(VLOOKUP($B179,'Growth Rates'!$B$11:$O$140,($B$1+2),FALSE))-(AC179*(AC$7/VLOOKUP($B179,'Paddock Names'!$B$11:$D$140,3)))</f>
        <v>#DIV/0!</v>
      </c>
      <c r="AD180" s="123" t="e">
        <f>AC180+(VLOOKUP($B179,'Growth Rates'!$B$11:$O$140,($B$1+2),FALSE))-(AD179*(AD$7/VLOOKUP($B179,'Paddock Names'!$B$11:$D$140,3)))</f>
        <v>#DIV/0!</v>
      </c>
      <c r="AE180" s="123" t="e">
        <f>AD180+(VLOOKUP($B179,'Growth Rates'!$B$11:$O$140,($B$1+2),FALSE))-(AE179*(AE$7/VLOOKUP($B179,'Paddock Names'!$B$11:$D$140,3)))</f>
        <v>#DIV/0!</v>
      </c>
      <c r="AF180" s="123" t="e">
        <f>AE180+(VLOOKUP($B179,'Growth Rates'!$B$11:$O$140,($B$1+2),FALSE))-(AF179*(AF$7/VLOOKUP($B179,'Paddock Names'!$B$11:$D$140,3)))</f>
        <v>#DIV/0!</v>
      </c>
      <c r="AG180" s="123" t="e">
        <f>AF180+(VLOOKUP($B179,'Growth Rates'!$B$11:$O$140,($B$1+2),FALSE))-(AG179*(AG$7/VLOOKUP($B179,'Paddock Names'!$B$11:$D$140,3)))</f>
        <v>#DIV/0!</v>
      </c>
      <c r="AH180" s="123" t="e">
        <f>AG180+(VLOOKUP($B179,'Growth Rates'!$B$11:$O$140,($B$1+2),FALSE))-(AH179*(AH$7/VLOOKUP($B179,'Paddock Names'!$B$11:$D$140,3)))</f>
        <v>#DIV/0!</v>
      </c>
      <c r="AI180" s="123" t="e">
        <f>AH180+(VLOOKUP($B179,'Growth Rates'!$B$11:$O$140,($B$1+2),FALSE))-(AI179*(AI$7/VLOOKUP($B179,'Paddock Names'!$B$11:$D$140,3)))</f>
        <v>#DIV/0!</v>
      </c>
      <c r="AJ180" s="123" t="e">
        <f>AI180+(VLOOKUP($B179,'Growth Rates'!$B$11:$O$140,($B$1+2),FALSE))-(AJ179*(AJ$7/VLOOKUP($B179,'Paddock Names'!$B$11:$D$140,3)))</f>
        <v>#DIV/0!</v>
      </c>
      <c r="AK180" s="123" t="e">
        <f>AJ180+(VLOOKUP($B179,'Growth Rates'!$B$11:$O$140,($B$1+2),FALSE))-(AK179*(AK$7/VLOOKUP($B179,'Paddock Names'!$B$11:$D$140,3)))</f>
        <v>#DIV/0!</v>
      </c>
      <c r="AL180" s="123" t="e">
        <f>AK180+(VLOOKUP($B179,'Growth Rates'!$B$11:$O$140,($B$1+2),FALSE))-(AL179*(AL$7/VLOOKUP($B179,'Paddock Names'!$B$11:$D$140,3)))</f>
        <v>#DIV/0!</v>
      </c>
      <c r="AM180" s="124" t="e">
        <f>AL180+(VLOOKUP($B179,'Growth Rates'!$B$11:$O$140,($B$1+2),FALSE))-(AM179*(AM$7/VLOOKUP($B179,'Paddock Names'!$B$11:$D$140,3)))</f>
        <v>#DIV/0!</v>
      </c>
    </row>
    <row r="181" spans="2:39" x14ac:dyDescent="0.2">
      <c r="B181" s="58">
        <f t="shared" si="6"/>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IF(SUM(I181:AM181)&gt;0,SUM(I181:AM181)," ")</f>
        <v xml:space="preserve"> </v>
      </c>
      <c r="F181" s="119" t="e">
        <f>IF((MOD('Group Name and Year'!$E$14,4)=0),Feb!AK182,Feb!AJ182)</f>
        <v>#DIV/0!</v>
      </c>
      <c r="G181" s="17">
        <f>VLOOKUP(B181,'Herbage Mass Residual'!$B$11:$O$140,($B$1+2),FALSE)</f>
        <v>2400</v>
      </c>
      <c r="H181" s="103" t="e">
        <f>($F$7/VLOOKUP(B181,'Paddock Names'!$B$11:$D$140,3))*(SUM(I181:AM181)/31)</f>
        <v>#DIV/0!</v>
      </c>
      <c r="I181" s="121"/>
      <c r="J181" s="121"/>
      <c r="K181" s="121"/>
      <c r="L181" s="121"/>
      <c r="M181" s="121"/>
      <c r="N181" s="121"/>
      <c r="O181" s="121"/>
      <c r="P181" s="121"/>
      <c r="Q181" s="121"/>
      <c r="R181" s="121"/>
      <c r="S181" s="121"/>
      <c r="T181" s="121"/>
      <c r="U181" s="121"/>
      <c r="V181" s="121"/>
      <c r="W181" s="121"/>
      <c r="X181" s="121"/>
      <c r="Y181" s="121"/>
      <c r="Z181" s="121"/>
      <c r="AA181" s="121"/>
      <c r="AB181" s="121"/>
      <c r="AC181" s="121"/>
      <c r="AD181" s="121"/>
      <c r="AE181" s="121"/>
      <c r="AF181" s="121"/>
      <c r="AG181" s="121"/>
      <c r="AH181" s="121"/>
      <c r="AI181" s="121"/>
      <c r="AJ181" s="121"/>
      <c r="AK181" s="121"/>
      <c r="AL181" s="121"/>
      <c r="AM181" s="122"/>
    </row>
    <row r="182" spans="2:39" ht="16" thickBot="1" x14ac:dyDescent="0.25">
      <c r="B182" s="58">
        <f t="shared" si="6"/>
        <v>86.5</v>
      </c>
      <c r="C182" s="23"/>
      <c r="D182" s="29"/>
      <c r="E182" s="27"/>
      <c r="F182" s="21"/>
      <c r="G182" s="22"/>
      <c r="H182" s="104"/>
      <c r="I182" s="123" t="e">
        <f>F181+(VLOOKUP(B181,'Growth Rates'!$B$11:$O$140,($B$1+2),FALSE))-(I181*(I$7/VLOOKUP(B181,'Paddock Names'!$B$11:$D$140,3)))</f>
        <v>#DIV/0!</v>
      </c>
      <c r="J182" s="123" t="e">
        <f>I182+(VLOOKUP($B181,'Growth Rates'!$B$11:$O$140,($B$1+2),FALSE))-(J181*(J$7/VLOOKUP($B181,'Paddock Names'!$B$11:$D$140,3)))</f>
        <v>#DIV/0!</v>
      </c>
      <c r="K182" s="123" t="e">
        <f>J182+(VLOOKUP($B181,'Growth Rates'!$B$11:$O$140,($B$1+2),FALSE))-(K181*(K$7/VLOOKUP($B181,'Paddock Names'!$B$11:$D$140,3)))</f>
        <v>#DIV/0!</v>
      </c>
      <c r="L182" s="123" t="e">
        <f>K182+(VLOOKUP($B181,'Growth Rates'!$B$11:$O$140,($B$1+2),FALSE))-(L181*(L$7/VLOOKUP($B181,'Paddock Names'!$B$11:$D$140,3)))</f>
        <v>#DIV/0!</v>
      </c>
      <c r="M182" s="123" t="e">
        <f>L182+(VLOOKUP($B181,'Growth Rates'!$B$11:$O$140,($B$1+2),FALSE))-(M181*(M$7/VLOOKUP($B181,'Paddock Names'!$B$11:$D$140,3)))</f>
        <v>#DIV/0!</v>
      </c>
      <c r="N182" s="123" t="e">
        <f>M182+(VLOOKUP($B181,'Growth Rates'!$B$11:$O$140,($B$1+2),FALSE))-(N181*(N$7/VLOOKUP($B181,'Paddock Names'!$B$11:$D$140,3)))</f>
        <v>#DIV/0!</v>
      </c>
      <c r="O182" s="123" t="e">
        <f>N182+(VLOOKUP($B181,'Growth Rates'!$B$11:$O$140,($B$1+2),FALSE))-(O181*(O$7/VLOOKUP($B181,'Paddock Names'!$B$11:$D$140,3)))</f>
        <v>#DIV/0!</v>
      </c>
      <c r="P182" s="123" t="e">
        <f>O182+(VLOOKUP($B181,'Growth Rates'!$B$11:$O$140,($B$1+2),FALSE))-(P181*(P$7/VLOOKUP($B181,'Paddock Names'!$B$11:$D$140,3)))</f>
        <v>#DIV/0!</v>
      </c>
      <c r="Q182" s="123" t="e">
        <f>P182+(VLOOKUP($B181,'Growth Rates'!$B$11:$O$140,($B$1+2),FALSE))-(Q181*(Q$7/VLOOKUP($B181,'Paddock Names'!$B$11:$D$140,3)))</f>
        <v>#DIV/0!</v>
      </c>
      <c r="R182" s="123" t="e">
        <f>Q182+(VLOOKUP($B181,'Growth Rates'!$B$11:$O$140,($B$1+2),FALSE))-(R181*(R$7/VLOOKUP($B181,'Paddock Names'!$B$11:$D$140,3)))</f>
        <v>#DIV/0!</v>
      </c>
      <c r="S182" s="123" t="e">
        <f>R182+(VLOOKUP($B181,'Growth Rates'!$B$11:$O$140,($B$1+2),FALSE))-(S181*(S$7/VLOOKUP($B181,'Paddock Names'!$B$11:$D$140,3)))</f>
        <v>#DIV/0!</v>
      </c>
      <c r="T182" s="123" t="e">
        <f>S182+(VLOOKUP($B181,'Growth Rates'!$B$11:$O$140,($B$1+2),FALSE))-(T181*(T$7/VLOOKUP($B181,'Paddock Names'!$B$11:$D$140,3)))</f>
        <v>#DIV/0!</v>
      </c>
      <c r="U182" s="123" t="e">
        <f>T182+(VLOOKUP($B181,'Growth Rates'!$B$11:$O$140,($B$1+2),FALSE))-(U181*(U$7/VLOOKUP($B181,'Paddock Names'!$B$11:$D$140,3)))</f>
        <v>#DIV/0!</v>
      </c>
      <c r="V182" s="123" t="e">
        <f>U182+(VLOOKUP($B181,'Growth Rates'!$B$11:$O$140,($B$1+2),FALSE))-(V181*(V$7/VLOOKUP($B181,'Paddock Names'!$B$11:$D$140,3)))</f>
        <v>#DIV/0!</v>
      </c>
      <c r="W182" s="123" t="e">
        <f>V182+(VLOOKUP($B181,'Growth Rates'!$B$11:$O$140,($B$1+2),FALSE))-(W181*(W$7/VLOOKUP($B181,'Paddock Names'!$B$11:$D$140,3)))</f>
        <v>#DIV/0!</v>
      </c>
      <c r="X182" s="123" t="e">
        <f>W182+(VLOOKUP($B181,'Growth Rates'!$B$11:$O$140,($B$1+2),FALSE))-(X181*(X$7/VLOOKUP($B181,'Paddock Names'!$B$11:$D$140,3)))</f>
        <v>#DIV/0!</v>
      </c>
      <c r="Y182" s="123" t="e">
        <f>X182+(VLOOKUP($B181,'Growth Rates'!$B$11:$O$140,($B$1+2),FALSE))-(Y181*(Y$7/VLOOKUP($B181,'Paddock Names'!$B$11:$D$140,3)))</f>
        <v>#DIV/0!</v>
      </c>
      <c r="Z182" s="123" t="e">
        <f>Y182+(VLOOKUP($B181,'Growth Rates'!$B$11:$O$140,($B$1+2),FALSE))-(Z181*(Z$7/VLOOKUP($B181,'Paddock Names'!$B$11:$D$140,3)))</f>
        <v>#DIV/0!</v>
      </c>
      <c r="AA182" s="123" t="e">
        <f>Z182+(VLOOKUP($B181,'Growth Rates'!$B$11:$O$140,($B$1+2),FALSE))-(AA181*(AA$7/VLOOKUP($B181,'Paddock Names'!$B$11:$D$140,3)))</f>
        <v>#DIV/0!</v>
      </c>
      <c r="AB182" s="123" t="e">
        <f>AA182+(VLOOKUP($B181,'Growth Rates'!$B$11:$O$140,($B$1+2),FALSE))-(AB181*(AB$7/VLOOKUP($B181,'Paddock Names'!$B$11:$D$140,3)))</f>
        <v>#DIV/0!</v>
      </c>
      <c r="AC182" s="123" t="e">
        <f>AB182+(VLOOKUP($B181,'Growth Rates'!$B$11:$O$140,($B$1+2),FALSE))-(AC181*(AC$7/VLOOKUP($B181,'Paddock Names'!$B$11:$D$140,3)))</f>
        <v>#DIV/0!</v>
      </c>
      <c r="AD182" s="123" t="e">
        <f>AC182+(VLOOKUP($B181,'Growth Rates'!$B$11:$O$140,($B$1+2),FALSE))-(AD181*(AD$7/VLOOKUP($B181,'Paddock Names'!$B$11:$D$140,3)))</f>
        <v>#DIV/0!</v>
      </c>
      <c r="AE182" s="123" t="e">
        <f>AD182+(VLOOKUP($B181,'Growth Rates'!$B$11:$O$140,($B$1+2),FALSE))-(AE181*(AE$7/VLOOKUP($B181,'Paddock Names'!$B$11:$D$140,3)))</f>
        <v>#DIV/0!</v>
      </c>
      <c r="AF182" s="123" t="e">
        <f>AE182+(VLOOKUP($B181,'Growth Rates'!$B$11:$O$140,($B$1+2),FALSE))-(AF181*(AF$7/VLOOKUP($B181,'Paddock Names'!$B$11:$D$140,3)))</f>
        <v>#DIV/0!</v>
      </c>
      <c r="AG182" s="123" t="e">
        <f>AF182+(VLOOKUP($B181,'Growth Rates'!$B$11:$O$140,($B$1+2),FALSE))-(AG181*(AG$7/VLOOKUP($B181,'Paddock Names'!$B$11:$D$140,3)))</f>
        <v>#DIV/0!</v>
      </c>
      <c r="AH182" s="123" t="e">
        <f>AG182+(VLOOKUP($B181,'Growth Rates'!$B$11:$O$140,($B$1+2),FALSE))-(AH181*(AH$7/VLOOKUP($B181,'Paddock Names'!$B$11:$D$140,3)))</f>
        <v>#DIV/0!</v>
      </c>
      <c r="AI182" s="123" t="e">
        <f>AH182+(VLOOKUP($B181,'Growth Rates'!$B$11:$O$140,($B$1+2),FALSE))-(AI181*(AI$7/VLOOKUP($B181,'Paddock Names'!$B$11:$D$140,3)))</f>
        <v>#DIV/0!</v>
      </c>
      <c r="AJ182" s="123" t="e">
        <f>AI182+(VLOOKUP($B181,'Growth Rates'!$B$11:$O$140,($B$1+2),FALSE))-(AJ181*(AJ$7/VLOOKUP($B181,'Paddock Names'!$B$11:$D$140,3)))</f>
        <v>#DIV/0!</v>
      </c>
      <c r="AK182" s="123" t="e">
        <f>AJ182+(VLOOKUP($B181,'Growth Rates'!$B$11:$O$140,($B$1+2),FALSE))-(AK181*(AK$7/VLOOKUP($B181,'Paddock Names'!$B$11:$D$140,3)))</f>
        <v>#DIV/0!</v>
      </c>
      <c r="AL182" s="123" t="e">
        <f>AK182+(VLOOKUP($B181,'Growth Rates'!$B$11:$O$140,($B$1+2),FALSE))-(AL181*(AL$7/VLOOKUP($B181,'Paddock Names'!$B$11:$D$140,3)))</f>
        <v>#DIV/0!</v>
      </c>
      <c r="AM182" s="124" t="e">
        <f>AL182+(VLOOKUP($B181,'Growth Rates'!$B$11:$O$140,($B$1+2),FALSE))-(AM181*(AM$7/VLOOKUP($B181,'Paddock Names'!$B$11:$D$140,3)))</f>
        <v>#DIV/0!</v>
      </c>
    </row>
    <row r="183" spans="2:39" x14ac:dyDescent="0.2">
      <c r="B183" s="58">
        <f t="shared" si="6"/>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IF(SUM(I183:AM183)&gt;0,SUM(I183:AM183)," ")</f>
        <v xml:space="preserve"> </v>
      </c>
      <c r="F183" s="119" t="e">
        <f>IF((MOD('Group Name and Year'!$E$14,4)=0),Feb!AK184,Feb!AJ184)</f>
        <v>#DIV/0!</v>
      </c>
      <c r="G183" s="17">
        <f>VLOOKUP(B183,'Herbage Mass Residual'!$B$11:$O$140,($B$1+2),FALSE)</f>
        <v>2400</v>
      </c>
      <c r="H183" s="103" t="e">
        <f>($F$7/VLOOKUP(B183,'Paddock Names'!$B$11:$D$140,3))*(SUM(I183:AM183)/31)</f>
        <v>#DIV/0!</v>
      </c>
      <c r="I183" s="121"/>
      <c r="J183" s="121"/>
      <c r="K183" s="121"/>
      <c r="L183" s="121"/>
      <c r="M183" s="121"/>
      <c r="N183" s="121"/>
      <c r="O183" s="121"/>
      <c r="P183" s="121"/>
      <c r="Q183" s="121"/>
      <c r="R183" s="121"/>
      <c r="S183" s="121"/>
      <c r="T183" s="121"/>
      <c r="U183" s="121"/>
      <c r="V183" s="121"/>
      <c r="W183" s="121"/>
      <c r="X183" s="121"/>
      <c r="Y183" s="121"/>
      <c r="Z183" s="121"/>
      <c r="AA183" s="121"/>
      <c r="AB183" s="121"/>
      <c r="AC183" s="121"/>
      <c r="AD183" s="121"/>
      <c r="AE183" s="121"/>
      <c r="AF183" s="121"/>
      <c r="AG183" s="121"/>
      <c r="AH183" s="121"/>
      <c r="AI183" s="121"/>
      <c r="AJ183" s="121"/>
      <c r="AK183" s="121"/>
      <c r="AL183" s="121"/>
      <c r="AM183" s="122"/>
    </row>
    <row r="184" spans="2:39" ht="16" thickBot="1" x14ac:dyDescent="0.25">
      <c r="B184" s="58">
        <f t="shared" si="6"/>
        <v>87.5</v>
      </c>
      <c r="C184" s="23"/>
      <c r="D184" s="29"/>
      <c r="E184" s="27"/>
      <c r="F184" s="21"/>
      <c r="G184" s="22"/>
      <c r="H184" s="104"/>
      <c r="I184" s="123" t="e">
        <f>F183+(VLOOKUP(B183,'Growth Rates'!$B$11:$O$140,($B$1+2),FALSE))-(I183*(I$7/VLOOKUP(B183,'Paddock Names'!$B$11:$D$140,3)))</f>
        <v>#DIV/0!</v>
      </c>
      <c r="J184" s="123" t="e">
        <f>I184+(VLOOKUP($B183,'Growth Rates'!$B$11:$O$140,($B$1+2),FALSE))-(J183*(J$7/VLOOKUP($B183,'Paddock Names'!$B$11:$D$140,3)))</f>
        <v>#DIV/0!</v>
      </c>
      <c r="K184" s="123" t="e">
        <f>J184+(VLOOKUP($B183,'Growth Rates'!$B$11:$O$140,($B$1+2),FALSE))-(K183*(K$7/VLOOKUP($B183,'Paddock Names'!$B$11:$D$140,3)))</f>
        <v>#DIV/0!</v>
      </c>
      <c r="L184" s="123" t="e">
        <f>K184+(VLOOKUP($B183,'Growth Rates'!$B$11:$O$140,($B$1+2),FALSE))-(L183*(L$7/VLOOKUP($B183,'Paddock Names'!$B$11:$D$140,3)))</f>
        <v>#DIV/0!</v>
      </c>
      <c r="M184" s="123" t="e">
        <f>L184+(VLOOKUP($B183,'Growth Rates'!$B$11:$O$140,($B$1+2),FALSE))-(M183*(M$7/VLOOKUP($B183,'Paddock Names'!$B$11:$D$140,3)))</f>
        <v>#DIV/0!</v>
      </c>
      <c r="N184" s="123" t="e">
        <f>M184+(VLOOKUP($B183,'Growth Rates'!$B$11:$O$140,($B$1+2),FALSE))-(N183*(N$7/VLOOKUP($B183,'Paddock Names'!$B$11:$D$140,3)))</f>
        <v>#DIV/0!</v>
      </c>
      <c r="O184" s="123" t="e">
        <f>N184+(VLOOKUP($B183,'Growth Rates'!$B$11:$O$140,($B$1+2),FALSE))-(O183*(O$7/VLOOKUP($B183,'Paddock Names'!$B$11:$D$140,3)))</f>
        <v>#DIV/0!</v>
      </c>
      <c r="P184" s="123" t="e">
        <f>O184+(VLOOKUP($B183,'Growth Rates'!$B$11:$O$140,($B$1+2),FALSE))-(P183*(P$7/VLOOKUP($B183,'Paddock Names'!$B$11:$D$140,3)))</f>
        <v>#DIV/0!</v>
      </c>
      <c r="Q184" s="123" t="e">
        <f>P184+(VLOOKUP($B183,'Growth Rates'!$B$11:$O$140,($B$1+2),FALSE))-(Q183*(Q$7/VLOOKUP($B183,'Paddock Names'!$B$11:$D$140,3)))</f>
        <v>#DIV/0!</v>
      </c>
      <c r="R184" s="123" t="e">
        <f>Q184+(VLOOKUP($B183,'Growth Rates'!$B$11:$O$140,($B$1+2),FALSE))-(R183*(R$7/VLOOKUP($B183,'Paddock Names'!$B$11:$D$140,3)))</f>
        <v>#DIV/0!</v>
      </c>
      <c r="S184" s="123" t="e">
        <f>R184+(VLOOKUP($B183,'Growth Rates'!$B$11:$O$140,($B$1+2),FALSE))-(S183*(S$7/VLOOKUP($B183,'Paddock Names'!$B$11:$D$140,3)))</f>
        <v>#DIV/0!</v>
      </c>
      <c r="T184" s="123" t="e">
        <f>S184+(VLOOKUP($B183,'Growth Rates'!$B$11:$O$140,($B$1+2),FALSE))-(T183*(T$7/VLOOKUP($B183,'Paddock Names'!$B$11:$D$140,3)))</f>
        <v>#DIV/0!</v>
      </c>
      <c r="U184" s="123" t="e">
        <f>T184+(VLOOKUP($B183,'Growth Rates'!$B$11:$O$140,($B$1+2),FALSE))-(U183*(U$7/VLOOKUP($B183,'Paddock Names'!$B$11:$D$140,3)))</f>
        <v>#DIV/0!</v>
      </c>
      <c r="V184" s="123" t="e">
        <f>U184+(VLOOKUP($B183,'Growth Rates'!$B$11:$O$140,($B$1+2),FALSE))-(V183*(V$7/VLOOKUP($B183,'Paddock Names'!$B$11:$D$140,3)))</f>
        <v>#DIV/0!</v>
      </c>
      <c r="W184" s="123" t="e">
        <f>V184+(VLOOKUP($B183,'Growth Rates'!$B$11:$O$140,($B$1+2),FALSE))-(W183*(W$7/VLOOKUP($B183,'Paddock Names'!$B$11:$D$140,3)))</f>
        <v>#DIV/0!</v>
      </c>
      <c r="X184" s="123" t="e">
        <f>W184+(VLOOKUP($B183,'Growth Rates'!$B$11:$O$140,($B$1+2),FALSE))-(X183*(X$7/VLOOKUP($B183,'Paddock Names'!$B$11:$D$140,3)))</f>
        <v>#DIV/0!</v>
      </c>
      <c r="Y184" s="123" t="e">
        <f>X184+(VLOOKUP($B183,'Growth Rates'!$B$11:$O$140,($B$1+2),FALSE))-(Y183*(Y$7/VLOOKUP($B183,'Paddock Names'!$B$11:$D$140,3)))</f>
        <v>#DIV/0!</v>
      </c>
      <c r="Z184" s="123" t="e">
        <f>Y184+(VLOOKUP($B183,'Growth Rates'!$B$11:$O$140,($B$1+2),FALSE))-(Z183*(Z$7/VLOOKUP($B183,'Paddock Names'!$B$11:$D$140,3)))</f>
        <v>#DIV/0!</v>
      </c>
      <c r="AA184" s="123" t="e">
        <f>Z184+(VLOOKUP($B183,'Growth Rates'!$B$11:$O$140,($B$1+2),FALSE))-(AA183*(AA$7/VLOOKUP($B183,'Paddock Names'!$B$11:$D$140,3)))</f>
        <v>#DIV/0!</v>
      </c>
      <c r="AB184" s="123" t="e">
        <f>AA184+(VLOOKUP($B183,'Growth Rates'!$B$11:$O$140,($B$1+2),FALSE))-(AB183*(AB$7/VLOOKUP($B183,'Paddock Names'!$B$11:$D$140,3)))</f>
        <v>#DIV/0!</v>
      </c>
      <c r="AC184" s="123" t="e">
        <f>AB184+(VLOOKUP($B183,'Growth Rates'!$B$11:$O$140,($B$1+2),FALSE))-(AC183*(AC$7/VLOOKUP($B183,'Paddock Names'!$B$11:$D$140,3)))</f>
        <v>#DIV/0!</v>
      </c>
      <c r="AD184" s="123" t="e">
        <f>AC184+(VLOOKUP($B183,'Growth Rates'!$B$11:$O$140,($B$1+2),FALSE))-(AD183*(AD$7/VLOOKUP($B183,'Paddock Names'!$B$11:$D$140,3)))</f>
        <v>#DIV/0!</v>
      </c>
      <c r="AE184" s="123" t="e">
        <f>AD184+(VLOOKUP($B183,'Growth Rates'!$B$11:$O$140,($B$1+2),FALSE))-(AE183*(AE$7/VLOOKUP($B183,'Paddock Names'!$B$11:$D$140,3)))</f>
        <v>#DIV/0!</v>
      </c>
      <c r="AF184" s="123" t="e">
        <f>AE184+(VLOOKUP($B183,'Growth Rates'!$B$11:$O$140,($B$1+2),FALSE))-(AF183*(AF$7/VLOOKUP($B183,'Paddock Names'!$B$11:$D$140,3)))</f>
        <v>#DIV/0!</v>
      </c>
      <c r="AG184" s="123" t="e">
        <f>AF184+(VLOOKUP($B183,'Growth Rates'!$B$11:$O$140,($B$1+2),FALSE))-(AG183*(AG$7/VLOOKUP($B183,'Paddock Names'!$B$11:$D$140,3)))</f>
        <v>#DIV/0!</v>
      </c>
      <c r="AH184" s="123" t="e">
        <f>AG184+(VLOOKUP($B183,'Growth Rates'!$B$11:$O$140,($B$1+2),FALSE))-(AH183*(AH$7/VLOOKUP($B183,'Paddock Names'!$B$11:$D$140,3)))</f>
        <v>#DIV/0!</v>
      </c>
      <c r="AI184" s="123" t="e">
        <f>AH184+(VLOOKUP($B183,'Growth Rates'!$B$11:$O$140,($B$1+2),FALSE))-(AI183*(AI$7/VLOOKUP($B183,'Paddock Names'!$B$11:$D$140,3)))</f>
        <v>#DIV/0!</v>
      </c>
      <c r="AJ184" s="123" t="e">
        <f>AI184+(VLOOKUP($B183,'Growth Rates'!$B$11:$O$140,($B$1+2),FALSE))-(AJ183*(AJ$7/VLOOKUP($B183,'Paddock Names'!$B$11:$D$140,3)))</f>
        <v>#DIV/0!</v>
      </c>
      <c r="AK184" s="123" t="e">
        <f>AJ184+(VLOOKUP($B183,'Growth Rates'!$B$11:$O$140,($B$1+2),FALSE))-(AK183*(AK$7/VLOOKUP($B183,'Paddock Names'!$B$11:$D$140,3)))</f>
        <v>#DIV/0!</v>
      </c>
      <c r="AL184" s="123" t="e">
        <f>AK184+(VLOOKUP($B183,'Growth Rates'!$B$11:$O$140,($B$1+2),FALSE))-(AL183*(AL$7/VLOOKUP($B183,'Paddock Names'!$B$11:$D$140,3)))</f>
        <v>#DIV/0!</v>
      </c>
      <c r="AM184" s="124" t="e">
        <f>AL184+(VLOOKUP($B183,'Growth Rates'!$B$11:$O$140,($B$1+2),FALSE))-(AM183*(AM$7/VLOOKUP($B183,'Paddock Names'!$B$11:$D$140,3)))</f>
        <v>#DIV/0!</v>
      </c>
    </row>
    <row r="185" spans="2:39" x14ac:dyDescent="0.2">
      <c r="B185" s="58">
        <f t="shared" si="6"/>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IF(SUM(I185:AM185)&gt;0,SUM(I185:AM185)," ")</f>
        <v xml:space="preserve"> </v>
      </c>
      <c r="F185" s="119" t="e">
        <f>IF((MOD('Group Name and Year'!$E$14,4)=0),Feb!AK186,Feb!AJ186)</f>
        <v>#DIV/0!</v>
      </c>
      <c r="G185" s="17">
        <f>VLOOKUP(B185,'Herbage Mass Residual'!$B$11:$O$140,($B$1+2),FALSE)</f>
        <v>2400</v>
      </c>
      <c r="H185" s="103" t="e">
        <f>($F$7/VLOOKUP(B185,'Paddock Names'!$B$11:$D$140,3))*(SUM(I185:AM185)/31)</f>
        <v>#DIV/0!</v>
      </c>
      <c r="I185" s="121"/>
      <c r="J185" s="121"/>
      <c r="K185" s="121"/>
      <c r="L185" s="121"/>
      <c r="M185" s="121"/>
      <c r="N185" s="121"/>
      <c r="O185" s="121"/>
      <c r="P185" s="121"/>
      <c r="Q185" s="121"/>
      <c r="R185" s="121"/>
      <c r="S185" s="121"/>
      <c r="T185" s="121"/>
      <c r="U185" s="121"/>
      <c r="V185" s="121"/>
      <c r="W185" s="121"/>
      <c r="X185" s="121"/>
      <c r="Y185" s="121"/>
      <c r="Z185" s="121"/>
      <c r="AA185" s="121"/>
      <c r="AB185" s="121"/>
      <c r="AC185" s="121"/>
      <c r="AD185" s="121"/>
      <c r="AE185" s="121"/>
      <c r="AF185" s="121"/>
      <c r="AG185" s="121"/>
      <c r="AH185" s="121"/>
      <c r="AI185" s="121"/>
      <c r="AJ185" s="121"/>
      <c r="AK185" s="121"/>
      <c r="AL185" s="121"/>
      <c r="AM185" s="122"/>
    </row>
    <row r="186" spans="2:39" ht="16" thickBot="1" x14ac:dyDescent="0.25">
      <c r="B186" s="58">
        <f t="shared" si="6"/>
        <v>88.5</v>
      </c>
      <c r="C186" s="23"/>
      <c r="D186" s="29"/>
      <c r="E186" s="27"/>
      <c r="F186" s="21"/>
      <c r="G186" s="22"/>
      <c r="H186" s="104"/>
      <c r="I186" s="123" t="e">
        <f>F185+(VLOOKUP(B185,'Growth Rates'!$B$11:$O$140,($B$1+2),FALSE))-(I185*(I$7/VLOOKUP(B185,'Paddock Names'!$B$11:$D$140,3)))</f>
        <v>#DIV/0!</v>
      </c>
      <c r="J186" s="123" t="e">
        <f>I186+(VLOOKUP($B185,'Growth Rates'!$B$11:$O$140,($B$1+2),FALSE))-(J185*(J$7/VLOOKUP($B185,'Paddock Names'!$B$11:$D$140,3)))</f>
        <v>#DIV/0!</v>
      </c>
      <c r="K186" s="123" t="e">
        <f>J186+(VLOOKUP($B185,'Growth Rates'!$B$11:$O$140,($B$1+2),FALSE))-(K185*(K$7/VLOOKUP($B185,'Paddock Names'!$B$11:$D$140,3)))</f>
        <v>#DIV/0!</v>
      </c>
      <c r="L186" s="123" t="e">
        <f>K186+(VLOOKUP($B185,'Growth Rates'!$B$11:$O$140,($B$1+2),FALSE))-(L185*(L$7/VLOOKUP($B185,'Paddock Names'!$B$11:$D$140,3)))</f>
        <v>#DIV/0!</v>
      </c>
      <c r="M186" s="123" t="e">
        <f>L186+(VLOOKUP($B185,'Growth Rates'!$B$11:$O$140,($B$1+2),FALSE))-(M185*(M$7/VLOOKUP($B185,'Paddock Names'!$B$11:$D$140,3)))</f>
        <v>#DIV/0!</v>
      </c>
      <c r="N186" s="123" t="e">
        <f>M186+(VLOOKUP($B185,'Growth Rates'!$B$11:$O$140,($B$1+2),FALSE))-(N185*(N$7/VLOOKUP($B185,'Paddock Names'!$B$11:$D$140,3)))</f>
        <v>#DIV/0!</v>
      </c>
      <c r="O186" s="123" t="e">
        <f>N186+(VLOOKUP($B185,'Growth Rates'!$B$11:$O$140,($B$1+2),FALSE))-(O185*(O$7/VLOOKUP($B185,'Paddock Names'!$B$11:$D$140,3)))</f>
        <v>#DIV/0!</v>
      </c>
      <c r="P186" s="123" t="e">
        <f>O186+(VLOOKUP($B185,'Growth Rates'!$B$11:$O$140,($B$1+2),FALSE))-(P185*(P$7/VLOOKUP($B185,'Paddock Names'!$B$11:$D$140,3)))</f>
        <v>#DIV/0!</v>
      </c>
      <c r="Q186" s="123" t="e">
        <f>P186+(VLOOKUP($B185,'Growth Rates'!$B$11:$O$140,($B$1+2),FALSE))-(Q185*(Q$7/VLOOKUP($B185,'Paddock Names'!$B$11:$D$140,3)))</f>
        <v>#DIV/0!</v>
      </c>
      <c r="R186" s="123" t="e">
        <f>Q186+(VLOOKUP($B185,'Growth Rates'!$B$11:$O$140,($B$1+2),FALSE))-(R185*(R$7/VLOOKUP($B185,'Paddock Names'!$B$11:$D$140,3)))</f>
        <v>#DIV/0!</v>
      </c>
      <c r="S186" s="123" t="e">
        <f>R186+(VLOOKUP($B185,'Growth Rates'!$B$11:$O$140,($B$1+2),FALSE))-(S185*(S$7/VLOOKUP($B185,'Paddock Names'!$B$11:$D$140,3)))</f>
        <v>#DIV/0!</v>
      </c>
      <c r="T186" s="123" t="e">
        <f>S186+(VLOOKUP($B185,'Growth Rates'!$B$11:$O$140,($B$1+2),FALSE))-(T185*(T$7/VLOOKUP($B185,'Paddock Names'!$B$11:$D$140,3)))</f>
        <v>#DIV/0!</v>
      </c>
      <c r="U186" s="123" t="e">
        <f>T186+(VLOOKUP($B185,'Growth Rates'!$B$11:$O$140,($B$1+2),FALSE))-(U185*(U$7/VLOOKUP($B185,'Paddock Names'!$B$11:$D$140,3)))</f>
        <v>#DIV/0!</v>
      </c>
      <c r="V186" s="123" t="e">
        <f>U186+(VLOOKUP($B185,'Growth Rates'!$B$11:$O$140,($B$1+2),FALSE))-(V185*(V$7/VLOOKUP($B185,'Paddock Names'!$B$11:$D$140,3)))</f>
        <v>#DIV/0!</v>
      </c>
      <c r="W186" s="123" t="e">
        <f>V186+(VLOOKUP($B185,'Growth Rates'!$B$11:$O$140,($B$1+2),FALSE))-(W185*(W$7/VLOOKUP($B185,'Paddock Names'!$B$11:$D$140,3)))</f>
        <v>#DIV/0!</v>
      </c>
      <c r="X186" s="123" t="e">
        <f>W186+(VLOOKUP($B185,'Growth Rates'!$B$11:$O$140,($B$1+2),FALSE))-(X185*(X$7/VLOOKUP($B185,'Paddock Names'!$B$11:$D$140,3)))</f>
        <v>#DIV/0!</v>
      </c>
      <c r="Y186" s="123" t="e">
        <f>X186+(VLOOKUP($B185,'Growth Rates'!$B$11:$O$140,($B$1+2),FALSE))-(Y185*(Y$7/VLOOKUP($B185,'Paddock Names'!$B$11:$D$140,3)))</f>
        <v>#DIV/0!</v>
      </c>
      <c r="Z186" s="123" t="e">
        <f>Y186+(VLOOKUP($B185,'Growth Rates'!$B$11:$O$140,($B$1+2),FALSE))-(Z185*(Z$7/VLOOKUP($B185,'Paddock Names'!$B$11:$D$140,3)))</f>
        <v>#DIV/0!</v>
      </c>
      <c r="AA186" s="123" t="e">
        <f>Z186+(VLOOKUP($B185,'Growth Rates'!$B$11:$O$140,($B$1+2),FALSE))-(AA185*(AA$7/VLOOKUP($B185,'Paddock Names'!$B$11:$D$140,3)))</f>
        <v>#DIV/0!</v>
      </c>
      <c r="AB186" s="123" t="e">
        <f>AA186+(VLOOKUP($B185,'Growth Rates'!$B$11:$O$140,($B$1+2),FALSE))-(AB185*(AB$7/VLOOKUP($B185,'Paddock Names'!$B$11:$D$140,3)))</f>
        <v>#DIV/0!</v>
      </c>
      <c r="AC186" s="123" t="e">
        <f>AB186+(VLOOKUP($B185,'Growth Rates'!$B$11:$O$140,($B$1+2),FALSE))-(AC185*(AC$7/VLOOKUP($B185,'Paddock Names'!$B$11:$D$140,3)))</f>
        <v>#DIV/0!</v>
      </c>
      <c r="AD186" s="123" t="e">
        <f>AC186+(VLOOKUP($B185,'Growth Rates'!$B$11:$O$140,($B$1+2),FALSE))-(AD185*(AD$7/VLOOKUP($B185,'Paddock Names'!$B$11:$D$140,3)))</f>
        <v>#DIV/0!</v>
      </c>
      <c r="AE186" s="123" t="e">
        <f>AD186+(VLOOKUP($B185,'Growth Rates'!$B$11:$O$140,($B$1+2),FALSE))-(AE185*(AE$7/VLOOKUP($B185,'Paddock Names'!$B$11:$D$140,3)))</f>
        <v>#DIV/0!</v>
      </c>
      <c r="AF186" s="123" t="e">
        <f>AE186+(VLOOKUP($B185,'Growth Rates'!$B$11:$O$140,($B$1+2),FALSE))-(AF185*(AF$7/VLOOKUP($B185,'Paddock Names'!$B$11:$D$140,3)))</f>
        <v>#DIV/0!</v>
      </c>
      <c r="AG186" s="123" t="e">
        <f>AF186+(VLOOKUP($B185,'Growth Rates'!$B$11:$O$140,($B$1+2),FALSE))-(AG185*(AG$7/VLOOKUP($B185,'Paddock Names'!$B$11:$D$140,3)))</f>
        <v>#DIV/0!</v>
      </c>
      <c r="AH186" s="123" t="e">
        <f>AG186+(VLOOKUP($B185,'Growth Rates'!$B$11:$O$140,($B$1+2),FALSE))-(AH185*(AH$7/VLOOKUP($B185,'Paddock Names'!$B$11:$D$140,3)))</f>
        <v>#DIV/0!</v>
      </c>
      <c r="AI186" s="123" t="e">
        <f>AH186+(VLOOKUP($B185,'Growth Rates'!$B$11:$O$140,($B$1+2),FALSE))-(AI185*(AI$7/VLOOKUP($B185,'Paddock Names'!$B$11:$D$140,3)))</f>
        <v>#DIV/0!</v>
      </c>
      <c r="AJ186" s="123" t="e">
        <f>AI186+(VLOOKUP($B185,'Growth Rates'!$B$11:$O$140,($B$1+2),FALSE))-(AJ185*(AJ$7/VLOOKUP($B185,'Paddock Names'!$B$11:$D$140,3)))</f>
        <v>#DIV/0!</v>
      </c>
      <c r="AK186" s="123" t="e">
        <f>AJ186+(VLOOKUP($B185,'Growth Rates'!$B$11:$O$140,($B$1+2),FALSE))-(AK185*(AK$7/VLOOKUP($B185,'Paddock Names'!$B$11:$D$140,3)))</f>
        <v>#DIV/0!</v>
      </c>
      <c r="AL186" s="123" t="e">
        <f>AK186+(VLOOKUP($B185,'Growth Rates'!$B$11:$O$140,($B$1+2),FALSE))-(AL185*(AL$7/VLOOKUP($B185,'Paddock Names'!$B$11:$D$140,3)))</f>
        <v>#DIV/0!</v>
      </c>
      <c r="AM186" s="124" t="e">
        <f>AL186+(VLOOKUP($B185,'Growth Rates'!$B$11:$O$140,($B$1+2),FALSE))-(AM185*(AM$7/VLOOKUP($B185,'Paddock Names'!$B$11:$D$140,3)))</f>
        <v>#DIV/0!</v>
      </c>
    </row>
    <row r="187" spans="2:39" x14ac:dyDescent="0.2">
      <c r="B187" s="58">
        <f t="shared" si="6"/>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IF(SUM(I187:AM187)&gt;0,SUM(I187:AM187)," ")</f>
        <v xml:space="preserve"> </v>
      </c>
      <c r="F187" s="119" t="e">
        <f>IF((MOD('Group Name and Year'!$E$14,4)=0),Feb!AK188,Feb!AJ188)</f>
        <v>#DIV/0!</v>
      </c>
      <c r="G187" s="17">
        <f>VLOOKUP(B187,'Herbage Mass Residual'!$B$11:$O$140,($B$1+2),FALSE)</f>
        <v>2400</v>
      </c>
      <c r="H187" s="103" t="e">
        <f>($F$7/VLOOKUP(B187,'Paddock Names'!$B$11:$D$140,3))*(SUM(I187:AM187)/31)</f>
        <v>#DIV/0!</v>
      </c>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2"/>
    </row>
    <row r="188" spans="2:39" ht="16" thickBot="1" x14ac:dyDescent="0.25">
      <c r="B188" s="58">
        <f t="shared" si="6"/>
        <v>89.5</v>
      </c>
      <c r="C188" s="23"/>
      <c r="D188" s="29"/>
      <c r="E188" s="27"/>
      <c r="F188" s="21"/>
      <c r="G188" s="22"/>
      <c r="H188" s="104"/>
      <c r="I188" s="123" t="e">
        <f>F187+(VLOOKUP(B187,'Growth Rates'!$B$11:$O$140,($B$1+2),FALSE))-(I187*(I$7/VLOOKUP(B187,'Paddock Names'!$B$11:$D$140,3)))</f>
        <v>#DIV/0!</v>
      </c>
      <c r="J188" s="123" t="e">
        <f>I188+(VLOOKUP($B187,'Growth Rates'!$B$11:$O$140,($B$1+2),FALSE))-(J187*(J$7/VLOOKUP($B187,'Paddock Names'!$B$11:$D$140,3)))</f>
        <v>#DIV/0!</v>
      </c>
      <c r="K188" s="123" t="e">
        <f>J188+(VLOOKUP($B187,'Growth Rates'!$B$11:$O$140,($B$1+2),FALSE))-(K187*(K$7/VLOOKUP($B187,'Paddock Names'!$B$11:$D$140,3)))</f>
        <v>#DIV/0!</v>
      </c>
      <c r="L188" s="123" t="e">
        <f>K188+(VLOOKUP($B187,'Growth Rates'!$B$11:$O$140,($B$1+2),FALSE))-(L187*(L$7/VLOOKUP($B187,'Paddock Names'!$B$11:$D$140,3)))</f>
        <v>#DIV/0!</v>
      </c>
      <c r="M188" s="123" t="e">
        <f>L188+(VLOOKUP($B187,'Growth Rates'!$B$11:$O$140,($B$1+2),FALSE))-(M187*(M$7/VLOOKUP($B187,'Paddock Names'!$B$11:$D$140,3)))</f>
        <v>#DIV/0!</v>
      </c>
      <c r="N188" s="123" t="e">
        <f>M188+(VLOOKUP($B187,'Growth Rates'!$B$11:$O$140,($B$1+2),FALSE))-(N187*(N$7/VLOOKUP($B187,'Paddock Names'!$B$11:$D$140,3)))</f>
        <v>#DIV/0!</v>
      </c>
      <c r="O188" s="123" t="e">
        <f>N188+(VLOOKUP($B187,'Growth Rates'!$B$11:$O$140,($B$1+2),FALSE))-(O187*(O$7/VLOOKUP($B187,'Paddock Names'!$B$11:$D$140,3)))</f>
        <v>#DIV/0!</v>
      </c>
      <c r="P188" s="123" t="e">
        <f>O188+(VLOOKUP($B187,'Growth Rates'!$B$11:$O$140,($B$1+2),FALSE))-(P187*(P$7/VLOOKUP($B187,'Paddock Names'!$B$11:$D$140,3)))</f>
        <v>#DIV/0!</v>
      </c>
      <c r="Q188" s="123" t="e">
        <f>P188+(VLOOKUP($B187,'Growth Rates'!$B$11:$O$140,($B$1+2),FALSE))-(Q187*(Q$7/VLOOKUP($B187,'Paddock Names'!$B$11:$D$140,3)))</f>
        <v>#DIV/0!</v>
      </c>
      <c r="R188" s="123" t="e">
        <f>Q188+(VLOOKUP($B187,'Growth Rates'!$B$11:$O$140,($B$1+2),FALSE))-(R187*(R$7/VLOOKUP($B187,'Paddock Names'!$B$11:$D$140,3)))</f>
        <v>#DIV/0!</v>
      </c>
      <c r="S188" s="123" t="e">
        <f>R188+(VLOOKUP($B187,'Growth Rates'!$B$11:$O$140,($B$1+2),FALSE))-(S187*(S$7/VLOOKUP($B187,'Paddock Names'!$B$11:$D$140,3)))</f>
        <v>#DIV/0!</v>
      </c>
      <c r="T188" s="123" t="e">
        <f>S188+(VLOOKUP($B187,'Growth Rates'!$B$11:$O$140,($B$1+2),FALSE))-(T187*(T$7/VLOOKUP($B187,'Paddock Names'!$B$11:$D$140,3)))</f>
        <v>#DIV/0!</v>
      </c>
      <c r="U188" s="123" t="e">
        <f>T188+(VLOOKUP($B187,'Growth Rates'!$B$11:$O$140,($B$1+2),FALSE))-(U187*(U$7/VLOOKUP($B187,'Paddock Names'!$B$11:$D$140,3)))</f>
        <v>#DIV/0!</v>
      </c>
      <c r="V188" s="123" t="e">
        <f>U188+(VLOOKUP($B187,'Growth Rates'!$B$11:$O$140,($B$1+2),FALSE))-(V187*(V$7/VLOOKUP($B187,'Paddock Names'!$B$11:$D$140,3)))</f>
        <v>#DIV/0!</v>
      </c>
      <c r="W188" s="123" t="e">
        <f>V188+(VLOOKUP($B187,'Growth Rates'!$B$11:$O$140,($B$1+2),FALSE))-(W187*(W$7/VLOOKUP($B187,'Paddock Names'!$B$11:$D$140,3)))</f>
        <v>#DIV/0!</v>
      </c>
      <c r="X188" s="123" t="e">
        <f>W188+(VLOOKUP($B187,'Growth Rates'!$B$11:$O$140,($B$1+2),FALSE))-(X187*(X$7/VLOOKUP($B187,'Paddock Names'!$B$11:$D$140,3)))</f>
        <v>#DIV/0!</v>
      </c>
      <c r="Y188" s="123" t="e">
        <f>X188+(VLOOKUP($B187,'Growth Rates'!$B$11:$O$140,($B$1+2),FALSE))-(Y187*(Y$7/VLOOKUP($B187,'Paddock Names'!$B$11:$D$140,3)))</f>
        <v>#DIV/0!</v>
      </c>
      <c r="Z188" s="123" t="e">
        <f>Y188+(VLOOKUP($B187,'Growth Rates'!$B$11:$O$140,($B$1+2),FALSE))-(Z187*(Z$7/VLOOKUP($B187,'Paddock Names'!$B$11:$D$140,3)))</f>
        <v>#DIV/0!</v>
      </c>
      <c r="AA188" s="123" t="e">
        <f>Z188+(VLOOKUP($B187,'Growth Rates'!$B$11:$O$140,($B$1+2),FALSE))-(AA187*(AA$7/VLOOKUP($B187,'Paddock Names'!$B$11:$D$140,3)))</f>
        <v>#DIV/0!</v>
      </c>
      <c r="AB188" s="123" t="e">
        <f>AA188+(VLOOKUP($B187,'Growth Rates'!$B$11:$O$140,($B$1+2),FALSE))-(AB187*(AB$7/VLOOKUP($B187,'Paddock Names'!$B$11:$D$140,3)))</f>
        <v>#DIV/0!</v>
      </c>
      <c r="AC188" s="123" t="e">
        <f>AB188+(VLOOKUP($B187,'Growth Rates'!$B$11:$O$140,($B$1+2),FALSE))-(AC187*(AC$7/VLOOKUP($B187,'Paddock Names'!$B$11:$D$140,3)))</f>
        <v>#DIV/0!</v>
      </c>
      <c r="AD188" s="123" t="e">
        <f>AC188+(VLOOKUP($B187,'Growth Rates'!$B$11:$O$140,($B$1+2),FALSE))-(AD187*(AD$7/VLOOKUP($B187,'Paddock Names'!$B$11:$D$140,3)))</f>
        <v>#DIV/0!</v>
      </c>
      <c r="AE188" s="123" t="e">
        <f>AD188+(VLOOKUP($B187,'Growth Rates'!$B$11:$O$140,($B$1+2),FALSE))-(AE187*(AE$7/VLOOKUP($B187,'Paddock Names'!$B$11:$D$140,3)))</f>
        <v>#DIV/0!</v>
      </c>
      <c r="AF188" s="123" t="e">
        <f>AE188+(VLOOKUP($B187,'Growth Rates'!$B$11:$O$140,($B$1+2),FALSE))-(AF187*(AF$7/VLOOKUP($B187,'Paddock Names'!$B$11:$D$140,3)))</f>
        <v>#DIV/0!</v>
      </c>
      <c r="AG188" s="123" t="e">
        <f>AF188+(VLOOKUP($B187,'Growth Rates'!$B$11:$O$140,($B$1+2),FALSE))-(AG187*(AG$7/VLOOKUP($B187,'Paddock Names'!$B$11:$D$140,3)))</f>
        <v>#DIV/0!</v>
      </c>
      <c r="AH188" s="123" t="e">
        <f>AG188+(VLOOKUP($B187,'Growth Rates'!$B$11:$O$140,($B$1+2),FALSE))-(AH187*(AH$7/VLOOKUP($B187,'Paddock Names'!$B$11:$D$140,3)))</f>
        <v>#DIV/0!</v>
      </c>
      <c r="AI188" s="123" t="e">
        <f>AH188+(VLOOKUP($B187,'Growth Rates'!$B$11:$O$140,($B$1+2),FALSE))-(AI187*(AI$7/VLOOKUP($B187,'Paddock Names'!$B$11:$D$140,3)))</f>
        <v>#DIV/0!</v>
      </c>
      <c r="AJ188" s="123" t="e">
        <f>AI188+(VLOOKUP($B187,'Growth Rates'!$B$11:$O$140,($B$1+2),FALSE))-(AJ187*(AJ$7/VLOOKUP($B187,'Paddock Names'!$B$11:$D$140,3)))</f>
        <v>#DIV/0!</v>
      </c>
      <c r="AK188" s="123" t="e">
        <f>AJ188+(VLOOKUP($B187,'Growth Rates'!$B$11:$O$140,($B$1+2),FALSE))-(AK187*(AK$7/VLOOKUP($B187,'Paddock Names'!$B$11:$D$140,3)))</f>
        <v>#DIV/0!</v>
      </c>
      <c r="AL188" s="123" t="e">
        <f>AK188+(VLOOKUP($B187,'Growth Rates'!$B$11:$O$140,($B$1+2),FALSE))-(AL187*(AL$7/VLOOKUP($B187,'Paddock Names'!$B$11:$D$140,3)))</f>
        <v>#DIV/0!</v>
      </c>
      <c r="AM188" s="124" t="e">
        <f>AL188+(VLOOKUP($B187,'Growth Rates'!$B$11:$O$140,($B$1+2),FALSE))-(AM187*(AM$7/VLOOKUP($B187,'Paddock Names'!$B$11:$D$140,3)))</f>
        <v>#DIV/0!</v>
      </c>
    </row>
    <row r="189" spans="2:39" x14ac:dyDescent="0.2">
      <c r="B189" s="58">
        <f t="shared" si="6"/>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IF(SUM(I189:AM189)&gt;0,SUM(I189:AM189)," ")</f>
        <v xml:space="preserve"> </v>
      </c>
      <c r="F189" s="119" t="e">
        <f>IF((MOD('Group Name and Year'!$E$14,4)=0),Feb!AK190,Feb!AJ190)</f>
        <v>#DIV/0!</v>
      </c>
      <c r="G189" s="17">
        <f>VLOOKUP(B189,'Herbage Mass Residual'!$B$11:$O$140,($B$1+2),FALSE)</f>
        <v>2400</v>
      </c>
      <c r="H189" s="103" t="e">
        <f>($F$7/VLOOKUP(B189,'Paddock Names'!$B$11:$D$140,3))*(SUM(I189:AM189)/31)</f>
        <v>#DIV/0!</v>
      </c>
      <c r="I189" s="121"/>
      <c r="J189" s="121"/>
      <c r="K189" s="121"/>
      <c r="L189" s="121"/>
      <c r="M189" s="121"/>
      <c r="N189" s="121"/>
      <c r="O189" s="121"/>
      <c r="P189" s="121"/>
      <c r="Q189" s="121"/>
      <c r="R189" s="121"/>
      <c r="S189" s="121"/>
      <c r="T189" s="121"/>
      <c r="U189" s="121"/>
      <c r="V189" s="121"/>
      <c r="W189" s="121"/>
      <c r="X189" s="121"/>
      <c r="Y189" s="121"/>
      <c r="Z189" s="121"/>
      <c r="AA189" s="121"/>
      <c r="AB189" s="121"/>
      <c r="AC189" s="121"/>
      <c r="AD189" s="121"/>
      <c r="AE189" s="121"/>
      <c r="AF189" s="121"/>
      <c r="AG189" s="121"/>
      <c r="AH189" s="121"/>
      <c r="AI189" s="121"/>
      <c r="AJ189" s="121"/>
      <c r="AK189" s="121"/>
      <c r="AL189" s="121"/>
      <c r="AM189" s="122"/>
    </row>
    <row r="190" spans="2:39" ht="16" thickBot="1" x14ac:dyDescent="0.25">
      <c r="B190" s="58">
        <f t="shared" si="6"/>
        <v>90.5</v>
      </c>
      <c r="C190" s="23"/>
      <c r="D190" s="29"/>
      <c r="E190" s="27"/>
      <c r="F190" s="21"/>
      <c r="G190" s="22"/>
      <c r="H190" s="104"/>
      <c r="I190" s="123" t="e">
        <f>F189+(VLOOKUP(B189,'Growth Rates'!$B$11:$O$140,($B$1+2),FALSE))-(I189*(I$7/VLOOKUP(B189,'Paddock Names'!$B$11:$D$140,3)))</f>
        <v>#DIV/0!</v>
      </c>
      <c r="J190" s="123" t="e">
        <f>I190+(VLOOKUP($B189,'Growth Rates'!$B$11:$O$140,($B$1+2),FALSE))-(J189*(J$7/VLOOKUP($B189,'Paddock Names'!$B$11:$D$140,3)))</f>
        <v>#DIV/0!</v>
      </c>
      <c r="K190" s="123" t="e">
        <f>J190+(VLOOKUP($B189,'Growth Rates'!$B$11:$O$140,($B$1+2),FALSE))-(K189*(K$7/VLOOKUP($B189,'Paddock Names'!$B$11:$D$140,3)))</f>
        <v>#DIV/0!</v>
      </c>
      <c r="L190" s="123" t="e">
        <f>K190+(VLOOKUP($B189,'Growth Rates'!$B$11:$O$140,($B$1+2),FALSE))-(L189*(L$7/VLOOKUP($B189,'Paddock Names'!$B$11:$D$140,3)))</f>
        <v>#DIV/0!</v>
      </c>
      <c r="M190" s="123" t="e">
        <f>L190+(VLOOKUP($B189,'Growth Rates'!$B$11:$O$140,($B$1+2),FALSE))-(M189*(M$7/VLOOKUP($B189,'Paddock Names'!$B$11:$D$140,3)))</f>
        <v>#DIV/0!</v>
      </c>
      <c r="N190" s="123" t="e">
        <f>M190+(VLOOKUP($B189,'Growth Rates'!$B$11:$O$140,($B$1+2),FALSE))-(N189*(N$7/VLOOKUP($B189,'Paddock Names'!$B$11:$D$140,3)))</f>
        <v>#DIV/0!</v>
      </c>
      <c r="O190" s="123" t="e">
        <f>N190+(VLOOKUP($B189,'Growth Rates'!$B$11:$O$140,($B$1+2),FALSE))-(O189*(O$7/VLOOKUP($B189,'Paddock Names'!$B$11:$D$140,3)))</f>
        <v>#DIV/0!</v>
      </c>
      <c r="P190" s="123" t="e">
        <f>O190+(VLOOKUP($B189,'Growth Rates'!$B$11:$O$140,($B$1+2),FALSE))-(P189*(P$7/VLOOKUP($B189,'Paddock Names'!$B$11:$D$140,3)))</f>
        <v>#DIV/0!</v>
      </c>
      <c r="Q190" s="123" t="e">
        <f>P190+(VLOOKUP($B189,'Growth Rates'!$B$11:$O$140,($B$1+2),FALSE))-(Q189*(Q$7/VLOOKUP($B189,'Paddock Names'!$B$11:$D$140,3)))</f>
        <v>#DIV/0!</v>
      </c>
      <c r="R190" s="123" t="e">
        <f>Q190+(VLOOKUP($B189,'Growth Rates'!$B$11:$O$140,($B$1+2),FALSE))-(R189*(R$7/VLOOKUP($B189,'Paddock Names'!$B$11:$D$140,3)))</f>
        <v>#DIV/0!</v>
      </c>
      <c r="S190" s="123" t="e">
        <f>R190+(VLOOKUP($B189,'Growth Rates'!$B$11:$O$140,($B$1+2),FALSE))-(S189*(S$7/VLOOKUP($B189,'Paddock Names'!$B$11:$D$140,3)))</f>
        <v>#DIV/0!</v>
      </c>
      <c r="T190" s="123" t="e">
        <f>S190+(VLOOKUP($B189,'Growth Rates'!$B$11:$O$140,($B$1+2),FALSE))-(T189*(T$7/VLOOKUP($B189,'Paddock Names'!$B$11:$D$140,3)))</f>
        <v>#DIV/0!</v>
      </c>
      <c r="U190" s="123" t="e">
        <f>T190+(VLOOKUP($B189,'Growth Rates'!$B$11:$O$140,($B$1+2),FALSE))-(U189*(U$7/VLOOKUP($B189,'Paddock Names'!$B$11:$D$140,3)))</f>
        <v>#DIV/0!</v>
      </c>
      <c r="V190" s="123" t="e">
        <f>U190+(VLOOKUP($B189,'Growth Rates'!$B$11:$O$140,($B$1+2),FALSE))-(V189*(V$7/VLOOKUP($B189,'Paddock Names'!$B$11:$D$140,3)))</f>
        <v>#DIV/0!</v>
      </c>
      <c r="W190" s="123" t="e">
        <f>V190+(VLOOKUP($B189,'Growth Rates'!$B$11:$O$140,($B$1+2),FALSE))-(W189*(W$7/VLOOKUP($B189,'Paddock Names'!$B$11:$D$140,3)))</f>
        <v>#DIV/0!</v>
      </c>
      <c r="X190" s="123" t="e">
        <f>W190+(VLOOKUP($B189,'Growth Rates'!$B$11:$O$140,($B$1+2),FALSE))-(X189*(X$7/VLOOKUP($B189,'Paddock Names'!$B$11:$D$140,3)))</f>
        <v>#DIV/0!</v>
      </c>
      <c r="Y190" s="123" t="e">
        <f>X190+(VLOOKUP($B189,'Growth Rates'!$B$11:$O$140,($B$1+2),FALSE))-(Y189*(Y$7/VLOOKUP($B189,'Paddock Names'!$B$11:$D$140,3)))</f>
        <v>#DIV/0!</v>
      </c>
      <c r="Z190" s="123" t="e">
        <f>Y190+(VLOOKUP($B189,'Growth Rates'!$B$11:$O$140,($B$1+2),FALSE))-(Z189*(Z$7/VLOOKUP($B189,'Paddock Names'!$B$11:$D$140,3)))</f>
        <v>#DIV/0!</v>
      </c>
      <c r="AA190" s="123" t="e">
        <f>Z190+(VLOOKUP($B189,'Growth Rates'!$B$11:$O$140,($B$1+2),FALSE))-(AA189*(AA$7/VLOOKUP($B189,'Paddock Names'!$B$11:$D$140,3)))</f>
        <v>#DIV/0!</v>
      </c>
      <c r="AB190" s="123" t="e">
        <f>AA190+(VLOOKUP($B189,'Growth Rates'!$B$11:$O$140,($B$1+2),FALSE))-(AB189*(AB$7/VLOOKUP($B189,'Paddock Names'!$B$11:$D$140,3)))</f>
        <v>#DIV/0!</v>
      </c>
      <c r="AC190" s="123" t="e">
        <f>AB190+(VLOOKUP($B189,'Growth Rates'!$B$11:$O$140,($B$1+2),FALSE))-(AC189*(AC$7/VLOOKUP($B189,'Paddock Names'!$B$11:$D$140,3)))</f>
        <v>#DIV/0!</v>
      </c>
      <c r="AD190" s="123" t="e">
        <f>AC190+(VLOOKUP($B189,'Growth Rates'!$B$11:$O$140,($B$1+2),FALSE))-(AD189*(AD$7/VLOOKUP($B189,'Paddock Names'!$B$11:$D$140,3)))</f>
        <v>#DIV/0!</v>
      </c>
      <c r="AE190" s="123" t="e">
        <f>AD190+(VLOOKUP($B189,'Growth Rates'!$B$11:$O$140,($B$1+2),FALSE))-(AE189*(AE$7/VLOOKUP($B189,'Paddock Names'!$B$11:$D$140,3)))</f>
        <v>#DIV/0!</v>
      </c>
      <c r="AF190" s="123" t="e">
        <f>AE190+(VLOOKUP($B189,'Growth Rates'!$B$11:$O$140,($B$1+2),FALSE))-(AF189*(AF$7/VLOOKUP($B189,'Paddock Names'!$B$11:$D$140,3)))</f>
        <v>#DIV/0!</v>
      </c>
      <c r="AG190" s="123" t="e">
        <f>AF190+(VLOOKUP($B189,'Growth Rates'!$B$11:$O$140,($B$1+2),FALSE))-(AG189*(AG$7/VLOOKUP($B189,'Paddock Names'!$B$11:$D$140,3)))</f>
        <v>#DIV/0!</v>
      </c>
      <c r="AH190" s="123" t="e">
        <f>AG190+(VLOOKUP($B189,'Growth Rates'!$B$11:$O$140,($B$1+2),FALSE))-(AH189*(AH$7/VLOOKUP($B189,'Paddock Names'!$B$11:$D$140,3)))</f>
        <v>#DIV/0!</v>
      </c>
      <c r="AI190" s="123" t="e">
        <f>AH190+(VLOOKUP($B189,'Growth Rates'!$B$11:$O$140,($B$1+2),FALSE))-(AI189*(AI$7/VLOOKUP($B189,'Paddock Names'!$B$11:$D$140,3)))</f>
        <v>#DIV/0!</v>
      </c>
      <c r="AJ190" s="123" t="e">
        <f>AI190+(VLOOKUP($B189,'Growth Rates'!$B$11:$O$140,($B$1+2),FALSE))-(AJ189*(AJ$7/VLOOKUP($B189,'Paddock Names'!$B$11:$D$140,3)))</f>
        <v>#DIV/0!</v>
      </c>
      <c r="AK190" s="123" t="e">
        <f>AJ190+(VLOOKUP($B189,'Growth Rates'!$B$11:$O$140,($B$1+2),FALSE))-(AK189*(AK$7/VLOOKUP($B189,'Paddock Names'!$B$11:$D$140,3)))</f>
        <v>#DIV/0!</v>
      </c>
      <c r="AL190" s="123" t="e">
        <f>AK190+(VLOOKUP($B189,'Growth Rates'!$B$11:$O$140,($B$1+2),FALSE))-(AL189*(AL$7/VLOOKUP($B189,'Paddock Names'!$B$11:$D$140,3)))</f>
        <v>#DIV/0!</v>
      </c>
      <c r="AM190" s="124" t="e">
        <f>AL190+(VLOOKUP($B189,'Growth Rates'!$B$11:$O$140,($B$1+2),FALSE))-(AM189*(AM$7/VLOOKUP($B189,'Paddock Names'!$B$11:$D$140,3)))</f>
        <v>#DIV/0!</v>
      </c>
    </row>
    <row r="191" spans="2:39" x14ac:dyDescent="0.2">
      <c r="B191" s="58">
        <f t="shared" si="6"/>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IF(SUM(I191:AM191)&gt;0,SUM(I191:AM191)," ")</f>
        <v xml:space="preserve"> </v>
      </c>
      <c r="F191" s="119" t="e">
        <f>IF((MOD('Group Name and Year'!$E$14,4)=0),Feb!AK192,Feb!AJ192)</f>
        <v>#DIV/0!</v>
      </c>
      <c r="G191" s="17">
        <f>VLOOKUP(B191,'Herbage Mass Residual'!$B$11:$O$140,($B$1+2),FALSE)</f>
        <v>2400</v>
      </c>
      <c r="H191" s="103" t="e">
        <f>($F$7/VLOOKUP(B191,'Paddock Names'!$B$11:$D$140,3))*(SUM(I191:AM191)/31)</f>
        <v>#DIV/0!</v>
      </c>
      <c r="I191" s="121"/>
      <c r="J191" s="121"/>
      <c r="K191" s="121"/>
      <c r="L191" s="121"/>
      <c r="M191" s="121"/>
      <c r="N191" s="121"/>
      <c r="O191" s="121"/>
      <c r="P191" s="121"/>
      <c r="Q191" s="121"/>
      <c r="R191" s="121"/>
      <c r="S191" s="121"/>
      <c r="T191" s="121"/>
      <c r="U191" s="121"/>
      <c r="V191" s="121"/>
      <c r="W191" s="121"/>
      <c r="X191" s="121"/>
      <c r="Y191" s="121"/>
      <c r="Z191" s="121"/>
      <c r="AA191" s="121"/>
      <c r="AB191" s="121"/>
      <c r="AC191" s="121"/>
      <c r="AD191" s="121"/>
      <c r="AE191" s="121"/>
      <c r="AF191" s="121"/>
      <c r="AG191" s="121"/>
      <c r="AH191" s="121"/>
      <c r="AI191" s="121"/>
      <c r="AJ191" s="121"/>
      <c r="AK191" s="121"/>
      <c r="AL191" s="121"/>
      <c r="AM191" s="122"/>
    </row>
    <row r="192" spans="2:39" ht="16" thickBot="1" x14ac:dyDescent="0.25">
      <c r="B192" s="58">
        <f t="shared" si="6"/>
        <v>91.5</v>
      </c>
      <c r="C192" s="23"/>
      <c r="D192" s="29"/>
      <c r="E192" s="27"/>
      <c r="F192" s="21"/>
      <c r="G192" s="22"/>
      <c r="H192" s="104"/>
      <c r="I192" s="123" t="e">
        <f>F191+(VLOOKUP(B191,'Growth Rates'!$B$11:$O$140,($B$1+2),FALSE))-(I191*(I$7/VLOOKUP(B191,'Paddock Names'!$B$11:$D$140,3)))</f>
        <v>#DIV/0!</v>
      </c>
      <c r="J192" s="123" t="e">
        <f>I192+(VLOOKUP($B191,'Growth Rates'!$B$11:$O$140,($B$1+2),FALSE))-(J191*(J$7/VLOOKUP($B191,'Paddock Names'!$B$11:$D$140,3)))</f>
        <v>#DIV/0!</v>
      </c>
      <c r="K192" s="123" t="e">
        <f>J192+(VLOOKUP($B191,'Growth Rates'!$B$11:$O$140,($B$1+2),FALSE))-(K191*(K$7/VLOOKUP($B191,'Paddock Names'!$B$11:$D$140,3)))</f>
        <v>#DIV/0!</v>
      </c>
      <c r="L192" s="123" t="e">
        <f>K192+(VLOOKUP($B191,'Growth Rates'!$B$11:$O$140,($B$1+2),FALSE))-(L191*(L$7/VLOOKUP($B191,'Paddock Names'!$B$11:$D$140,3)))</f>
        <v>#DIV/0!</v>
      </c>
      <c r="M192" s="123" t="e">
        <f>L192+(VLOOKUP($B191,'Growth Rates'!$B$11:$O$140,($B$1+2),FALSE))-(M191*(M$7/VLOOKUP($B191,'Paddock Names'!$B$11:$D$140,3)))</f>
        <v>#DIV/0!</v>
      </c>
      <c r="N192" s="123" t="e">
        <f>M192+(VLOOKUP($B191,'Growth Rates'!$B$11:$O$140,($B$1+2),FALSE))-(N191*(N$7/VLOOKUP($B191,'Paddock Names'!$B$11:$D$140,3)))</f>
        <v>#DIV/0!</v>
      </c>
      <c r="O192" s="123" t="e">
        <f>N192+(VLOOKUP($B191,'Growth Rates'!$B$11:$O$140,($B$1+2),FALSE))-(O191*(O$7/VLOOKUP($B191,'Paddock Names'!$B$11:$D$140,3)))</f>
        <v>#DIV/0!</v>
      </c>
      <c r="P192" s="123" t="e">
        <f>O192+(VLOOKUP($B191,'Growth Rates'!$B$11:$O$140,($B$1+2),FALSE))-(P191*(P$7/VLOOKUP($B191,'Paddock Names'!$B$11:$D$140,3)))</f>
        <v>#DIV/0!</v>
      </c>
      <c r="Q192" s="123" t="e">
        <f>P192+(VLOOKUP($B191,'Growth Rates'!$B$11:$O$140,($B$1+2),FALSE))-(Q191*(Q$7/VLOOKUP($B191,'Paddock Names'!$B$11:$D$140,3)))</f>
        <v>#DIV/0!</v>
      </c>
      <c r="R192" s="123" t="e">
        <f>Q192+(VLOOKUP($B191,'Growth Rates'!$B$11:$O$140,($B$1+2),FALSE))-(R191*(R$7/VLOOKUP($B191,'Paddock Names'!$B$11:$D$140,3)))</f>
        <v>#DIV/0!</v>
      </c>
      <c r="S192" s="123" t="e">
        <f>R192+(VLOOKUP($B191,'Growth Rates'!$B$11:$O$140,($B$1+2),FALSE))-(S191*(S$7/VLOOKUP($B191,'Paddock Names'!$B$11:$D$140,3)))</f>
        <v>#DIV/0!</v>
      </c>
      <c r="T192" s="123" t="e">
        <f>S192+(VLOOKUP($B191,'Growth Rates'!$B$11:$O$140,($B$1+2),FALSE))-(T191*(T$7/VLOOKUP($B191,'Paddock Names'!$B$11:$D$140,3)))</f>
        <v>#DIV/0!</v>
      </c>
      <c r="U192" s="123" t="e">
        <f>T192+(VLOOKUP($B191,'Growth Rates'!$B$11:$O$140,($B$1+2),FALSE))-(U191*(U$7/VLOOKUP($B191,'Paddock Names'!$B$11:$D$140,3)))</f>
        <v>#DIV/0!</v>
      </c>
      <c r="V192" s="123" t="e">
        <f>U192+(VLOOKUP($B191,'Growth Rates'!$B$11:$O$140,($B$1+2),FALSE))-(V191*(V$7/VLOOKUP($B191,'Paddock Names'!$B$11:$D$140,3)))</f>
        <v>#DIV/0!</v>
      </c>
      <c r="W192" s="123" t="e">
        <f>V192+(VLOOKUP($B191,'Growth Rates'!$B$11:$O$140,($B$1+2),FALSE))-(W191*(W$7/VLOOKUP($B191,'Paddock Names'!$B$11:$D$140,3)))</f>
        <v>#DIV/0!</v>
      </c>
      <c r="X192" s="123" t="e">
        <f>W192+(VLOOKUP($B191,'Growth Rates'!$B$11:$O$140,($B$1+2),FALSE))-(X191*(X$7/VLOOKUP($B191,'Paddock Names'!$B$11:$D$140,3)))</f>
        <v>#DIV/0!</v>
      </c>
      <c r="Y192" s="123" t="e">
        <f>X192+(VLOOKUP($B191,'Growth Rates'!$B$11:$O$140,($B$1+2),FALSE))-(Y191*(Y$7/VLOOKUP($B191,'Paddock Names'!$B$11:$D$140,3)))</f>
        <v>#DIV/0!</v>
      </c>
      <c r="Z192" s="123" t="e">
        <f>Y192+(VLOOKUP($B191,'Growth Rates'!$B$11:$O$140,($B$1+2),FALSE))-(Z191*(Z$7/VLOOKUP($B191,'Paddock Names'!$B$11:$D$140,3)))</f>
        <v>#DIV/0!</v>
      </c>
      <c r="AA192" s="123" t="e">
        <f>Z192+(VLOOKUP($B191,'Growth Rates'!$B$11:$O$140,($B$1+2),FALSE))-(AA191*(AA$7/VLOOKUP($B191,'Paddock Names'!$B$11:$D$140,3)))</f>
        <v>#DIV/0!</v>
      </c>
      <c r="AB192" s="123" t="e">
        <f>AA192+(VLOOKUP($B191,'Growth Rates'!$B$11:$O$140,($B$1+2),FALSE))-(AB191*(AB$7/VLOOKUP($B191,'Paddock Names'!$B$11:$D$140,3)))</f>
        <v>#DIV/0!</v>
      </c>
      <c r="AC192" s="123" t="e">
        <f>AB192+(VLOOKUP($B191,'Growth Rates'!$B$11:$O$140,($B$1+2),FALSE))-(AC191*(AC$7/VLOOKUP($B191,'Paddock Names'!$B$11:$D$140,3)))</f>
        <v>#DIV/0!</v>
      </c>
      <c r="AD192" s="123" t="e">
        <f>AC192+(VLOOKUP($B191,'Growth Rates'!$B$11:$O$140,($B$1+2),FALSE))-(AD191*(AD$7/VLOOKUP($B191,'Paddock Names'!$B$11:$D$140,3)))</f>
        <v>#DIV/0!</v>
      </c>
      <c r="AE192" s="123" t="e">
        <f>AD192+(VLOOKUP($B191,'Growth Rates'!$B$11:$O$140,($B$1+2),FALSE))-(AE191*(AE$7/VLOOKUP($B191,'Paddock Names'!$B$11:$D$140,3)))</f>
        <v>#DIV/0!</v>
      </c>
      <c r="AF192" s="123" t="e">
        <f>AE192+(VLOOKUP($B191,'Growth Rates'!$B$11:$O$140,($B$1+2),FALSE))-(AF191*(AF$7/VLOOKUP($B191,'Paddock Names'!$B$11:$D$140,3)))</f>
        <v>#DIV/0!</v>
      </c>
      <c r="AG192" s="123" t="e">
        <f>AF192+(VLOOKUP($B191,'Growth Rates'!$B$11:$O$140,($B$1+2),FALSE))-(AG191*(AG$7/VLOOKUP($B191,'Paddock Names'!$B$11:$D$140,3)))</f>
        <v>#DIV/0!</v>
      </c>
      <c r="AH192" s="123" t="e">
        <f>AG192+(VLOOKUP($B191,'Growth Rates'!$B$11:$O$140,($B$1+2),FALSE))-(AH191*(AH$7/VLOOKUP($B191,'Paddock Names'!$B$11:$D$140,3)))</f>
        <v>#DIV/0!</v>
      </c>
      <c r="AI192" s="123" t="e">
        <f>AH192+(VLOOKUP($B191,'Growth Rates'!$B$11:$O$140,($B$1+2),FALSE))-(AI191*(AI$7/VLOOKUP($B191,'Paddock Names'!$B$11:$D$140,3)))</f>
        <v>#DIV/0!</v>
      </c>
      <c r="AJ192" s="123" t="e">
        <f>AI192+(VLOOKUP($B191,'Growth Rates'!$B$11:$O$140,($B$1+2),FALSE))-(AJ191*(AJ$7/VLOOKUP($B191,'Paddock Names'!$B$11:$D$140,3)))</f>
        <v>#DIV/0!</v>
      </c>
      <c r="AK192" s="123" t="e">
        <f>AJ192+(VLOOKUP($B191,'Growth Rates'!$B$11:$O$140,($B$1+2),FALSE))-(AK191*(AK$7/VLOOKUP($B191,'Paddock Names'!$B$11:$D$140,3)))</f>
        <v>#DIV/0!</v>
      </c>
      <c r="AL192" s="123" t="e">
        <f>AK192+(VLOOKUP($B191,'Growth Rates'!$B$11:$O$140,($B$1+2),FALSE))-(AL191*(AL$7/VLOOKUP($B191,'Paddock Names'!$B$11:$D$140,3)))</f>
        <v>#DIV/0!</v>
      </c>
      <c r="AM192" s="124" t="e">
        <f>AL192+(VLOOKUP($B191,'Growth Rates'!$B$11:$O$140,($B$1+2),FALSE))-(AM191*(AM$7/VLOOKUP($B191,'Paddock Names'!$B$11:$D$140,3)))</f>
        <v>#DIV/0!</v>
      </c>
    </row>
    <row r="193" spans="2:39" x14ac:dyDescent="0.2">
      <c r="B193" s="58">
        <f t="shared" si="6"/>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IF(SUM(I193:AM193)&gt;0,SUM(I193:AM193)," ")</f>
        <v xml:space="preserve"> </v>
      </c>
      <c r="F193" s="119" t="e">
        <f>IF((MOD('Group Name and Year'!$E$14,4)=0),Feb!AK194,Feb!AJ194)</f>
        <v>#DIV/0!</v>
      </c>
      <c r="G193" s="17">
        <f>VLOOKUP(B193,'Herbage Mass Residual'!$B$11:$O$140,($B$1+2),FALSE)</f>
        <v>2400</v>
      </c>
      <c r="H193" s="103" t="e">
        <f>($F$7/VLOOKUP(B193,'Paddock Names'!$B$11:$D$140,3))*(SUM(I193:AM193)/31)</f>
        <v>#DIV/0!</v>
      </c>
      <c r="I193" s="121"/>
      <c r="J193" s="121"/>
      <c r="K193" s="121"/>
      <c r="L193" s="121"/>
      <c r="M193" s="121"/>
      <c r="N193" s="121"/>
      <c r="O193" s="121"/>
      <c r="P193" s="121"/>
      <c r="Q193" s="121"/>
      <c r="R193" s="121"/>
      <c r="S193" s="121"/>
      <c r="T193" s="121"/>
      <c r="U193" s="121"/>
      <c r="V193" s="121"/>
      <c r="W193" s="121"/>
      <c r="X193" s="121"/>
      <c r="Y193" s="121"/>
      <c r="Z193" s="121"/>
      <c r="AA193" s="121"/>
      <c r="AB193" s="121"/>
      <c r="AC193" s="121"/>
      <c r="AD193" s="121"/>
      <c r="AE193" s="121"/>
      <c r="AF193" s="121"/>
      <c r="AG193" s="121"/>
      <c r="AH193" s="121"/>
      <c r="AI193" s="121"/>
      <c r="AJ193" s="121"/>
      <c r="AK193" s="121"/>
      <c r="AL193" s="121"/>
      <c r="AM193" s="122"/>
    </row>
    <row r="194" spans="2:39" ht="16" thickBot="1" x14ac:dyDescent="0.25">
      <c r="B194" s="58">
        <f t="shared" si="6"/>
        <v>92.5</v>
      </c>
      <c r="C194" s="23"/>
      <c r="D194" s="29"/>
      <c r="E194" s="27"/>
      <c r="F194" s="21"/>
      <c r="G194" s="22"/>
      <c r="H194" s="104"/>
      <c r="I194" s="123" t="e">
        <f>F193+(VLOOKUP(B193,'Growth Rates'!$B$11:$O$140,($B$1+2),FALSE))-(I193*(I$7/VLOOKUP(B193,'Paddock Names'!$B$11:$D$140,3)))</f>
        <v>#DIV/0!</v>
      </c>
      <c r="J194" s="123" t="e">
        <f>I194+(VLOOKUP($B193,'Growth Rates'!$B$11:$O$140,($B$1+2),FALSE))-(J193*(J$7/VLOOKUP($B193,'Paddock Names'!$B$11:$D$140,3)))</f>
        <v>#DIV/0!</v>
      </c>
      <c r="K194" s="123" t="e">
        <f>J194+(VLOOKUP($B193,'Growth Rates'!$B$11:$O$140,($B$1+2),FALSE))-(K193*(K$7/VLOOKUP($B193,'Paddock Names'!$B$11:$D$140,3)))</f>
        <v>#DIV/0!</v>
      </c>
      <c r="L194" s="123" t="e">
        <f>K194+(VLOOKUP($B193,'Growth Rates'!$B$11:$O$140,($B$1+2),FALSE))-(L193*(L$7/VLOOKUP($B193,'Paddock Names'!$B$11:$D$140,3)))</f>
        <v>#DIV/0!</v>
      </c>
      <c r="M194" s="123" t="e">
        <f>L194+(VLOOKUP($B193,'Growth Rates'!$B$11:$O$140,($B$1+2),FALSE))-(M193*(M$7/VLOOKUP($B193,'Paddock Names'!$B$11:$D$140,3)))</f>
        <v>#DIV/0!</v>
      </c>
      <c r="N194" s="123" t="e">
        <f>M194+(VLOOKUP($B193,'Growth Rates'!$B$11:$O$140,($B$1+2),FALSE))-(N193*(N$7/VLOOKUP($B193,'Paddock Names'!$B$11:$D$140,3)))</f>
        <v>#DIV/0!</v>
      </c>
      <c r="O194" s="123" t="e">
        <f>N194+(VLOOKUP($B193,'Growth Rates'!$B$11:$O$140,($B$1+2),FALSE))-(O193*(O$7/VLOOKUP($B193,'Paddock Names'!$B$11:$D$140,3)))</f>
        <v>#DIV/0!</v>
      </c>
      <c r="P194" s="123" t="e">
        <f>O194+(VLOOKUP($B193,'Growth Rates'!$B$11:$O$140,($B$1+2),FALSE))-(P193*(P$7/VLOOKUP($B193,'Paddock Names'!$B$11:$D$140,3)))</f>
        <v>#DIV/0!</v>
      </c>
      <c r="Q194" s="123" t="e">
        <f>P194+(VLOOKUP($B193,'Growth Rates'!$B$11:$O$140,($B$1+2),FALSE))-(Q193*(Q$7/VLOOKUP($B193,'Paddock Names'!$B$11:$D$140,3)))</f>
        <v>#DIV/0!</v>
      </c>
      <c r="R194" s="123" t="e">
        <f>Q194+(VLOOKUP($B193,'Growth Rates'!$B$11:$O$140,($B$1+2),FALSE))-(R193*(R$7/VLOOKUP($B193,'Paddock Names'!$B$11:$D$140,3)))</f>
        <v>#DIV/0!</v>
      </c>
      <c r="S194" s="123" t="e">
        <f>R194+(VLOOKUP($B193,'Growth Rates'!$B$11:$O$140,($B$1+2),FALSE))-(S193*(S$7/VLOOKUP($B193,'Paddock Names'!$B$11:$D$140,3)))</f>
        <v>#DIV/0!</v>
      </c>
      <c r="T194" s="123" t="e">
        <f>S194+(VLOOKUP($B193,'Growth Rates'!$B$11:$O$140,($B$1+2),FALSE))-(T193*(T$7/VLOOKUP($B193,'Paddock Names'!$B$11:$D$140,3)))</f>
        <v>#DIV/0!</v>
      </c>
      <c r="U194" s="123" t="e">
        <f>T194+(VLOOKUP($B193,'Growth Rates'!$B$11:$O$140,($B$1+2),FALSE))-(U193*(U$7/VLOOKUP($B193,'Paddock Names'!$B$11:$D$140,3)))</f>
        <v>#DIV/0!</v>
      </c>
      <c r="V194" s="123" t="e">
        <f>U194+(VLOOKUP($B193,'Growth Rates'!$B$11:$O$140,($B$1+2),FALSE))-(V193*(V$7/VLOOKUP($B193,'Paddock Names'!$B$11:$D$140,3)))</f>
        <v>#DIV/0!</v>
      </c>
      <c r="W194" s="123" t="e">
        <f>V194+(VLOOKUP($B193,'Growth Rates'!$B$11:$O$140,($B$1+2),FALSE))-(W193*(W$7/VLOOKUP($B193,'Paddock Names'!$B$11:$D$140,3)))</f>
        <v>#DIV/0!</v>
      </c>
      <c r="X194" s="123" t="e">
        <f>W194+(VLOOKUP($B193,'Growth Rates'!$B$11:$O$140,($B$1+2),FALSE))-(X193*(X$7/VLOOKUP($B193,'Paddock Names'!$B$11:$D$140,3)))</f>
        <v>#DIV/0!</v>
      </c>
      <c r="Y194" s="123" t="e">
        <f>X194+(VLOOKUP($B193,'Growth Rates'!$B$11:$O$140,($B$1+2),FALSE))-(Y193*(Y$7/VLOOKUP($B193,'Paddock Names'!$B$11:$D$140,3)))</f>
        <v>#DIV/0!</v>
      </c>
      <c r="Z194" s="123" t="e">
        <f>Y194+(VLOOKUP($B193,'Growth Rates'!$B$11:$O$140,($B$1+2),FALSE))-(Z193*(Z$7/VLOOKUP($B193,'Paddock Names'!$B$11:$D$140,3)))</f>
        <v>#DIV/0!</v>
      </c>
      <c r="AA194" s="123" t="e">
        <f>Z194+(VLOOKUP($B193,'Growth Rates'!$B$11:$O$140,($B$1+2),FALSE))-(AA193*(AA$7/VLOOKUP($B193,'Paddock Names'!$B$11:$D$140,3)))</f>
        <v>#DIV/0!</v>
      </c>
      <c r="AB194" s="123" t="e">
        <f>AA194+(VLOOKUP($B193,'Growth Rates'!$B$11:$O$140,($B$1+2),FALSE))-(AB193*(AB$7/VLOOKUP($B193,'Paddock Names'!$B$11:$D$140,3)))</f>
        <v>#DIV/0!</v>
      </c>
      <c r="AC194" s="123" t="e">
        <f>AB194+(VLOOKUP($B193,'Growth Rates'!$B$11:$O$140,($B$1+2),FALSE))-(AC193*(AC$7/VLOOKUP($B193,'Paddock Names'!$B$11:$D$140,3)))</f>
        <v>#DIV/0!</v>
      </c>
      <c r="AD194" s="123" t="e">
        <f>AC194+(VLOOKUP($B193,'Growth Rates'!$B$11:$O$140,($B$1+2),FALSE))-(AD193*(AD$7/VLOOKUP($B193,'Paddock Names'!$B$11:$D$140,3)))</f>
        <v>#DIV/0!</v>
      </c>
      <c r="AE194" s="123" t="e">
        <f>AD194+(VLOOKUP($B193,'Growth Rates'!$B$11:$O$140,($B$1+2),FALSE))-(AE193*(AE$7/VLOOKUP($B193,'Paddock Names'!$B$11:$D$140,3)))</f>
        <v>#DIV/0!</v>
      </c>
      <c r="AF194" s="123" t="e">
        <f>AE194+(VLOOKUP($B193,'Growth Rates'!$B$11:$O$140,($B$1+2),FALSE))-(AF193*(AF$7/VLOOKUP($B193,'Paddock Names'!$B$11:$D$140,3)))</f>
        <v>#DIV/0!</v>
      </c>
      <c r="AG194" s="123" t="e">
        <f>AF194+(VLOOKUP($B193,'Growth Rates'!$B$11:$O$140,($B$1+2),FALSE))-(AG193*(AG$7/VLOOKUP($B193,'Paddock Names'!$B$11:$D$140,3)))</f>
        <v>#DIV/0!</v>
      </c>
      <c r="AH194" s="123" t="e">
        <f>AG194+(VLOOKUP($B193,'Growth Rates'!$B$11:$O$140,($B$1+2),FALSE))-(AH193*(AH$7/VLOOKUP($B193,'Paddock Names'!$B$11:$D$140,3)))</f>
        <v>#DIV/0!</v>
      </c>
      <c r="AI194" s="123" t="e">
        <f>AH194+(VLOOKUP($B193,'Growth Rates'!$B$11:$O$140,($B$1+2),FALSE))-(AI193*(AI$7/VLOOKUP($B193,'Paddock Names'!$B$11:$D$140,3)))</f>
        <v>#DIV/0!</v>
      </c>
      <c r="AJ194" s="123" t="e">
        <f>AI194+(VLOOKUP($B193,'Growth Rates'!$B$11:$O$140,($B$1+2),FALSE))-(AJ193*(AJ$7/VLOOKUP($B193,'Paddock Names'!$B$11:$D$140,3)))</f>
        <v>#DIV/0!</v>
      </c>
      <c r="AK194" s="123" t="e">
        <f>AJ194+(VLOOKUP($B193,'Growth Rates'!$B$11:$O$140,($B$1+2),FALSE))-(AK193*(AK$7/VLOOKUP($B193,'Paddock Names'!$B$11:$D$140,3)))</f>
        <v>#DIV/0!</v>
      </c>
      <c r="AL194" s="123" t="e">
        <f>AK194+(VLOOKUP($B193,'Growth Rates'!$B$11:$O$140,($B$1+2),FALSE))-(AL193*(AL$7/VLOOKUP($B193,'Paddock Names'!$B$11:$D$140,3)))</f>
        <v>#DIV/0!</v>
      </c>
      <c r="AM194" s="124" t="e">
        <f>AL194+(VLOOKUP($B193,'Growth Rates'!$B$11:$O$140,($B$1+2),FALSE))-(AM193*(AM$7/VLOOKUP($B193,'Paddock Names'!$B$11:$D$140,3)))</f>
        <v>#DIV/0!</v>
      </c>
    </row>
    <row r="195" spans="2:39" x14ac:dyDescent="0.2">
      <c r="B195" s="58">
        <f t="shared" si="6"/>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IF(SUM(I195:AM195)&gt;0,SUM(I195:AM195)," ")</f>
        <v xml:space="preserve"> </v>
      </c>
      <c r="F195" s="119" t="e">
        <f>IF((MOD('Group Name and Year'!$E$14,4)=0),Feb!AK196,Feb!AJ196)</f>
        <v>#DIV/0!</v>
      </c>
      <c r="G195" s="17">
        <f>VLOOKUP(B195,'Herbage Mass Residual'!$B$11:$O$140,($B$1+2),FALSE)</f>
        <v>2400</v>
      </c>
      <c r="H195" s="103" t="e">
        <f>($F$7/VLOOKUP(B195,'Paddock Names'!$B$11:$D$140,3))*(SUM(I195:AM195)/31)</f>
        <v>#DIV/0!</v>
      </c>
      <c r="I195" s="121"/>
      <c r="J195" s="121"/>
      <c r="K195" s="121"/>
      <c r="L195" s="121"/>
      <c r="M195" s="121"/>
      <c r="N195" s="121"/>
      <c r="O195" s="121"/>
      <c r="P195" s="121"/>
      <c r="Q195" s="121"/>
      <c r="R195" s="121"/>
      <c r="S195" s="121"/>
      <c r="T195" s="121"/>
      <c r="U195" s="121"/>
      <c r="V195" s="121"/>
      <c r="W195" s="121"/>
      <c r="X195" s="121"/>
      <c r="Y195" s="121"/>
      <c r="Z195" s="121"/>
      <c r="AA195" s="121"/>
      <c r="AB195" s="121"/>
      <c r="AC195" s="121"/>
      <c r="AD195" s="121"/>
      <c r="AE195" s="121"/>
      <c r="AF195" s="121"/>
      <c r="AG195" s="121"/>
      <c r="AH195" s="121"/>
      <c r="AI195" s="121"/>
      <c r="AJ195" s="121"/>
      <c r="AK195" s="121"/>
      <c r="AL195" s="121"/>
      <c r="AM195" s="122"/>
    </row>
    <row r="196" spans="2:39" ht="16" thickBot="1" x14ac:dyDescent="0.25">
      <c r="B196" s="58">
        <f t="shared" si="6"/>
        <v>93.5</v>
      </c>
      <c r="C196" s="23"/>
      <c r="D196" s="29"/>
      <c r="E196" s="27"/>
      <c r="F196" s="21"/>
      <c r="G196" s="22"/>
      <c r="H196" s="104"/>
      <c r="I196" s="123" t="e">
        <f>F195+(VLOOKUP(B195,'Growth Rates'!$B$11:$O$140,($B$1+2),FALSE))-(I195*(I$7/VLOOKUP(B195,'Paddock Names'!$B$11:$D$140,3)))</f>
        <v>#DIV/0!</v>
      </c>
      <c r="J196" s="123" t="e">
        <f>I196+(VLOOKUP($B195,'Growth Rates'!$B$11:$O$140,($B$1+2),FALSE))-(J195*(J$7/VLOOKUP($B195,'Paddock Names'!$B$11:$D$140,3)))</f>
        <v>#DIV/0!</v>
      </c>
      <c r="K196" s="123" t="e">
        <f>J196+(VLOOKUP($B195,'Growth Rates'!$B$11:$O$140,($B$1+2),FALSE))-(K195*(K$7/VLOOKUP($B195,'Paddock Names'!$B$11:$D$140,3)))</f>
        <v>#DIV/0!</v>
      </c>
      <c r="L196" s="123" t="e">
        <f>K196+(VLOOKUP($B195,'Growth Rates'!$B$11:$O$140,($B$1+2),FALSE))-(L195*(L$7/VLOOKUP($B195,'Paddock Names'!$B$11:$D$140,3)))</f>
        <v>#DIV/0!</v>
      </c>
      <c r="M196" s="123" t="e">
        <f>L196+(VLOOKUP($B195,'Growth Rates'!$B$11:$O$140,($B$1+2),FALSE))-(M195*(M$7/VLOOKUP($B195,'Paddock Names'!$B$11:$D$140,3)))</f>
        <v>#DIV/0!</v>
      </c>
      <c r="N196" s="123" t="e">
        <f>M196+(VLOOKUP($B195,'Growth Rates'!$B$11:$O$140,($B$1+2),FALSE))-(N195*(N$7/VLOOKUP($B195,'Paddock Names'!$B$11:$D$140,3)))</f>
        <v>#DIV/0!</v>
      </c>
      <c r="O196" s="123" t="e">
        <f>N196+(VLOOKUP($B195,'Growth Rates'!$B$11:$O$140,($B$1+2),FALSE))-(O195*(O$7/VLOOKUP($B195,'Paddock Names'!$B$11:$D$140,3)))</f>
        <v>#DIV/0!</v>
      </c>
      <c r="P196" s="123" t="e">
        <f>O196+(VLOOKUP($B195,'Growth Rates'!$B$11:$O$140,($B$1+2),FALSE))-(P195*(P$7/VLOOKUP($B195,'Paddock Names'!$B$11:$D$140,3)))</f>
        <v>#DIV/0!</v>
      </c>
      <c r="Q196" s="123" t="e">
        <f>P196+(VLOOKUP($B195,'Growth Rates'!$B$11:$O$140,($B$1+2),FALSE))-(Q195*(Q$7/VLOOKUP($B195,'Paddock Names'!$B$11:$D$140,3)))</f>
        <v>#DIV/0!</v>
      </c>
      <c r="R196" s="123" t="e">
        <f>Q196+(VLOOKUP($B195,'Growth Rates'!$B$11:$O$140,($B$1+2),FALSE))-(R195*(R$7/VLOOKUP($B195,'Paddock Names'!$B$11:$D$140,3)))</f>
        <v>#DIV/0!</v>
      </c>
      <c r="S196" s="123" t="e">
        <f>R196+(VLOOKUP($B195,'Growth Rates'!$B$11:$O$140,($B$1+2),FALSE))-(S195*(S$7/VLOOKUP($B195,'Paddock Names'!$B$11:$D$140,3)))</f>
        <v>#DIV/0!</v>
      </c>
      <c r="T196" s="123" t="e">
        <f>S196+(VLOOKUP($B195,'Growth Rates'!$B$11:$O$140,($B$1+2),FALSE))-(T195*(T$7/VLOOKUP($B195,'Paddock Names'!$B$11:$D$140,3)))</f>
        <v>#DIV/0!</v>
      </c>
      <c r="U196" s="123" t="e">
        <f>T196+(VLOOKUP($B195,'Growth Rates'!$B$11:$O$140,($B$1+2),FALSE))-(U195*(U$7/VLOOKUP($B195,'Paddock Names'!$B$11:$D$140,3)))</f>
        <v>#DIV/0!</v>
      </c>
      <c r="V196" s="123" t="e">
        <f>U196+(VLOOKUP($B195,'Growth Rates'!$B$11:$O$140,($B$1+2),FALSE))-(V195*(V$7/VLOOKUP($B195,'Paddock Names'!$B$11:$D$140,3)))</f>
        <v>#DIV/0!</v>
      </c>
      <c r="W196" s="123" t="e">
        <f>V196+(VLOOKUP($B195,'Growth Rates'!$B$11:$O$140,($B$1+2),FALSE))-(W195*(W$7/VLOOKUP($B195,'Paddock Names'!$B$11:$D$140,3)))</f>
        <v>#DIV/0!</v>
      </c>
      <c r="X196" s="123" t="e">
        <f>W196+(VLOOKUP($B195,'Growth Rates'!$B$11:$O$140,($B$1+2),FALSE))-(X195*(X$7/VLOOKUP($B195,'Paddock Names'!$B$11:$D$140,3)))</f>
        <v>#DIV/0!</v>
      </c>
      <c r="Y196" s="123" t="e">
        <f>X196+(VLOOKUP($B195,'Growth Rates'!$B$11:$O$140,($B$1+2),FALSE))-(Y195*(Y$7/VLOOKUP($B195,'Paddock Names'!$B$11:$D$140,3)))</f>
        <v>#DIV/0!</v>
      </c>
      <c r="Z196" s="123" t="e">
        <f>Y196+(VLOOKUP($B195,'Growth Rates'!$B$11:$O$140,($B$1+2),FALSE))-(Z195*(Z$7/VLOOKUP($B195,'Paddock Names'!$B$11:$D$140,3)))</f>
        <v>#DIV/0!</v>
      </c>
      <c r="AA196" s="123" t="e">
        <f>Z196+(VLOOKUP($B195,'Growth Rates'!$B$11:$O$140,($B$1+2),FALSE))-(AA195*(AA$7/VLOOKUP($B195,'Paddock Names'!$B$11:$D$140,3)))</f>
        <v>#DIV/0!</v>
      </c>
      <c r="AB196" s="123" t="e">
        <f>AA196+(VLOOKUP($B195,'Growth Rates'!$B$11:$O$140,($B$1+2),FALSE))-(AB195*(AB$7/VLOOKUP($B195,'Paddock Names'!$B$11:$D$140,3)))</f>
        <v>#DIV/0!</v>
      </c>
      <c r="AC196" s="123" t="e">
        <f>AB196+(VLOOKUP($B195,'Growth Rates'!$B$11:$O$140,($B$1+2),FALSE))-(AC195*(AC$7/VLOOKUP($B195,'Paddock Names'!$B$11:$D$140,3)))</f>
        <v>#DIV/0!</v>
      </c>
      <c r="AD196" s="123" t="e">
        <f>AC196+(VLOOKUP($B195,'Growth Rates'!$B$11:$O$140,($B$1+2),FALSE))-(AD195*(AD$7/VLOOKUP($B195,'Paddock Names'!$B$11:$D$140,3)))</f>
        <v>#DIV/0!</v>
      </c>
      <c r="AE196" s="123" t="e">
        <f>AD196+(VLOOKUP($B195,'Growth Rates'!$B$11:$O$140,($B$1+2),FALSE))-(AE195*(AE$7/VLOOKUP($B195,'Paddock Names'!$B$11:$D$140,3)))</f>
        <v>#DIV/0!</v>
      </c>
      <c r="AF196" s="123" t="e">
        <f>AE196+(VLOOKUP($B195,'Growth Rates'!$B$11:$O$140,($B$1+2),FALSE))-(AF195*(AF$7/VLOOKUP($B195,'Paddock Names'!$B$11:$D$140,3)))</f>
        <v>#DIV/0!</v>
      </c>
      <c r="AG196" s="123" t="e">
        <f>AF196+(VLOOKUP($B195,'Growth Rates'!$B$11:$O$140,($B$1+2),FALSE))-(AG195*(AG$7/VLOOKUP($B195,'Paddock Names'!$B$11:$D$140,3)))</f>
        <v>#DIV/0!</v>
      </c>
      <c r="AH196" s="123" t="e">
        <f>AG196+(VLOOKUP($B195,'Growth Rates'!$B$11:$O$140,($B$1+2),FALSE))-(AH195*(AH$7/VLOOKUP($B195,'Paddock Names'!$B$11:$D$140,3)))</f>
        <v>#DIV/0!</v>
      </c>
      <c r="AI196" s="123" t="e">
        <f>AH196+(VLOOKUP($B195,'Growth Rates'!$B$11:$O$140,($B$1+2),FALSE))-(AI195*(AI$7/VLOOKUP($B195,'Paddock Names'!$B$11:$D$140,3)))</f>
        <v>#DIV/0!</v>
      </c>
      <c r="AJ196" s="123" t="e">
        <f>AI196+(VLOOKUP($B195,'Growth Rates'!$B$11:$O$140,($B$1+2),FALSE))-(AJ195*(AJ$7/VLOOKUP($B195,'Paddock Names'!$B$11:$D$140,3)))</f>
        <v>#DIV/0!</v>
      </c>
      <c r="AK196" s="123" t="e">
        <f>AJ196+(VLOOKUP($B195,'Growth Rates'!$B$11:$O$140,($B$1+2),FALSE))-(AK195*(AK$7/VLOOKUP($B195,'Paddock Names'!$B$11:$D$140,3)))</f>
        <v>#DIV/0!</v>
      </c>
      <c r="AL196" s="123" t="e">
        <f>AK196+(VLOOKUP($B195,'Growth Rates'!$B$11:$O$140,($B$1+2),FALSE))-(AL195*(AL$7/VLOOKUP($B195,'Paddock Names'!$B$11:$D$140,3)))</f>
        <v>#DIV/0!</v>
      </c>
      <c r="AM196" s="124" t="e">
        <f>AL196+(VLOOKUP($B195,'Growth Rates'!$B$11:$O$140,($B$1+2),FALSE))-(AM195*(AM$7/VLOOKUP($B195,'Paddock Names'!$B$11:$D$140,3)))</f>
        <v>#DIV/0!</v>
      </c>
    </row>
    <row r="197" spans="2:39" x14ac:dyDescent="0.2">
      <c r="B197" s="58">
        <f t="shared" si="6"/>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IF(SUM(I197:AM197)&gt;0,SUM(I197:AM197)," ")</f>
        <v xml:space="preserve"> </v>
      </c>
      <c r="F197" s="119" t="e">
        <f>IF((MOD('Group Name and Year'!$E$14,4)=0),Feb!AK198,Feb!AJ198)</f>
        <v>#DIV/0!</v>
      </c>
      <c r="G197" s="17">
        <f>VLOOKUP(B197,'Herbage Mass Residual'!$B$11:$O$140,($B$1+2),FALSE)</f>
        <v>2400</v>
      </c>
      <c r="H197" s="103" t="e">
        <f>($F$7/VLOOKUP(B197,'Paddock Names'!$B$11:$D$140,3))*(SUM(I197:AM197)/31)</f>
        <v>#DIV/0!</v>
      </c>
      <c r="I197" s="121"/>
      <c r="J197" s="121"/>
      <c r="K197" s="121"/>
      <c r="L197" s="121"/>
      <c r="M197" s="121"/>
      <c r="N197" s="121"/>
      <c r="O197" s="121"/>
      <c r="P197" s="121"/>
      <c r="Q197" s="121"/>
      <c r="R197" s="121"/>
      <c r="S197" s="121"/>
      <c r="T197" s="121"/>
      <c r="U197" s="121"/>
      <c r="V197" s="121"/>
      <c r="W197" s="121"/>
      <c r="X197" s="121"/>
      <c r="Y197" s="121"/>
      <c r="Z197" s="121"/>
      <c r="AA197" s="121"/>
      <c r="AB197" s="121"/>
      <c r="AC197" s="121"/>
      <c r="AD197" s="121"/>
      <c r="AE197" s="121"/>
      <c r="AF197" s="121"/>
      <c r="AG197" s="121"/>
      <c r="AH197" s="121"/>
      <c r="AI197" s="121"/>
      <c r="AJ197" s="121"/>
      <c r="AK197" s="121"/>
      <c r="AL197" s="121"/>
      <c r="AM197" s="122"/>
    </row>
    <row r="198" spans="2:39" ht="16" thickBot="1" x14ac:dyDescent="0.25">
      <c r="B198" s="58">
        <f t="shared" si="6"/>
        <v>94.5</v>
      </c>
      <c r="C198" s="23"/>
      <c r="D198" s="29"/>
      <c r="E198" s="27"/>
      <c r="F198" s="21"/>
      <c r="G198" s="22"/>
      <c r="H198" s="104"/>
      <c r="I198" s="123" t="e">
        <f>F197+(VLOOKUP(B197,'Growth Rates'!$B$11:$O$140,($B$1+2),FALSE))-(I197*(I$7/VLOOKUP(B197,'Paddock Names'!$B$11:$D$140,3)))</f>
        <v>#DIV/0!</v>
      </c>
      <c r="J198" s="123" t="e">
        <f>I198+(VLOOKUP($B197,'Growth Rates'!$B$11:$O$140,($B$1+2),FALSE))-(J197*(J$7/VLOOKUP($B197,'Paddock Names'!$B$11:$D$140,3)))</f>
        <v>#DIV/0!</v>
      </c>
      <c r="K198" s="123" t="e">
        <f>J198+(VLOOKUP($B197,'Growth Rates'!$B$11:$O$140,($B$1+2),FALSE))-(K197*(K$7/VLOOKUP($B197,'Paddock Names'!$B$11:$D$140,3)))</f>
        <v>#DIV/0!</v>
      </c>
      <c r="L198" s="123" t="e">
        <f>K198+(VLOOKUP($B197,'Growth Rates'!$B$11:$O$140,($B$1+2),FALSE))-(L197*(L$7/VLOOKUP($B197,'Paddock Names'!$B$11:$D$140,3)))</f>
        <v>#DIV/0!</v>
      </c>
      <c r="M198" s="123" t="e">
        <f>L198+(VLOOKUP($B197,'Growth Rates'!$B$11:$O$140,($B$1+2),FALSE))-(M197*(M$7/VLOOKUP($B197,'Paddock Names'!$B$11:$D$140,3)))</f>
        <v>#DIV/0!</v>
      </c>
      <c r="N198" s="123" t="e">
        <f>M198+(VLOOKUP($B197,'Growth Rates'!$B$11:$O$140,($B$1+2),FALSE))-(N197*(N$7/VLOOKUP($B197,'Paddock Names'!$B$11:$D$140,3)))</f>
        <v>#DIV/0!</v>
      </c>
      <c r="O198" s="123" t="e">
        <f>N198+(VLOOKUP($B197,'Growth Rates'!$B$11:$O$140,($B$1+2),FALSE))-(O197*(O$7/VLOOKUP($B197,'Paddock Names'!$B$11:$D$140,3)))</f>
        <v>#DIV/0!</v>
      </c>
      <c r="P198" s="123" t="e">
        <f>O198+(VLOOKUP($B197,'Growth Rates'!$B$11:$O$140,($B$1+2),FALSE))-(P197*(P$7/VLOOKUP($B197,'Paddock Names'!$B$11:$D$140,3)))</f>
        <v>#DIV/0!</v>
      </c>
      <c r="Q198" s="123" t="e">
        <f>P198+(VLOOKUP($B197,'Growth Rates'!$B$11:$O$140,($B$1+2),FALSE))-(Q197*(Q$7/VLOOKUP($B197,'Paddock Names'!$B$11:$D$140,3)))</f>
        <v>#DIV/0!</v>
      </c>
      <c r="R198" s="123" t="e">
        <f>Q198+(VLOOKUP($B197,'Growth Rates'!$B$11:$O$140,($B$1+2),FALSE))-(R197*(R$7/VLOOKUP($B197,'Paddock Names'!$B$11:$D$140,3)))</f>
        <v>#DIV/0!</v>
      </c>
      <c r="S198" s="123" t="e">
        <f>R198+(VLOOKUP($B197,'Growth Rates'!$B$11:$O$140,($B$1+2),FALSE))-(S197*(S$7/VLOOKUP($B197,'Paddock Names'!$B$11:$D$140,3)))</f>
        <v>#DIV/0!</v>
      </c>
      <c r="T198" s="123" t="e">
        <f>S198+(VLOOKUP($B197,'Growth Rates'!$B$11:$O$140,($B$1+2),FALSE))-(T197*(T$7/VLOOKUP($B197,'Paddock Names'!$B$11:$D$140,3)))</f>
        <v>#DIV/0!</v>
      </c>
      <c r="U198" s="123" t="e">
        <f>T198+(VLOOKUP($B197,'Growth Rates'!$B$11:$O$140,($B$1+2),FALSE))-(U197*(U$7/VLOOKUP($B197,'Paddock Names'!$B$11:$D$140,3)))</f>
        <v>#DIV/0!</v>
      </c>
      <c r="V198" s="123" t="e">
        <f>U198+(VLOOKUP($B197,'Growth Rates'!$B$11:$O$140,($B$1+2),FALSE))-(V197*(V$7/VLOOKUP($B197,'Paddock Names'!$B$11:$D$140,3)))</f>
        <v>#DIV/0!</v>
      </c>
      <c r="W198" s="123" t="e">
        <f>V198+(VLOOKUP($B197,'Growth Rates'!$B$11:$O$140,($B$1+2),FALSE))-(W197*(W$7/VLOOKUP($B197,'Paddock Names'!$B$11:$D$140,3)))</f>
        <v>#DIV/0!</v>
      </c>
      <c r="X198" s="123" t="e">
        <f>W198+(VLOOKUP($B197,'Growth Rates'!$B$11:$O$140,($B$1+2),FALSE))-(X197*(X$7/VLOOKUP($B197,'Paddock Names'!$B$11:$D$140,3)))</f>
        <v>#DIV/0!</v>
      </c>
      <c r="Y198" s="123" t="e">
        <f>X198+(VLOOKUP($B197,'Growth Rates'!$B$11:$O$140,($B$1+2),FALSE))-(Y197*(Y$7/VLOOKUP($B197,'Paddock Names'!$B$11:$D$140,3)))</f>
        <v>#DIV/0!</v>
      </c>
      <c r="Z198" s="123" t="e">
        <f>Y198+(VLOOKUP($B197,'Growth Rates'!$B$11:$O$140,($B$1+2),FALSE))-(Z197*(Z$7/VLOOKUP($B197,'Paddock Names'!$B$11:$D$140,3)))</f>
        <v>#DIV/0!</v>
      </c>
      <c r="AA198" s="123" t="e">
        <f>Z198+(VLOOKUP($B197,'Growth Rates'!$B$11:$O$140,($B$1+2),FALSE))-(AA197*(AA$7/VLOOKUP($B197,'Paddock Names'!$B$11:$D$140,3)))</f>
        <v>#DIV/0!</v>
      </c>
      <c r="AB198" s="123" t="e">
        <f>AA198+(VLOOKUP($B197,'Growth Rates'!$B$11:$O$140,($B$1+2),FALSE))-(AB197*(AB$7/VLOOKUP($B197,'Paddock Names'!$B$11:$D$140,3)))</f>
        <v>#DIV/0!</v>
      </c>
      <c r="AC198" s="123" t="e">
        <f>AB198+(VLOOKUP($B197,'Growth Rates'!$B$11:$O$140,($B$1+2),FALSE))-(AC197*(AC$7/VLOOKUP($B197,'Paddock Names'!$B$11:$D$140,3)))</f>
        <v>#DIV/0!</v>
      </c>
      <c r="AD198" s="123" t="e">
        <f>AC198+(VLOOKUP($B197,'Growth Rates'!$B$11:$O$140,($B$1+2),FALSE))-(AD197*(AD$7/VLOOKUP($B197,'Paddock Names'!$B$11:$D$140,3)))</f>
        <v>#DIV/0!</v>
      </c>
      <c r="AE198" s="123" t="e">
        <f>AD198+(VLOOKUP($B197,'Growth Rates'!$B$11:$O$140,($B$1+2),FALSE))-(AE197*(AE$7/VLOOKUP($B197,'Paddock Names'!$B$11:$D$140,3)))</f>
        <v>#DIV/0!</v>
      </c>
      <c r="AF198" s="123" t="e">
        <f>AE198+(VLOOKUP($B197,'Growth Rates'!$B$11:$O$140,($B$1+2),FALSE))-(AF197*(AF$7/VLOOKUP($B197,'Paddock Names'!$B$11:$D$140,3)))</f>
        <v>#DIV/0!</v>
      </c>
      <c r="AG198" s="123" t="e">
        <f>AF198+(VLOOKUP($B197,'Growth Rates'!$B$11:$O$140,($B$1+2),FALSE))-(AG197*(AG$7/VLOOKUP($B197,'Paddock Names'!$B$11:$D$140,3)))</f>
        <v>#DIV/0!</v>
      </c>
      <c r="AH198" s="123" t="e">
        <f>AG198+(VLOOKUP($B197,'Growth Rates'!$B$11:$O$140,($B$1+2),FALSE))-(AH197*(AH$7/VLOOKUP($B197,'Paddock Names'!$B$11:$D$140,3)))</f>
        <v>#DIV/0!</v>
      </c>
      <c r="AI198" s="123" t="e">
        <f>AH198+(VLOOKUP($B197,'Growth Rates'!$B$11:$O$140,($B$1+2),FALSE))-(AI197*(AI$7/VLOOKUP($B197,'Paddock Names'!$B$11:$D$140,3)))</f>
        <v>#DIV/0!</v>
      </c>
      <c r="AJ198" s="123" t="e">
        <f>AI198+(VLOOKUP($B197,'Growth Rates'!$B$11:$O$140,($B$1+2),FALSE))-(AJ197*(AJ$7/VLOOKUP($B197,'Paddock Names'!$B$11:$D$140,3)))</f>
        <v>#DIV/0!</v>
      </c>
      <c r="AK198" s="123" t="e">
        <f>AJ198+(VLOOKUP($B197,'Growth Rates'!$B$11:$O$140,($B$1+2),FALSE))-(AK197*(AK$7/VLOOKUP($B197,'Paddock Names'!$B$11:$D$140,3)))</f>
        <v>#DIV/0!</v>
      </c>
      <c r="AL198" s="123" t="e">
        <f>AK198+(VLOOKUP($B197,'Growth Rates'!$B$11:$O$140,($B$1+2),FALSE))-(AL197*(AL$7/VLOOKUP($B197,'Paddock Names'!$B$11:$D$140,3)))</f>
        <v>#DIV/0!</v>
      </c>
      <c r="AM198" s="124" t="e">
        <f>AL198+(VLOOKUP($B197,'Growth Rates'!$B$11:$O$140,($B$1+2),FALSE))-(AM197*(AM$7/VLOOKUP($B197,'Paddock Names'!$B$11:$D$140,3)))</f>
        <v>#DIV/0!</v>
      </c>
    </row>
    <row r="199" spans="2:39" x14ac:dyDescent="0.2">
      <c r="B199" s="58">
        <f t="shared" si="6"/>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IF(SUM(I199:AM199)&gt;0,SUM(I199:AM199)," ")</f>
        <v xml:space="preserve"> </v>
      </c>
      <c r="F199" s="119" t="e">
        <f>IF((MOD('Group Name and Year'!$E$14,4)=0),Feb!AK200,Feb!AJ200)</f>
        <v>#DIV/0!</v>
      </c>
      <c r="G199" s="17">
        <f>VLOOKUP(B199,'Herbage Mass Residual'!$B$11:$O$140,($B$1+2),FALSE)</f>
        <v>2400</v>
      </c>
      <c r="H199" s="103" t="e">
        <f>($F$7/VLOOKUP(B199,'Paddock Names'!$B$11:$D$140,3))*(SUM(I199:AM199)/31)</f>
        <v>#DIV/0!</v>
      </c>
      <c r="I199" s="121"/>
      <c r="J199" s="121"/>
      <c r="K199" s="121"/>
      <c r="L199" s="121"/>
      <c r="M199" s="121"/>
      <c r="N199" s="121"/>
      <c r="O199" s="121"/>
      <c r="P199" s="121"/>
      <c r="Q199" s="121"/>
      <c r="R199" s="121"/>
      <c r="S199" s="121"/>
      <c r="T199" s="121"/>
      <c r="U199" s="121"/>
      <c r="V199" s="121"/>
      <c r="W199" s="121"/>
      <c r="X199" s="121"/>
      <c r="Y199" s="121"/>
      <c r="Z199" s="121"/>
      <c r="AA199" s="121"/>
      <c r="AB199" s="121"/>
      <c r="AC199" s="121"/>
      <c r="AD199" s="121"/>
      <c r="AE199" s="121"/>
      <c r="AF199" s="121"/>
      <c r="AG199" s="121"/>
      <c r="AH199" s="121"/>
      <c r="AI199" s="121"/>
      <c r="AJ199" s="121"/>
      <c r="AK199" s="121"/>
      <c r="AL199" s="121"/>
      <c r="AM199" s="122"/>
    </row>
    <row r="200" spans="2:39" ht="16" thickBot="1" x14ac:dyDescent="0.25">
      <c r="B200" s="58">
        <f t="shared" si="6"/>
        <v>95.5</v>
      </c>
      <c r="C200" s="23"/>
      <c r="D200" s="29"/>
      <c r="E200" s="27"/>
      <c r="F200" s="21"/>
      <c r="G200" s="22"/>
      <c r="H200" s="104"/>
      <c r="I200" s="123" t="e">
        <f>F199+(VLOOKUP(B199,'Growth Rates'!$B$11:$O$140,($B$1+2),FALSE))-(I199*(I$7/VLOOKUP(B199,'Paddock Names'!$B$11:$D$140,3)))</f>
        <v>#DIV/0!</v>
      </c>
      <c r="J200" s="123" t="e">
        <f>I200+(VLOOKUP($B199,'Growth Rates'!$B$11:$O$140,($B$1+2),FALSE))-(J199*(J$7/VLOOKUP($B199,'Paddock Names'!$B$11:$D$140,3)))</f>
        <v>#DIV/0!</v>
      </c>
      <c r="K200" s="123" t="e">
        <f>J200+(VLOOKUP($B199,'Growth Rates'!$B$11:$O$140,($B$1+2),FALSE))-(K199*(K$7/VLOOKUP($B199,'Paddock Names'!$B$11:$D$140,3)))</f>
        <v>#DIV/0!</v>
      </c>
      <c r="L200" s="123" t="e">
        <f>K200+(VLOOKUP($B199,'Growth Rates'!$B$11:$O$140,($B$1+2),FALSE))-(L199*(L$7/VLOOKUP($B199,'Paddock Names'!$B$11:$D$140,3)))</f>
        <v>#DIV/0!</v>
      </c>
      <c r="M200" s="123" t="e">
        <f>L200+(VLOOKUP($B199,'Growth Rates'!$B$11:$O$140,($B$1+2),FALSE))-(M199*(M$7/VLOOKUP($B199,'Paddock Names'!$B$11:$D$140,3)))</f>
        <v>#DIV/0!</v>
      </c>
      <c r="N200" s="123" t="e">
        <f>M200+(VLOOKUP($B199,'Growth Rates'!$B$11:$O$140,($B$1+2),FALSE))-(N199*(N$7/VLOOKUP($B199,'Paddock Names'!$B$11:$D$140,3)))</f>
        <v>#DIV/0!</v>
      </c>
      <c r="O200" s="123" t="e">
        <f>N200+(VLOOKUP($B199,'Growth Rates'!$B$11:$O$140,($B$1+2),FALSE))-(O199*(O$7/VLOOKUP($B199,'Paddock Names'!$B$11:$D$140,3)))</f>
        <v>#DIV/0!</v>
      </c>
      <c r="P200" s="123" t="e">
        <f>O200+(VLOOKUP($B199,'Growth Rates'!$B$11:$O$140,($B$1+2),FALSE))-(P199*(P$7/VLOOKUP($B199,'Paddock Names'!$B$11:$D$140,3)))</f>
        <v>#DIV/0!</v>
      </c>
      <c r="Q200" s="123" t="e">
        <f>P200+(VLOOKUP($B199,'Growth Rates'!$B$11:$O$140,($B$1+2),FALSE))-(Q199*(Q$7/VLOOKUP($B199,'Paddock Names'!$B$11:$D$140,3)))</f>
        <v>#DIV/0!</v>
      </c>
      <c r="R200" s="123" t="e">
        <f>Q200+(VLOOKUP($B199,'Growth Rates'!$B$11:$O$140,($B$1+2),FALSE))-(R199*(R$7/VLOOKUP($B199,'Paddock Names'!$B$11:$D$140,3)))</f>
        <v>#DIV/0!</v>
      </c>
      <c r="S200" s="123" t="e">
        <f>R200+(VLOOKUP($B199,'Growth Rates'!$B$11:$O$140,($B$1+2),FALSE))-(S199*(S$7/VLOOKUP($B199,'Paddock Names'!$B$11:$D$140,3)))</f>
        <v>#DIV/0!</v>
      </c>
      <c r="T200" s="123" t="e">
        <f>S200+(VLOOKUP($B199,'Growth Rates'!$B$11:$O$140,($B$1+2),FALSE))-(T199*(T$7/VLOOKUP($B199,'Paddock Names'!$B$11:$D$140,3)))</f>
        <v>#DIV/0!</v>
      </c>
      <c r="U200" s="123" t="e">
        <f>T200+(VLOOKUP($B199,'Growth Rates'!$B$11:$O$140,($B$1+2),FALSE))-(U199*(U$7/VLOOKUP($B199,'Paddock Names'!$B$11:$D$140,3)))</f>
        <v>#DIV/0!</v>
      </c>
      <c r="V200" s="123" t="e">
        <f>U200+(VLOOKUP($B199,'Growth Rates'!$B$11:$O$140,($B$1+2),FALSE))-(V199*(V$7/VLOOKUP($B199,'Paddock Names'!$B$11:$D$140,3)))</f>
        <v>#DIV/0!</v>
      </c>
      <c r="W200" s="123" t="e">
        <f>V200+(VLOOKUP($B199,'Growth Rates'!$B$11:$O$140,($B$1+2),FALSE))-(W199*(W$7/VLOOKUP($B199,'Paddock Names'!$B$11:$D$140,3)))</f>
        <v>#DIV/0!</v>
      </c>
      <c r="X200" s="123" t="e">
        <f>W200+(VLOOKUP($B199,'Growth Rates'!$B$11:$O$140,($B$1+2),FALSE))-(X199*(X$7/VLOOKUP($B199,'Paddock Names'!$B$11:$D$140,3)))</f>
        <v>#DIV/0!</v>
      </c>
      <c r="Y200" s="123" t="e">
        <f>X200+(VLOOKUP($B199,'Growth Rates'!$B$11:$O$140,($B$1+2),FALSE))-(Y199*(Y$7/VLOOKUP($B199,'Paddock Names'!$B$11:$D$140,3)))</f>
        <v>#DIV/0!</v>
      </c>
      <c r="Z200" s="123" t="e">
        <f>Y200+(VLOOKUP($B199,'Growth Rates'!$B$11:$O$140,($B$1+2),FALSE))-(Z199*(Z$7/VLOOKUP($B199,'Paddock Names'!$B$11:$D$140,3)))</f>
        <v>#DIV/0!</v>
      </c>
      <c r="AA200" s="123" t="e">
        <f>Z200+(VLOOKUP($B199,'Growth Rates'!$B$11:$O$140,($B$1+2),FALSE))-(AA199*(AA$7/VLOOKUP($B199,'Paddock Names'!$B$11:$D$140,3)))</f>
        <v>#DIV/0!</v>
      </c>
      <c r="AB200" s="123" t="e">
        <f>AA200+(VLOOKUP($B199,'Growth Rates'!$B$11:$O$140,($B$1+2),FALSE))-(AB199*(AB$7/VLOOKUP($B199,'Paddock Names'!$B$11:$D$140,3)))</f>
        <v>#DIV/0!</v>
      </c>
      <c r="AC200" s="123" t="e">
        <f>AB200+(VLOOKUP($B199,'Growth Rates'!$B$11:$O$140,($B$1+2),FALSE))-(AC199*(AC$7/VLOOKUP($B199,'Paddock Names'!$B$11:$D$140,3)))</f>
        <v>#DIV/0!</v>
      </c>
      <c r="AD200" s="123" t="e">
        <f>AC200+(VLOOKUP($B199,'Growth Rates'!$B$11:$O$140,($B$1+2),FALSE))-(AD199*(AD$7/VLOOKUP($B199,'Paddock Names'!$B$11:$D$140,3)))</f>
        <v>#DIV/0!</v>
      </c>
      <c r="AE200" s="123" t="e">
        <f>AD200+(VLOOKUP($B199,'Growth Rates'!$B$11:$O$140,($B$1+2),FALSE))-(AE199*(AE$7/VLOOKUP($B199,'Paddock Names'!$B$11:$D$140,3)))</f>
        <v>#DIV/0!</v>
      </c>
      <c r="AF200" s="123" t="e">
        <f>AE200+(VLOOKUP($B199,'Growth Rates'!$B$11:$O$140,($B$1+2),FALSE))-(AF199*(AF$7/VLOOKUP($B199,'Paddock Names'!$B$11:$D$140,3)))</f>
        <v>#DIV/0!</v>
      </c>
      <c r="AG200" s="123" t="e">
        <f>AF200+(VLOOKUP($B199,'Growth Rates'!$B$11:$O$140,($B$1+2),FALSE))-(AG199*(AG$7/VLOOKUP($B199,'Paddock Names'!$B$11:$D$140,3)))</f>
        <v>#DIV/0!</v>
      </c>
      <c r="AH200" s="123" t="e">
        <f>AG200+(VLOOKUP($B199,'Growth Rates'!$B$11:$O$140,($B$1+2),FALSE))-(AH199*(AH$7/VLOOKUP($B199,'Paddock Names'!$B$11:$D$140,3)))</f>
        <v>#DIV/0!</v>
      </c>
      <c r="AI200" s="123" t="e">
        <f>AH200+(VLOOKUP($B199,'Growth Rates'!$B$11:$O$140,($B$1+2),FALSE))-(AI199*(AI$7/VLOOKUP($B199,'Paddock Names'!$B$11:$D$140,3)))</f>
        <v>#DIV/0!</v>
      </c>
      <c r="AJ200" s="123" t="e">
        <f>AI200+(VLOOKUP($B199,'Growth Rates'!$B$11:$O$140,($B$1+2),FALSE))-(AJ199*(AJ$7/VLOOKUP($B199,'Paddock Names'!$B$11:$D$140,3)))</f>
        <v>#DIV/0!</v>
      </c>
      <c r="AK200" s="123" t="e">
        <f>AJ200+(VLOOKUP($B199,'Growth Rates'!$B$11:$O$140,($B$1+2),FALSE))-(AK199*(AK$7/VLOOKUP($B199,'Paddock Names'!$B$11:$D$140,3)))</f>
        <v>#DIV/0!</v>
      </c>
      <c r="AL200" s="123" t="e">
        <f>AK200+(VLOOKUP($B199,'Growth Rates'!$B$11:$O$140,($B$1+2),FALSE))-(AL199*(AL$7/VLOOKUP($B199,'Paddock Names'!$B$11:$D$140,3)))</f>
        <v>#DIV/0!</v>
      </c>
      <c r="AM200" s="124" t="e">
        <f>AL200+(VLOOKUP($B199,'Growth Rates'!$B$11:$O$140,($B$1+2),FALSE))-(AM199*(AM$7/VLOOKUP($B199,'Paddock Names'!$B$11:$D$140,3)))</f>
        <v>#DIV/0!</v>
      </c>
    </row>
    <row r="201" spans="2:39" x14ac:dyDescent="0.2">
      <c r="B201" s="58">
        <f t="shared" si="6"/>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IF(SUM(I201:AM201)&gt;0,SUM(I201:AM201)," ")</f>
        <v xml:space="preserve"> </v>
      </c>
      <c r="F201" s="119" t="e">
        <f>IF((MOD('Group Name and Year'!$E$14,4)=0),Feb!AK202,Feb!AJ202)</f>
        <v>#DIV/0!</v>
      </c>
      <c r="G201" s="17">
        <f>VLOOKUP(B201,'Herbage Mass Residual'!$B$11:$O$140,($B$1+2),FALSE)</f>
        <v>2400</v>
      </c>
      <c r="H201" s="103" t="e">
        <f>($F$7/VLOOKUP(B201,'Paddock Names'!$B$11:$D$140,3))*(SUM(I201:AM201)/31)</f>
        <v>#DIV/0!</v>
      </c>
      <c r="I201" s="121"/>
      <c r="J201" s="121"/>
      <c r="K201" s="121"/>
      <c r="L201" s="121"/>
      <c r="M201" s="121"/>
      <c r="N201" s="121"/>
      <c r="O201" s="121"/>
      <c r="P201" s="121"/>
      <c r="Q201" s="121"/>
      <c r="R201" s="121"/>
      <c r="S201" s="121"/>
      <c r="T201" s="121"/>
      <c r="U201" s="121"/>
      <c r="V201" s="121"/>
      <c r="W201" s="121"/>
      <c r="X201" s="121"/>
      <c r="Y201" s="121"/>
      <c r="Z201" s="121"/>
      <c r="AA201" s="121"/>
      <c r="AB201" s="121"/>
      <c r="AC201" s="121"/>
      <c r="AD201" s="121"/>
      <c r="AE201" s="121"/>
      <c r="AF201" s="121"/>
      <c r="AG201" s="121"/>
      <c r="AH201" s="121"/>
      <c r="AI201" s="121"/>
      <c r="AJ201" s="121"/>
      <c r="AK201" s="121"/>
      <c r="AL201" s="121"/>
      <c r="AM201" s="122"/>
    </row>
    <row r="202" spans="2:39" ht="16" thickBot="1" x14ac:dyDescent="0.25">
      <c r="B202" s="58">
        <f t="shared" si="6"/>
        <v>96.5</v>
      </c>
      <c r="C202" s="23"/>
      <c r="D202" s="29"/>
      <c r="E202" s="27"/>
      <c r="F202" s="21"/>
      <c r="G202" s="22"/>
      <c r="H202" s="104"/>
      <c r="I202" s="123" t="e">
        <f>F201+(VLOOKUP(B201,'Growth Rates'!$B$11:$O$140,($B$1+2),FALSE))-(I201*(I$7/VLOOKUP(B201,'Paddock Names'!$B$11:$D$140,3)))</f>
        <v>#DIV/0!</v>
      </c>
      <c r="J202" s="123" t="e">
        <f>I202+(VLOOKUP($B201,'Growth Rates'!$B$11:$O$140,($B$1+2),FALSE))-(J201*(J$7/VLOOKUP($B201,'Paddock Names'!$B$11:$D$140,3)))</f>
        <v>#DIV/0!</v>
      </c>
      <c r="K202" s="123" t="e">
        <f>J202+(VLOOKUP($B201,'Growth Rates'!$B$11:$O$140,($B$1+2),FALSE))-(K201*(K$7/VLOOKUP($B201,'Paddock Names'!$B$11:$D$140,3)))</f>
        <v>#DIV/0!</v>
      </c>
      <c r="L202" s="123" t="e">
        <f>K202+(VLOOKUP($B201,'Growth Rates'!$B$11:$O$140,($B$1+2),FALSE))-(L201*(L$7/VLOOKUP($B201,'Paddock Names'!$B$11:$D$140,3)))</f>
        <v>#DIV/0!</v>
      </c>
      <c r="M202" s="123" t="e">
        <f>L202+(VLOOKUP($B201,'Growth Rates'!$B$11:$O$140,($B$1+2),FALSE))-(M201*(M$7/VLOOKUP($B201,'Paddock Names'!$B$11:$D$140,3)))</f>
        <v>#DIV/0!</v>
      </c>
      <c r="N202" s="123" t="e">
        <f>M202+(VLOOKUP($B201,'Growth Rates'!$B$11:$O$140,($B$1+2),FALSE))-(N201*(N$7/VLOOKUP($B201,'Paddock Names'!$B$11:$D$140,3)))</f>
        <v>#DIV/0!</v>
      </c>
      <c r="O202" s="123" t="e">
        <f>N202+(VLOOKUP($B201,'Growth Rates'!$B$11:$O$140,($B$1+2),FALSE))-(O201*(O$7/VLOOKUP($B201,'Paddock Names'!$B$11:$D$140,3)))</f>
        <v>#DIV/0!</v>
      </c>
      <c r="P202" s="123" t="e">
        <f>O202+(VLOOKUP($B201,'Growth Rates'!$B$11:$O$140,($B$1+2),FALSE))-(P201*(P$7/VLOOKUP($B201,'Paddock Names'!$B$11:$D$140,3)))</f>
        <v>#DIV/0!</v>
      </c>
      <c r="Q202" s="123" t="e">
        <f>P202+(VLOOKUP($B201,'Growth Rates'!$B$11:$O$140,($B$1+2),FALSE))-(Q201*(Q$7/VLOOKUP($B201,'Paddock Names'!$B$11:$D$140,3)))</f>
        <v>#DIV/0!</v>
      </c>
      <c r="R202" s="123" t="e">
        <f>Q202+(VLOOKUP($B201,'Growth Rates'!$B$11:$O$140,($B$1+2),FALSE))-(R201*(R$7/VLOOKUP($B201,'Paddock Names'!$B$11:$D$140,3)))</f>
        <v>#DIV/0!</v>
      </c>
      <c r="S202" s="123" t="e">
        <f>R202+(VLOOKUP($B201,'Growth Rates'!$B$11:$O$140,($B$1+2),FALSE))-(S201*(S$7/VLOOKUP($B201,'Paddock Names'!$B$11:$D$140,3)))</f>
        <v>#DIV/0!</v>
      </c>
      <c r="T202" s="123" t="e">
        <f>S202+(VLOOKUP($B201,'Growth Rates'!$B$11:$O$140,($B$1+2),FALSE))-(T201*(T$7/VLOOKUP($B201,'Paddock Names'!$B$11:$D$140,3)))</f>
        <v>#DIV/0!</v>
      </c>
      <c r="U202" s="123" t="e">
        <f>T202+(VLOOKUP($B201,'Growth Rates'!$B$11:$O$140,($B$1+2),FALSE))-(U201*(U$7/VLOOKUP($B201,'Paddock Names'!$B$11:$D$140,3)))</f>
        <v>#DIV/0!</v>
      </c>
      <c r="V202" s="123" t="e">
        <f>U202+(VLOOKUP($B201,'Growth Rates'!$B$11:$O$140,($B$1+2),FALSE))-(V201*(V$7/VLOOKUP($B201,'Paddock Names'!$B$11:$D$140,3)))</f>
        <v>#DIV/0!</v>
      </c>
      <c r="W202" s="123" t="e">
        <f>V202+(VLOOKUP($B201,'Growth Rates'!$B$11:$O$140,($B$1+2),FALSE))-(W201*(W$7/VLOOKUP($B201,'Paddock Names'!$B$11:$D$140,3)))</f>
        <v>#DIV/0!</v>
      </c>
      <c r="X202" s="123" t="e">
        <f>W202+(VLOOKUP($B201,'Growth Rates'!$B$11:$O$140,($B$1+2),FALSE))-(X201*(X$7/VLOOKUP($B201,'Paddock Names'!$B$11:$D$140,3)))</f>
        <v>#DIV/0!</v>
      </c>
      <c r="Y202" s="123" t="e">
        <f>X202+(VLOOKUP($B201,'Growth Rates'!$B$11:$O$140,($B$1+2),FALSE))-(Y201*(Y$7/VLOOKUP($B201,'Paddock Names'!$B$11:$D$140,3)))</f>
        <v>#DIV/0!</v>
      </c>
      <c r="Z202" s="123" t="e">
        <f>Y202+(VLOOKUP($B201,'Growth Rates'!$B$11:$O$140,($B$1+2),FALSE))-(Z201*(Z$7/VLOOKUP($B201,'Paddock Names'!$B$11:$D$140,3)))</f>
        <v>#DIV/0!</v>
      </c>
      <c r="AA202" s="123" t="e">
        <f>Z202+(VLOOKUP($B201,'Growth Rates'!$B$11:$O$140,($B$1+2),FALSE))-(AA201*(AA$7/VLOOKUP($B201,'Paddock Names'!$B$11:$D$140,3)))</f>
        <v>#DIV/0!</v>
      </c>
      <c r="AB202" s="123" t="e">
        <f>AA202+(VLOOKUP($B201,'Growth Rates'!$B$11:$O$140,($B$1+2),FALSE))-(AB201*(AB$7/VLOOKUP($B201,'Paddock Names'!$B$11:$D$140,3)))</f>
        <v>#DIV/0!</v>
      </c>
      <c r="AC202" s="123" t="e">
        <f>AB202+(VLOOKUP($B201,'Growth Rates'!$B$11:$O$140,($B$1+2),FALSE))-(AC201*(AC$7/VLOOKUP($B201,'Paddock Names'!$B$11:$D$140,3)))</f>
        <v>#DIV/0!</v>
      </c>
      <c r="AD202" s="123" t="e">
        <f>AC202+(VLOOKUP($B201,'Growth Rates'!$B$11:$O$140,($B$1+2),FALSE))-(AD201*(AD$7/VLOOKUP($B201,'Paddock Names'!$B$11:$D$140,3)))</f>
        <v>#DIV/0!</v>
      </c>
      <c r="AE202" s="123" t="e">
        <f>AD202+(VLOOKUP($B201,'Growth Rates'!$B$11:$O$140,($B$1+2),FALSE))-(AE201*(AE$7/VLOOKUP($B201,'Paddock Names'!$B$11:$D$140,3)))</f>
        <v>#DIV/0!</v>
      </c>
      <c r="AF202" s="123" t="e">
        <f>AE202+(VLOOKUP($B201,'Growth Rates'!$B$11:$O$140,($B$1+2),FALSE))-(AF201*(AF$7/VLOOKUP($B201,'Paddock Names'!$B$11:$D$140,3)))</f>
        <v>#DIV/0!</v>
      </c>
      <c r="AG202" s="123" t="e">
        <f>AF202+(VLOOKUP($B201,'Growth Rates'!$B$11:$O$140,($B$1+2),FALSE))-(AG201*(AG$7/VLOOKUP($B201,'Paddock Names'!$B$11:$D$140,3)))</f>
        <v>#DIV/0!</v>
      </c>
      <c r="AH202" s="123" t="e">
        <f>AG202+(VLOOKUP($B201,'Growth Rates'!$B$11:$O$140,($B$1+2),FALSE))-(AH201*(AH$7/VLOOKUP($B201,'Paddock Names'!$B$11:$D$140,3)))</f>
        <v>#DIV/0!</v>
      </c>
      <c r="AI202" s="123" t="e">
        <f>AH202+(VLOOKUP($B201,'Growth Rates'!$B$11:$O$140,($B$1+2),FALSE))-(AI201*(AI$7/VLOOKUP($B201,'Paddock Names'!$B$11:$D$140,3)))</f>
        <v>#DIV/0!</v>
      </c>
      <c r="AJ202" s="123" t="e">
        <f>AI202+(VLOOKUP($B201,'Growth Rates'!$B$11:$O$140,($B$1+2),FALSE))-(AJ201*(AJ$7/VLOOKUP($B201,'Paddock Names'!$B$11:$D$140,3)))</f>
        <v>#DIV/0!</v>
      </c>
      <c r="AK202" s="123" t="e">
        <f>AJ202+(VLOOKUP($B201,'Growth Rates'!$B$11:$O$140,($B$1+2),FALSE))-(AK201*(AK$7/VLOOKUP($B201,'Paddock Names'!$B$11:$D$140,3)))</f>
        <v>#DIV/0!</v>
      </c>
      <c r="AL202" s="123" t="e">
        <f>AK202+(VLOOKUP($B201,'Growth Rates'!$B$11:$O$140,($B$1+2),FALSE))-(AL201*(AL$7/VLOOKUP($B201,'Paddock Names'!$B$11:$D$140,3)))</f>
        <v>#DIV/0!</v>
      </c>
      <c r="AM202" s="124" t="e">
        <f>AL202+(VLOOKUP($B201,'Growth Rates'!$B$11:$O$140,($B$1+2),FALSE))-(AM201*(AM$7/VLOOKUP($B201,'Paddock Names'!$B$11:$D$140,3)))</f>
        <v>#DIV/0!</v>
      </c>
    </row>
    <row r="203" spans="2:39" x14ac:dyDescent="0.2">
      <c r="B203" s="58">
        <f t="shared" si="6"/>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IF(SUM(I203:AM203)&gt;0,SUM(I203:AM203)," ")</f>
        <v xml:space="preserve"> </v>
      </c>
      <c r="F203" s="119" t="e">
        <f>IF((MOD('Group Name and Year'!$E$14,4)=0),Feb!AK204,Feb!AJ204)</f>
        <v>#DIV/0!</v>
      </c>
      <c r="G203" s="17">
        <f>VLOOKUP(B203,'Herbage Mass Residual'!$B$11:$O$140,($B$1+2),FALSE)</f>
        <v>2400</v>
      </c>
      <c r="H203" s="103" t="e">
        <f>($F$7/VLOOKUP(B203,'Paddock Names'!$B$11:$D$140,3))*(SUM(I203:AM203)/31)</f>
        <v>#DIV/0!</v>
      </c>
      <c r="I203" s="121"/>
      <c r="J203" s="121"/>
      <c r="K203" s="121"/>
      <c r="L203" s="121"/>
      <c r="M203" s="121"/>
      <c r="N203" s="121"/>
      <c r="O203" s="121"/>
      <c r="P203" s="121"/>
      <c r="Q203" s="121"/>
      <c r="R203" s="121"/>
      <c r="S203" s="121"/>
      <c r="T203" s="121"/>
      <c r="U203" s="121"/>
      <c r="V203" s="121"/>
      <c r="W203" s="121"/>
      <c r="X203" s="121"/>
      <c r="Y203" s="121"/>
      <c r="Z203" s="121"/>
      <c r="AA203" s="121"/>
      <c r="AB203" s="121"/>
      <c r="AC203" s="121"/>
      <c r="AD203" s="121"/>
      <c r="AE203" s="121"/>
      <c r="AF203" s="121"/>
      <c r="AG203" s="121"/>
      <c r="AH203" s="121"/>
      <c r="AI203" s="121"/>
      <c r="AJ203" s="121"/>
      <c r="AK203" s="121"/>
      <c r="AL203" s="121"/>
      <c r="AM203" s="122"/>
    </row>
    <row r="204" spans="2:39" ht="16" thickBot="1" x14ac:dyDescent="0.25">
      <c r="B204" s="58">
        <f t="shared" ref="B204:B270" si="7">B203+0.5</f>
        <v>97.5</v>
      </c>
      <c r="C204" s="23"/>
      <c r="D204" s="29"/>
      <c r="E204" s="27"/>
      <c r="F204" s="21"/>
      <c r="G204" s="22"/>
      <c r="H204" s="104"/>
      <c r="I204" s="123" t="e">
        <f>F203+(VLOOKUP(B203,'Growth Rates'!$B$11:$O$140,($B$1+2),FALSE))-(I203*(I$7/VLOOKUP(B203,'Paddock Names'!$B$11:$D$140,3)))</f>
        <v>#DIV/0!</v>
      </c>
      <c r="J204" s="123" t="e">
        <f>I204+(VLOOKUP($B203,'Growth Rates'!$B$11:$O$140,($B$1+2),FALSE))-(J203*(J$7/VLOOKUP($B203,'Paddock Names'!$B$11:$D$140,3)))</f>
        <v>#DIV/0!</v>
      </c>
      <c r="K204" s="123" t="e">
        <f>J204+(VLOOKUP($B203,'Growth Rates'!$B$11:$O$140,($B$1+2),FALSE))-(K203*(K$7/VLOOKUP($B203,'Paddock Names'!$B$11:$D$140,3)))</f>
        <v>#DIV/0!</v>
      </c>
      <c r="L204" s="123" t="e">
        <f>K204+(VLOOKUP($B203,'Growth Rates'!$B$11:$O$140,($B$1+2),FALSE))-(L203*(L$7/VLOOKUP($B203,'Paddock Names'!$B$11:$D$140,3)))</f>
        <v>#DIV/0!</v>
      </c>
      <c r="M204" s="123" t="e">
        <f>L204+(VLOOKUP($B203,'Growth Rates'!$B$11:$O$140,($B$1+2),FALSE))-(M203*(M$7/VLOOKUP($B203,'Paddock Names'!$B$11:$D$140,3)))</f>
        <v>#DIV/0!</v>
      </c>
      <c r="N204" s="123" t="e">
        <f>M204+(VLOOKUP($B203,'Growth Rates'!$B$11:$O$140,($B$1+2),FALSE))-(N203*(N$7/VLOOKUP($B203,'Paddock Names'!$B$11:$D$140,3)))</f>
        <v>#DIV/0!</v>
      </c>
      <c r="O204" s="123" t="e">
        <f>N204+(VLOOKUP($B203,'Growth Rates'!$B$11:$O$140,($B$1+2),FALSE))-(O203*(O$7/VLOOKUP($B203,'Paddock Names'!$B$11:$D$140,3)))</f>
        <v>#DIV/0!</v>
      </c>
      <c r="P204" s="123" t="e">
        <f>O204+(VLOOKUP($B203,'Growth Rates'!$B$11:$O$140,($B$1+2),FALSE))-(P203*(P$7/VLOOKUP($B203,'Paddock Names'!$B$11:$D$140,3)))</f>
        <v>#DIV/0!</v>
      </c>
      <c r="Q204" s="123" t="e">
        <f>P204+(VLOOKUP($B203,'Growth Rates'!$B$11:$O$140,($B$1+2),FALSE))-(Q203*(Q$7/VLOOKUP($B203,'Paddock Names'!$B$11:$D$140,3)))</f>
        <v>#DIV/0!</v>
      </c>
      <c r="R204" s="123" t="e">
        <f>Q204+(VLOOKUP($B203,'Growth Rates'!$B$11:$O$140,($B$1+2),FALSE))-(R203*(R$7/VLOOKUP($B203,'Paddock Names'!$B$11:$D$140,3)))</f>
        <v>#DIV/0!</v>
      </c>
      <c r="S204" s="123" t="e">
        <f>R204+(VLOOKUP($B203,'Growth Rates'!$B$11:$O$140,($B$1+2),FALSE))-(S203*(S$7/VLOOKUP($B203,'Paddock Names'!$B$11:$D$140,3)))</f>
        <v>#DIV/0!</v>
      </c>
      <c r="T204" s="123" t="e">
        <f>S204+(VLOOKUP($B203,'Growth Rates'!$B$11:$O$140,($B$1+2),FALSE))-(T203*(T$7/VLOOKUP($B203,'Paddock Names'!$B$11:$D$140,3)))</f>
        <v>#DIV/0!</v>
      </c>
      <c r="U204" s="123" t="e">
        <f>T204+(VLOOKUP($B203,'Growth Rates'!$B$11:$O$140,($B$1+2),FALSE))-(U203*(U$7/VLOOKUP($B203,'Paddock Names'!$B$11:$D$140,3)))</f>
        <v>#DIV/0!</v>
      </c>
      <c r="V204" s="123" t="e">
        <f>U204+(VLOOKUP($B203,'Growth Rates'!$B$11:$O$140,($B$1+2),FALSE))-(V203*(V$7/VLOOKUP($B203,'Paddock Names'!$B$11:$D$140,3)))</f>
        <v>#DIV/0!</v>
      </c>
      <c r="W204" s="123" t="e">
        <f>V204+(VLOOKUP($B203,'Growth Rates'!$B$11:$O$140,($B$1+2),FALSE))-(W203*(W$7/VLOOKUP($B203,'Paddock Names'!$B$11:$D$140,3)))</f>
        <v>#DIV/0!</v>
      </c>
      <c r="X204" s="123" t="e">
        <f>W204+(VLOOKUP($B203,'Growth Rates'!$B$11:$O$140,($B$1+2),FALSE))-(X203*(X$7/VLOOKUP($B203,'Paddock Names'!$B$11:$D$140,3)))</f>
        <v>#DIV/0!</v>
      </c>
      <c r="Y204" s="123" t="e">
        <f>X204+(VLOOKUP($B203,'Growth Rates'!$B$11:$O$140,($B$1+2),FALSE))-(Y203*(Y$7/VLOOKUP($B203,'Paddock Names'!$B$11:$D$140,3)))</f>
        <v>#DIV/0!</v>
      </c>
      <c r="Z204" s="123" t="e">
        <f>Y204+(VLOOKUP($B203,'Growth Rates'!$B$11:$O$140,($B$1+2),FALSE))-(Z203*(Z$7/VLOOKUP($B203,'Paddock Names'!$B$11:$D$140,3)))</f>
        <v>#DIV/0!</v>
      </c>
      <c r="AA204" s="123" t="e">
        <f>Z204+(VLOOKUP($B203,'Growth Rates'!$B$11:$O$140,($B$1+2),FALSE))-(AA203*(AA$7/VLOOKUP($B203,'Paddock Names'!$B$11:$D$140,3)))</f>
        <v>#DIV/0!</v>
      </c>
      <c r="AB204" s="123" t="e">
        <f>AA204+(VLOOKUP($B203,'Growth Rates'!$B$11:$O$140,($B$1+2),FALSE))-(AB203*(AB$7/VLOOKUP($B203,'Paddock Names'!$B$11:$D$140,3)))</f>
        <v>#DIV/0!</v>
      </c>
      <c r="AC204" s="123" t="e">
        <f>AB204+(VLOOKUP($B203,'Growth Rates'!$B$11:$O$140,($B$1+2),FALSE))-(AC203*(AC$7/VLOOKUP($B203,'Paddock Names'!$B$11:$D$140,3)))</f>
        <v>#DIV/0!</v>
      </c>
      <c r="AD204" s="123" t="e">
        <f>AC204+(VLOOKUP($B203,'Growth Rates'!$B$11:$O$140,($B$1+2),FALSE))-(AD203*(AD$7/VLOOKUP($B203,'Paddock Names'!$B$11:$D$140,3)))</f>
        <v>#DIV/0!</v>
      </c>
      <c r="AE204" s="123" t="e">
        <f>AD204+(VLOOKUP($B203,'Growth Rates'!$B$11:$O$140,($B$1+2),FALSE))-(AE203*(AE$7/VLOOKUP($B203,'Paddock Names'!$B$11:$D$140,3)))</f>
        <v>#DIV/0!</v>
      </c>
      <c r="AF204" s="123" t="e">
        <f>AE204+(VLOOKUP($B203,'Growth Rates'!$B$11:$O$140,($B$1+2),FALSE))-(AF203*(AF$7/VLOOKUP($B203,'Paddock Names'!$B$11:$D$140,3)))</f>
        <v>#DIV/0!</v>
      </c>
      <c r="AG204" s="123" t="e">
        <f>AF204+(VLOOKUP($B203,'Growth Rates'!$B$11:$O$140,($B$1+2),FALSE))-(AG203*(AG$7/VLOOKUP($B203,'Paddock Names'!$B$11:$D$140,3)))</f>
        <v>#DIV/0!</v>
      </c>
      <c r="AH204" s="123" t="e">
        <f>AG204+(VLOOKUP($B203,'Growth Rates'!$B$11:$O$140,($B$1+2),FALSE))-(AH203*(AH$7/VLOOKUP($B203,'Paddock Names'!$B$11:$D$140,3)))</f>
        <v>#DIV/0!</v>
      </c>
      <c r="AI204" s="123" t="e">
        <f>AH204+(VLOOKUP($B203,'Growth Rates'!$B$11:$O$140,($B$1+2),FALSE))-(AI203*(AI$7/VLOOKUP($B203,'Paddock Names'!$B$11:$D$140,3)))</f>
        <v>#DIV/0!</v>
      </c>
      <c r="AJ204" s="123" t="e">
        <f>AI204+(VLOOKUP($B203,'Growth Rates'!$B$11:$O$140,($B$1+2),FALSE))-(AJ203*(AJ$7/VLOOKUP($B203,'Paddock Names'!$B$11:$D$140,3)))</f>
        <v>#DIV/0!</v>
      </c>
      <c r="AK204" s="123" t="e">
        <f>AJ204+(VLOOKUP($B203,'Growth Rates'!$B$11:$O$140,($B$1+2),FALSE))-(AK203*(AK$7/VLOOKUP($B203,'Paddock Names'!$B$11:$D$140,3)))</f>
        <v>#DIV/0!</v>
      </c>
      <c r="AL204" s="123" t="e">
        <f>AK204+(VLOOKUP($B203,'Growth Rates'!$B$11:$O$140,($B$1+2),FALSE))-(AL203*(AL$7/VLOOKUP($B203,'Paddock Names'!$B$11:$D$140,3)))</f>
        <v>#DIV/0!</v>
      </c>
      <c r="AM204" s="124" t="e">
        <f>AL204+(VLOOKUP($B203,'Growth Rates'!$B$11:$O$140,($B$1+2),FALSE))-(AM203*(AM$7/VLOOKUP($B203,'Paddock Names'!$B$11:$D$140,3)))</f>
        <v>#DIV/0!</v>
      </c>
    </row>
    <row r="205" spans="2:39" x14ac:dyDescent="0.2">
      <c r="B205" s="58">
        <f t="shared" si="7"/>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IF(SUM(I205:AM205)&gt;0,SUM(I205:AM205)," ")</f>
        <v xml:space="preserve"> </v>
      </c>
      <c r="F205" s="119" t="e">
        <f>IF((MOD('Group Name and Year'!$E$14,4)=0),Feb!AK206,Feb!AJ206)</f>
        <v>#DIV/0!</v>
      </c>
      <c r="G205" s="17">
        <f>VLOOKUP(B205,'Herbage Mass Residual'!$B$11:$O$140,($B$1+2),FALSE)</f>
        <v>2400</v>
      </c>
      <c r="H205" s="103" t="e">
        <f>($F$7/VLOOKUP(B205,'Paddock Names'!$B$11:$D$140,3))*(SUM(I205:AM205)/31)</f>
        <v>#DIV/0!</v>
      </c>
      <c r="I205" s="121"/>
      <c r="J205" s="121"/>
      <c r="K205" s="121"/>
      <c r="L205" s="121"/>
      <c r="M205" s="121"/>
      <c r="N205" s="121"/>
      <c r="O205" s="121"/>
      <c r="P205" s="121"/>
      <c r="Q205" s="121"/>
      <c r="R205" s="121"/>
      <c r="S205" s="121"/>
      <c r="T205" s="121"/>
      <c r="U205" s="121"/>
      <c r="V205" s="121"/>
      <c r="W205" s="121"/>
      <c r="X205" s="121"/>
      <c r="Y205" s="121"/>
      <c r="Z205" s="121"/>
      <c r="AA205" s="121"/>
      <c r="AB205" s="121"/>
      <c r="AC205" s="121"/>
      <c r="AD205" s="121"/>
      <c r="AE205" s="121"/>
      <c r="AF205" s="121"/>
      <c r="AG205" s="121"/>
      <c r="AH205" s="121"/>
      <c r="AI205" s="121"/>
      <c r="AJ205" s="121"/>
      <c r="AK205" s="121"/>
      <c r="AL205" s="121"/>
      <c r="AM205" s="122"/>
    </row>
    <row r="206" spans="2:39" ht="16" thickBot="1" x14ac:dyDescent="0.25">
      <c r="B206" s="58">
        <f t="shared" si="7"/>
        <v>98.5</v>
      </c>
      <c r="C206" s="23"/>
      <c r="D206" s="29"/>
      <c r="E206" s="27"/>
      <c r="F206" s="21"/>
      <c r="G206" s="22"/>
      <c r="H206" s="104"/>
      <c r="I206" s="123" t="e">
        <f>F205+(VLOOKUP(B205,'Growth Rates'!$B$11:$O$140,($B$1+2),FALSE))-(I205*(I$7/VLOOKUP(B205,'Paddock Names'!$B$11:$D$140,3)))</f>
        <v>#DIV/0!</v>
      </c>
      <c r="J206" s="123" t="e">
        <f>I206+(VLOOKUP($B205,'Growth Rates'!$B$11:$O$140,($B$1+2),FALSE))-(J205*(J$7/VLOOKUP($B205,'Paddock Names'!$B$11:$D$140,3)))</f>
        <v>#DIV/0!</v>
      </c>
      <c r="K206" s="123" t="e">
        <f>J206+(VLOOKUP($B205,'Growth Rates'!$B$11:$O$140,($B$1+2),FALSE))-(K205*(K$7/VLOOKUP($B205,'Paddock Names'!$B$11:$D$140,3)))</f>
        <v>#DIV/0!</v>
      </c>
      <c r="L206" s="123" t="e">
        <f>K206+(VLOOKUP($B205,'Growth Rates'!$B$11:$O$140,($B$1+2),FALSE))-(L205*(L$7/VLOOKUP($B205,'Paddock Names'!$B$11:$D$140,3)))</f>
        <v>#DIV/0!</v>
      </c>
      <c r="M206" s="123" t="e">
        <f>L206+(VLOOKUP($B205,'Growth Rates'!$B$11:$O$140,($B$1+2),FALSE))-(M205*(M$7/VLOOKUP($B205,'Paddock Names'!$B$11:$D$140,3)))</f>
        <v>#DIV/0!</v>
      </c>
      <c r="N206" s="123" t="e">
        <f>M206+(VLOOKUP($B205,'Growth Rates'!$B$11:$O$140,($B$1+2),FALSE))-(N205*(N$7/VLOOKUP($B205,'Paddock Names'!$B$11:$D$140,3)))</f>
        <v>#DIV/0!</v>
      </c>
      <c r="O206" s="123" t="e">
        <f>N206+(VLOOKUP($B205,'Growth Rates'!$B$11:$O$140,($B$1+2),FALSE))-(O205*(O$7/VLOOKUP($B205,'Paddock Names'!$B$11:$D$140,3)))</f>
        <v>#DIV/0!</v>
      </c>
      <c r="P206" s="123" t="e">
        <f>O206+(VLOOKUP($B205,'Growth Rates'!$B$11:$O$140,($B$1+2),FALSE))-(P205*(P$7/VLOOKUP($B205,'Paddock Names'!$B$11:$D$140,3)))</f>
        <v>#DIV/0!</v>
      </c>
      <c r="Q206" s="123" t="e">
        <f>P206+(VLOOKUP($B205,'Growth Rates'!$B$11:$O$140,($B$1+2),FALSE))-(Q205*(Q$7/VLOOKUP($B205,'Paddock Names'!$B$11:$D$140,3)))</f>
        <v>#DIV/0!</v>
      </c>
      <c r="R206" s="123" t="e">
        <f>Q206+(VLOOKUP($B205,'Growth Rates'!$B$11:$O$140,($B$1+2),FALSE))-(R205*(R$7/VLOOKUP($B205,'Paddock Names'!$B$11:$D$140,3)))</f>
        <v>#DIV/0!</v>
      </c>
      <c r="S206" s="123" t="e">
        <f>R206+(VLOOKUP($B205,'Growth Rates'!$B$11:$O$140,($B$1+2),FALSE))-(S205*(S$7/VLOOKUP($B205,'Paddock Names'!$B$11:$D$140,3)))</f>
        <v>#DIV/0!</v>
      </c>
      <c r="T206" s="123" t="e">
        <f>S206+(VLOOKUP($B205,'Growth Rates'!$B$11:$O$140,($B$1+2),FALSE))-(T205*(T$7/VLOOKUP($B205,'Paddock Names'!$B$11:$D$140,3)))</f>
        <v>#DIV/0!</v>
      </c>
      <c r="U206" s="123" t="e">
        <f>T206+(VLOOKUP($B205,'Growth Rates'!$B$11:$O$140,($B$1+2),FALSE))-(U205*(U$7/VLOOKUP($B205,'Paddock Names'!$B$11:$D$140,3)))</f>
        <v>#DIV/0!</v>
      </c>
      <c r="V206" s="123" t="e">
        <f>U206+(VLOOKUP($B205,'Growth Rates'!$B$11:$O$140,($B$1+2),FALSE))-(V205*(V$7/VLOOKUP($B205,'Paddock Names'!$B$11:$D$140,3)))</f>
        <v>#DIV/0!</v>
      </c>
      <c r="W206" s="123" t="e">
        <f>V206+(VLOOKUP($B205,'Growth Rates'!$B$11:$O$140,($B$1+2),FALSE))-(W205*(W$7/VLOOKUP($B205,'Paddock Names'!$B$11:$D$140,3)))</f>
        <v>#DIV/0!</v>
      </c>
      <c r="X206" s="123" t="e">
        <f>W206+(VLOOKUP($B205,'Growth Rates'!$B$11:$O$140,($B$1+2),FALSE))-(X205*(X$7/VLOOKUP($B205,'Paddock Names'!$B$11:$D$140,3)))</f>
        <v>#DIV/0!</v>
      </c>
      <c r="Y206" s="123" t="e">
        <f>X206+(VLOOKUP($B205,'Growth Rates'!$B$11:$O$140,($B$1+2),FALSE))-(Y205*(Y$7/VLOOKUP($B205,'Paddock Names'!$B$11:$D$140,3)))</f>
        <v>#DIV/0!</v>
      </c>
      <c r="Z206" s="123" t="e">
        <f>Y206+(VLOOKUP($B205,'Growth Rates'!$B$11:$O$140,($B$1+2),FALSE))-(Z205*(Z$7/VLOOKUP($B205,'Paddock Names'!$B$11:$D$140,3)))</f>
        <v>#DIV/0!</v>
      </c>
      <c r="AA206" s="123" t="e">
        <f>Z206+(VLOOKUP($B205,'Growth Rates'!$B$11:$O$140,($B$1+2),FALSE))-(AA205*(AA$7/VLOOKUP($B205,'Paddock Names'!$B$11:$D$140,3)))</f>
        <v>#DIV/0!</v>
      </c>
      <c r="AB206" s="123" t="e">
        <f>AA206+(VLOOKUP($B205,'Growth Rates'!$B$11:$O$140,($B$1+2),FALSE))-(AB205*(AB$7/VLOOKUP($B205,'Paddock Names'!$B$11:$D$140,3)))</f>
        <v>#DIV/0!</v>
      </c>
      <c r="AC206" s="123" t="e">
        <f>AB206+(VLOOKUP($B205,'Growth Rates'!$B$11:$O$140,($B$1+2),FALSE))-(AC205*(AC$7/VLOOKUP($B205,'Paddock Names'!$B$11:$D$140,3)))</f>
        <v>#DIV/0!</v>
      </c>
      <c r="AD206" s="123" t="e">
        <f>AC206+(VLOOKUP($B205,'Growth Rates'!$B$11:$O$140,($B$1+2),FALSE))-(AD205*(AD$7/VLOOKUP($B205,'Paddock Names'!$B$11:$D$140,3)))</f>
        <v>#DIV/0!</v>
      </c>
      <c r="AE206" s="123" t="e">
        <f>AD206+(VLOOKUP($B205,'Growth Rates'!$B$11:$O$140,($B$1+2),FALSE))-(AE205*(AE$7/VLOOKUP($B205,'Paddock Names'!$B$11:$D$140,3)))</f>
        <v>#DIV/0!</v>
      </c>
      <c r="AF206" s="123" t="e">
        <f>AE206+(VLOOKUP($B205,'Growth Rates'!$B$11:$O$140,($B$1+2),FALSE))-(AF205*(AF$7/VLOOKUP($B205,'Paddock Names'!$B$11:$D$140,3)))</f>
        <v>#DIV/0!</v>
      </c>
      <c r="AG206" s="123" t="e">
        <f>AF206+(VLOOKUP($B205,'Growth Rates'!$B$11:$O$140,($B$1+2),FALSE))-(AG205*(AG$7/VLOOKUP($B205,'Paddock Names'!$B$11:$D$140,3)))</f>
        <v>#DIV/0!</v>
      </c>
      <c r="AH206" s="123" t="e">
        <f>AG206+(VLOOKUP($B205,'Growth Rates'!$B$11:$O$140,($B$1+2),FALSE))-(AH205*(AH$7/VLOOKUP($B205,'Paddock Names'!$B$11:$D$140,3)))</f>
        <v>#DIV/0!</v>
      </c>
      <c r="AI206" s="123" t="e">
        <f>AH206+(VLOOKUP($B205,'Growth Rates'!$B$11:$O$140,($B$1+2),FALSE))-(AI205*(AI$7/VLOOKUP($B205,'Paddock Names'!$B$11:$D$140,3)))</f>
        <v>#DIV/0!</v>
      </c>
      <c r="AJ206" s="123" t="e">
        <f>AI206+(VLOOKUP($B205,'Growth Rates'!$B$11:$O$140,($B$1+2),FALSE))-(AJ205*(AJ$7/VLOOKUP($B205,'Paddock Names'!$B$11:$D$140,3)))</f>
        <v>#DIV/0!</v>
      </c>
      <c r="AK206" s="123" t="e">
        <f>AJ206+(VLOOKUP($B205,'Growth Rates'!$B$11:$O$140,($B$1+2),FALSE))-(AK205*(AK$7/VLOOKUP($B205,'Paddock Names'!$B$11:$D$140,3)))</f>
        <v>#DIV/0!</v>
      </c>
      <c r="AL206" s="123" t="e">
        <f>AK206+(VLOOKUP($B205,'Growth Rates'!$B$11:$O$140,($B$1+2),FALSE))-(AL205*(AL$7/VLOOKUP($B205,'Paddock Names'!$B$11:$D$140,3)))</f>
        <v>#DIV/0!</v>
      </c>
      <c r="AM206" s="124" t="e">
        <f>AL206+(VLOOKUP($B205,'Growth Rates'!$B$11:$O$140,($B$1+2),FALSE))-(AM205*(AM$7/VLOOKUP($B205,'Paddock Names'!$B$11:$D$140,3)))</f>
        <v>#DIV/0!</v>
      </c>
    </row>
    <row r="207" spans="2:39" x14ac:dyDescent="0.2">
      <c r="B207" s="58">
        <f t="shared" si="7"/>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IF(SUM(I207:AM207)&gt;0,SUM(I207:AM207)," ")</f>
        <v xml:space="preserve"> </v>
      </c>
      <c r="F207" s="119" t="e">
        <f>IF((MOD('Group Name and Year'!$E$14,4)=0),Feb!AK208,Feb!AJ208)</f>
        <v>#DIV/0!</v>
      </c>
      <c r="G207" s="17">
        <f>VLOOKUP(B207,'Herbage Mass Residual'!$B$11:$O$140,($B$1+2),FALSE)</f>
        <v>2400</v>
      </c>
      <c r="H207" s="103" t="e">
        <f>($F$7/VLOOKUP(B207,'Paddock Names'!$B$11:$D$140,3))*(SUM(I207:AM207)/31)</f>
        <v>#DIV/0!</v>
      </c>
      <c r="I207" s="121"/>
      <c r="J207" s="121"/>
      <c r="K207" s="121"/>
      <c r="L207" s="121"/>
      <c r="M207" s="121"/>
      <c r="N207" s="121"/>
      <c r="O207" s="121"/>
      <c r="P207" s="121"/>
      <c r="Q207" s="121"/>
      <c r="R207" s="121"/>
      <c r="S207" s="121"/>
      <c r="T207" s="121"/>
      <c r="U207" s="121"/>
      <c r="V207" s="121"/>
      <c r="W207" s="121"/>
      <c r="X207" s="121"/>
      <c r="Y207" s="121"/>
      <c r="Z207" s="121"/>
      <c r="AA207" s="121"/>
      <c r="AB207" s="121"/>
      <c r="AC207" s="121"/>
      <c r="AD207" s="121"/>
      <c r="AE207" s="121"/>
      <c r="AF207" s="121"/>
      <c r="AG207" s="121"/>
      <c r="AH207" s="121"/>
      <c r="AI207" s="121"/>
      <c r="AJ207" s="121"/>
      <c r="AK207" s="121"/>
      <c r="AL207" s="121"/>
      <c r="AM207" s="122"/>
    </row>
    <row r="208" spans="2:39" ht="16" thickBot="1" x14ac:dyDescent="0.25">
      <c r="B208" s="58">
        <f t="shared" si="7"/>
        <v>99.5</v>
      </c>
      <c r="C208" s="23"/>
      <c r="D208" s="29"/>
      <c r="E208" s="27"/>
      <c r="F208" s="21"/>
      <c r="G208" s="22"/>
      <c r="H208" s="104"/>
      <c r="I208" s="123" t="e">
        <f>F207+(VLOOKUP(B207,'Growth Rates'!$B$11:$O$140,($B$1+2),FALSE))-(I207*(I$7/VLOOKUP(B207,'Paddock Names'!$B$11:$D$140,3)))</f>
        <v>#DIV/0!</v>
      </c>
      <c r="J208" s="123" t="e">
        <f>I208+(VLOOKUP($B207,'Growth Rates'!$B$11:$O$140,($B$1+2),FALSE))-(J207*(J$7/VLOOKUP($B207,'Paddock Names'!$B$11:$D$140,3)))</f>
        <v>#DIV/0!</v>
      </c>
      <c r="K208" s="123" t="e">
        <f>J208+(VLOOKUP($B207,'Growth Rates'!$B$11:$O$140,($B$1+2),FALSE))-(K207*(K$7/VLOOKUP($B207,'Paddock Names'!$B$11:$D$140,3)))</f>
        <v>#DIV/0!</v>
      </c>
      <c r="L208" s="123" t="e">
        <f>K208+(VLOOKUP($B207,'Growth Rates'!$B$11:$O$140,($B$1+2),FALSE))-(L207*(L$7/VLOOKUP($B207,'Paddock Names'!$B$11:$D$140,3)))</f>
        <v>#DIV/0!</v>
      </c>
      <c r="M208" s="123" t="e">
        <f>L208+(VLOOKUP($B207,'Growth Rates'!$B$11:$O$140,($B$1+2),FALSE))-(M207*(M$7/VLOOKUP($B207,'Paddock Names'!$B$11:$D$140,3)))</f>
        <v>#DIV/0!</v>
      </c>
      <c r="N208" s="123" t="e">
        <f>M208+(VLOOKUP($B207,'Growth Rates'!$B$11:$O$140,($B$1+2),FALSE))-(N207*(N$7/VLOOKUP($B207,'Paddock Names'!$B$11:$D$140,3)))</f>
        <v>#DIV/0!</v>
      </c>
      <c r="O208" s="123" t="e">
        <f>N208+(VLOOKUP($B207,'Growth Rates'!$B$11:$O$140,($B$1+2),FALSE))-(O207*(O$7/VLOOKUP($B207,'Paddock Names'!$B$11:$D$140,3)))</f>
        <v>#DIV/0!</v>
      </c>
      <c r="P208" s="123" t="e">
        <f>O208+(VLOOKUP($B207,'Growth Rates'!$B$11:$O$140,($B$1+2),FALSE))-(P207*(P$7/VLOOKUP($B207,'Paddock Names'!$B$11:$D$140,3)))</f>
        <v>#DIV/0!</v>
      </c>
      <c r="Q208" s="123" t="e">
        <f>P208+(VLOOKUP($B207,'Growth Rates'!$B$11:$O$140,($B$1+2),FALSE))-(Q207*(Q$7/VLOOKUP($B207,'Paddock Names'!$B$11:$D$140,3)))</f>
        <v>#DIV/0!</v>
      </c>
      <c r="R208" s="123" t="e">
        <f>Q208+(VLOOKUP($B207,'Growth Rates'!$B$11:$O$140,($B$1+2),FALSE))-(R207*(R$7/VLOOKUP($B207,'Paddock Names'!$B$11:$D$140,3)))</f>
        <v>#DIV/0!</v>
      </c>
      <c r="S208" s="123" t="e">
        <f>R208+(VLOOKUP($B207,'Growth Rates'!$B$11:$O$140,($B$1+2),FALSE))-(S207*(S$7/VLOOKUP($B207,'Paddock Names'!$B$11:$D$140,3)))</f>
        <v>#DIV/0!</v>
      </c>
      <c r="T208" s="123" t="e">
        <f>S208+(VLOOKUP($B207,'Growth Rates'!$B$11:$O$140,($B$1+2),FALSE))-(T207*(T$7/VLOOKUP($B207,'Paddock Names'!$B$11:$D$140,3)))</f>
        <v>#DIV/0!</v>
      </c>
      <c r="U208" s="123" t="e">
        <f>T208+(VLOOKUP($B207,'Growth Rates'!$B$11:$O$140,($B$1+2),FALSE))-(U207*(U$7/VLOOKUP($B207,'Paddock Names'!$B$11:$D$140,3)))</f>
        <v>#DIV/0!</v>
      </c>
      <c r="V208" s="123" t="e">
        <f>U208+(VLOOKUP($B207,'Growth Rates'!$B$11:$O$140,($B$1+2),FALSE))-(V207*(V$7/VLOOKUP($B207,'Paddock Names'!$B$11:$D$140,3)))</f>
        <v>#DIV/0!</v>
      </c>
      <c r="W208" s="123" t="e">
        <f>V208+(VLOOKUP($B207,'Growth Rates'!$B$11:$O$140,($B$1+2),FALSE))-(W207*(W$7/VLOOKUP($B207,'Paddock Names'!$B$11:$D$140,3)))</f>
        <v>#DIV/0!</v>
      </c>
      <c r="X208" s="123" t="e">
        <f>W208+(VLOOKUP($B207,'Growth Rates'!$B$11:$O$140,($B$1+2),FALSE))-(X207*(X$7/VLOOKUP($B207,'Paddock Names'!$B$11:$D$140,3)))</f>
        <v>#DIV/0!</v>
      </c>
      <c r="Y208" s="123" t="e">
        <f>X208+(VLOOKUP($B207,'Growth Rates'!$B$11:$O$140,($B$1+2),FALSE))-(Y207*(Y$7/VLOOKUP($B207,'Paddock Names'!$B$11:$D$140,3)))</f>
        <v>#DIV/0!</v>
      </c>
      <c r="Z208" s="123" t="e">
        <f>Y208+(VLOOKUP($B207,'Growth Rates'!$B$11:$O$140,($B$1+2),FALSE))-(Z207*(Z$7/VLOOKUP($B207,'Paddock Names'!$B$11:$D$140,3)))</f>
        <v>#DIV/0!</v>
      </c>
      <c r="AA208" s="123" t="e">
        <f>Z208+(VLOOKUP($B207,'Growth Rates'!$B$11:$O$140,($B$1+2),FALSE))-(AA207*(AA$7/VLOOKUP($B207,'Paddock Names'!$B$11:$D$140,3)))</f>
        <v>#DIV/0!</v>
      </c>
      <c r="AB208" s="123" t="e">
        <f>AA208+(VLOOKUP($B207,'Growth Rates'!$B$11:$O$140,($B$1+2),FALSE))-(AB207*(AB$7/VLOOKUP($B207,'Paddock Names'!$B$11:$D$140,3)))</f>
        <v>#DIV/0!</v>
      </c>
      <c r="AC208" s="123" t="e">
        <f>AB208+(VLOOKUP($B207,'Growth Rates'!$B$11:$O$140,($B$1+2),FALSE))-(AC207*(AC$7/VLOOKUP($B207,'Paddock Names'!$B$11:$D$140,3)))</f>
        <v>#DIV/0!</v>
      </c>
      <c r="AD208" s="123" t="e">
        <f>AC208+(VLOOKUP($B207,'Growth Rates'!$B$11:$O$140,($B$1+2),FALSE))-(AD207*(AD$7/VLOOKUP($B207,'Paddock Names'!$B$11:$D$140,3)))</f>
        <v>#DIV/0!</v>
      </c>
      <c r="AE208" s="123" t="e">
        <f>AD208+(VLOOKUP($B207,'Growth Rates'!$B$11:$O$140,($B$1+2),FALSE))-(AE207*(AE$7/VLOOKUP($B207,'Paddock Names'!$B$11:$D$140,3)))</f>
        <v>#DIV/0!</v>
      </c>
      <c r="AF208" s="123" t="e">
        <f>AE208+(VLOOKUP($B207,'Growth Rates'!$B$11:$O$140,($B$1+2),FALSE))-(AF207*(AF$7/VLOOKUP($B207,'Paddock Names'!$B$11:$D$140,3)))</f>
        <v>#DIV/0!</v>
      </c>
      <c r="AG208" s="123" t="e">
        <f>AF208+(VLOOKUP($B207,'Growth Rates'!$B$11:$O$140,($B$1+2),FALSE))-(AG207*(AG$7/VLOOKUP($B207,'Paddock Names'!$B$11:$D$140,3)))</f>
        <v>#DIV/0!</v>
      </c>
      <c r="AH208" s="123" t="e">
        <f>AG208+(VLOOKUP($B207,'Growth Rates'!$B$11:$O$140,($B$1+2),FALSE))-(AH207*(AH$7/VLOOKUP($B207,'Paddock Names'!$B$11:$D$140,3)))</f>
        <v>#DIV/0!</v>
      </c>
      <c r="AI208" s="123" t="e">
        <f>AH208+(VLOOKUP($B207,'Growth Rates'!$B$11:$O$140,($B$1+2),FALSE))-(AI207*(AI$7/VLOOKUP($B207,'Paddock Names'!$B$11:$D$140,3)))</f>
        <v>#DIV/0!</v>
      </c>
      <c r="AJ208" s="123" t="e">
        <f>AI208+(VLOOKUP($B207,'Growth Rates'!$B$11:$O$140,($B$1+2),FALSE))-(AJ207*(AJ$7/VLOOKUP($B207,'Paddock Names'!$B$11:$D$140,3)))</f>
        <v>#DIV/0!</v>
      </c>
      <c r="AK208" s="123" t="e">
        <f>AJ208+(VLOOKUP($B207,'Growth Rates'!$B$11:$O$140,($B$1+2),FALSE))-(AK207*(AK$7/VLOOKUP($B207,'Paddock Names'!$B$11:$D$140,3)))</f>
        <v>#DIV/0!</v>
      </c>
      <c r="AL208" s="123" t="e">
        <f>AK208+(VLOOKUP($B207,'Growth Rates'!$B$11:$O$140,($B$1+2),FALSE))-(AL207*(AL$7/VLOOKUP($B207,'Paddock Names'!$B$11:$D$140,3)))</f>
        <v>#DIV/0!</v>
      </c>
      <c r="AM208" s="124" t="e">
        <f>AL208+(VLOOKUP($B207,'Growth Rates'!$B$11:$O$140,($B$1+2),FALSE))-(AM207*(AM$7/VLOOKUP($B207,'Paddock Names'!$B$11:$D$140,3)))</f>
        <v>#DIV/0!</v>
      </c>
    </row>
    <row r="209" spans="2:39" x14ac:dyDescent="0.2">
      <c r="B209" s="58">
        <f t="shared" si="7"/>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IF(SUM(I209:AM209)&gt;0,SUM(I209:AM209)," ")</f>
        <v xml:space="preserve"> </v>
      </c>
      <c r="F209" s="119" t="e">
        <f>IF((MOD('Group Name and Year'!$E$14,4)=0),Feb!AK210,Feb!AJ210)</f>
        <v>#DIV/0!</v>
      </c>
      <c r="G209" s="17">
        <f>VLOOKUP(B209,'Herbage Mass Residual'!$B$11:$O$140,($B$1+2),FALSE)</f>
        <v>2400</v>
      </c>
      <c r="H209" s="103" t="e">
        <f>($F$7/VLOOKUP(B209,'Paddock Names'!$B$11:$D$140,3))*(SUM(I209:AM209)/31)</f>
        <v>#DIV/0!</v>
      </c>
      <c r="I209" s="121"/>
      <c r="J209" s="121"/>
      <c r="K209" s="121"/>
      <c r="L209" s="121"/>
      <c r="M209" s="121"/>
      <c r="N209" s="121"/>
      <c r="O209" s="121"/>
      <c r="P209" s="121"/>
      <c r="Q209" s="121"/>
      <c r="R209" s="121"/>
      <c r="S209" s="121"/>
      <c r="T209" s="121"/>
      <c r="U209" s="121"/>
      <c r="V209" s="121"/>
      <c r="W209" s="121"/>
      <c r="X209" s="121"/>
      <c r="Y209" s="121"/>
      <c r="Z209" s="121"/>
      <c r="AA209" s="121"/>
      <c r="AB209" s="121"/>
      <c r="AC209" s="121"/>
      <c r="AD209" s="121"/>
      <c r="AE209" s="121"/>
      <c r="AF209" s="121"/>
      <c r="AG209" s="121"/>
      <c r="AH209" s="121"/>
      <c r="AI209" s="121"/>
      <c r="AJ209" s="121"/>
      <c r="AK209" s="121"/>
      <c r="AL209" s="121"/>
      <c r="AM209" s="122"/>
    </row>
    <row r="210" spans="2:39" ht="16" thickBot="1" x14ac:dyDescent="0.25">
      <c r="B210" s="58">
        <f t="shared" si="7"/>
        <v>100.5</v>
      </c>
      <c r="C210" s="23"/>
      <c r="D210" s="29"/>
      <c r="E210" s="27"/>
      <c r="F210" s="21"/>
      <c r="G210" s="22"/>
      <c r="H210" s="104"/>
      <c r="I210" s="123" t="e">
        <f>F209+(VLOOKUP(B209,'Growth Rates'!$B$11:$O$140,($B$1+2),FALSE))-(I209*(I$7/VLOOKUP(B209,'Paddock Names'!$B$11:$D$140,3)))</f>
        <v>#DIV/0!</v>
      </c>
      <c r="J210" s="123" t="e">
        <f>I210+(VLOOKUP($B209,'Growth Rates'!$B$11:$O$140,($B$1+2),FALSE))-(J209*(J$7/VLOOKUP($B209,'Paddock Names'!$B$11:$D$140,3)))</f>
        <v>#DIV/0!</v>
      </c>
      <c r="K210" s="123" t="e">
        <f>J210+(VLOOKUP($B209,'Growth Rates'!$B$11:$O$140,($B$1+2),FALSE))-(K209*(K$7/VLOOKUP($B209,'Paddock Names'!$B$11:$D$140,3)))</f>
        <v>#DIV/0!</v>
      </c>
      <c r="L210" s="123" t="e">
        <f>K210+(VLOOKUP($B209,'Growth Rates'!$B$11:$O$140,($B$1+2),FALSE))-(L209*(L$7/VLOOKUP($B209,'Paddock Names'!$B$11:$D$140,3)))</f>
        <v>#DIV/0!</v>
      </c>
      <c r="M210" s="123" t="e">
        <f>L210+(VLOOKUP($B209,'Growth Rates'!$B$11:$O$140,($B$1+2),FALSE))-(M209*(M$7/VLOOKUP($B209,'Paddock Names'!$B$11:$D$140,3)))</f>
        <v>#DIV/0!</v>
      </c>
      <c r="N210" s="123" t="e">
        <f>M210+(VLOOKUP($B209,'Growth Rates'!$B$11:$O$140,($B$1+2),FALSE))-(N209*(N$7/VLOOKUP($B209,'Paddock Names'!$B$11:$D$140,3)))</f>
        <v>#DIV/0!</v>
      </c>
      <c r="O210" s="123" t="e">
        <f>N210+(VLOOKUP($B209,'Growth Rates'!$B$11:$O$140,($B$1+2),FALSE))-(O209*(O$7/VLOOKUP($B209,'Paddock Names'!$B$11:$D$140,3)))</f>
        <v>#DIV/0!</v>
      </c>
      <c r="P210" s="123" t="e">
        <f>O210+(VLOOKUP($B209,'Growth Rates'!$B$11:$O$140,($B$1+2),FALSE))-(P209*(P$7/VLOOKUP($B209,'Paddock Names'!$B$11:$D$140,3)))</f>
        <v>#DIV/0!</v>
      </c>
      <c r="Q210" s="123" t="e">
        <f>P210+(VLOOKUP($B209,'Growth Rates'!$B$11:$O$140,($B$1+2),FALSE))-(Q209*(Q$7/VLOOKUP($B209,'Paddock Names'!$B$11:$D$140,3)))</f>
        <v>#DIV/0!</v>
      </c>
      <c r="R210" s="123" t="e">
        <f>Q210+(VLOOKUP($B209,'Growth Rates'!$B$11:$O$140,($B$1+2),FALSE))-(R209*(R$7/VLOOKUP($B209,'Paddock Names'!$B$11:$D$140,3)))</f>
        <v>#DIV/0!</v>
      </c>
      <c r="S210" s="123" t="e">
        <f>R210+(VLOOKUP($B209,'Growth Rates'!$B$11:$O$140,($B$1+2),FALSE))-(S209*(S$7/VLOOKUP($B209,'Paddock Names'!$B$11:$D$140,3)))</f>
        <v>#DIV/0!</v>
      </c>
      <c r="T210" s="123" t="e">
        <f>S210+(VLOOKUP($B209,'Growth Rates'!$B$11:$O$140,($B$1+2),FALSE))-(T209*(T$7/VLOOKUP($B209,'Paddock Names'!$B$11:$D$140,3)))</f>
        <v>#DIV/0!</v>
      </c>
      <c r="U210" s="123" t="e">
        <f>T210+(VLOOKUP($B209,'Growth Rates'!$B$11:$O$140,($B$1+2),FALSE))-(U209*(U$7/VLOOKUP($B209,'Paddock Names'!$B$11:$D$140,3)))</f>
        <v>#DIV/0!</v>
      </c>
      <c r="V210" s="123" t="e">
        <f>U210+(VLOOKUP($B209,'Growth Rates'!$B$11:$O$140,($B$1+2),FALSE))-(V209*(V$7/VLOOKUP($B209,'Paddock Names'!$B$11:$D$140,3)))</f>
        <v>#DIV/0!</v>
      </c>
      <c r="W210" s="123" t="e">
        <f>V210+(VLOOKUP($B209,'Growth Rates'!$B$11:$O$140,($B$1+2),FALSE))-(W209*(W$7/VLOOKUP($B209,'Paddock Names'!$B$11:$D$140,3)))</f>
        <v>#DIV/0!</v>
      </c>
      <c r="X210" s="123" t="e">
        <f>W210+(VLOOKUP($B209,'Growth Rates'!$B$11:$O$140,($B$1+2),FALSE))-(X209*(X$7/VLOOKUP($B209,'Paddock Names'!$B$11:$D$140,3)))</f>
        <v>#DIV/0!</v>
      </c>
      <c r="Y210" s="123" t="e">
        <f>X210+(VLOOKUP($B209,'Growth Rates'!$B$11:$O$140,($B$1+2),FALSE))-(Y209*(Y$7/VLOOKUP($B209,'Paddock Names'!$B$11:$D$140,3)))</f>
        <v>#DIV/0!</v>
      </c>
      <c r="Z210" s="123" t="e">
        <f>Y210+(VLOOKUP($B209,'Growth Rates'!$B$11:$O$140,($B$1+2),FALSE))-(Z209*(Z$7/VLOOKUP($B209,'Paddock Names'!$B$11:$D$140,3)))</f>
        <v>#DIV/0!</v>
      </c>
      <c r="AA210" s="123" t="e">
        <f>Z210+(VLOOKUP($B209,'Growth Rates'!$B$11:$O$140,($B$1+2),FALSE))-(AA209*(AA$7/VLOOKUP($B209,'Paddock Names'!$B$11:$D$140,3)))</f>
        <v>#DIV/0!</v>
      </c>
      <c r="AB210" s="123" t="e">
        <f>AA210+(VLOOKUP($B209,'Growth Rates'!$B$11:$O$140,($B$1+2),FALSE))-(AB209*(AB$7/VLOOKUP($B209,'Paddock Names'!$B$11:$D$140,3)))</f>
        <v>#DIV/0!</v>
      </c>
      <c r="AC210" s="123" t="e">
        <f>AB210+(VLOOKUP($B209,'Growth Rates'!$B$11:$O$140,($B$1+2),FALSE))-(AC209*(AC$7/VLOOKUP($B209,'Paddock Names'!$B$11:$D$140,3)))</f>
        <v>#DIV/0!</v>
      </c>
      <c r="AD210" s="123" t="e">
        <f>AC210+(VLOOKUP($B209,'Growth Rates'!$B$11:$O$140,($B$1+2),FALSE))-(AD209*(AD$7/VLOOKUP($B209,'Paddock Names'!$B$11:$D$140,3)))</f>
        <v>#DIV/0!</v>
      </c>
      <c r="AE210" s="123" t="e">
        <f>AD210+(VLOOKUP($B209,'Growth Rates'!$B$11:$O$140,($B$1+2),FALSE))-(AE209*(AE$7/VLOOKUP($B209,'Paddock Names'!$B$11:$D$140,3)))</f>
        <v>#DIV/0!</v>
      </c>
      <c r="AF210" s="123" t="e">
        <f>AE210+(VLOOKUP($B209,'Growth Rates'!$B$11:$O$140,($B$1+2),FALSE))-(AF209*(AF$7/VLOOKUP($B209,'Paddock Names'!$B$11:$D$140,3)))</f>
        <v>#DIV/0!</v>
      </c>
      <c r="AG210" s="123" t="e">
        <f>AF210+(VLOOKUP($B209,'Growth Rates'!$B$11:$O$140,($B$1+2),FALSE))-(AG209*(AG$7/VLOOKUP($B209,'Paddock Names'!$B$11:$D$140,3)))</f>
        <v>#DIV/0!</v>
      </c>
      <c r="AH210" s="123" t="e">
        <f>AG210+(VLOOKUP($B209,'Growth Rates'!$B$11:$O$140,($B$1+2),FALSE))-(AH209*(AH$7/VLOOKUP($B209,'Paddock Names'!$B$11:$D$140,3)))</f>
        <v>#DIV/0!</v>
      </c>
      <c r="AI210" s="123" t="e">
        <f>AH210+(VLOOKUP($B209,'Growth Rates'!$B$11:$O$140,($B$1+2),FALSE))-(AI209*(AI$7/VLOOKUP($B209,'Paddock Names'!$B$11:$D$140,3)))</f>
        <v>#DIV/0!</v>
      </c>
      <c r="AJ210" s="123" t="e">
        <f>AI210+(VLOOKUP($B209,'Growth Rates'!$B$11:$O$140,($B$1+2),FALSE))-(AJ209*(AJ$7/VLOOKUP($B209,'Paddock Names'!$B$11:$D$140,3)))</f>
        <v>#DIV/0!</v>
      </c>
      <c r="AK210" s="123" t="e">
        <f>AJ210+(VLOOKUP($B209,'Growth Rates'!$B$11:$O$140,($B$1+2),FALSE))-(AK209*(AK$7/VLOOKUP($B209,'Paddock Names'!$B$11:$D$140,3)))</f>
        <v>#DIV/0!</v>
      </c>
      <c r="AL210" s="123" t="e">
        <f>AK210+(VLOOKUP($B209,'Growth Rates'!$B$11:$O$140,($B$1+2),FALSE))-(AL209*(AL$7/VLOOKUP($B209,'Paddock Names'!$B$11:$D$140,3)))</f>
        <v>#DIV/0!</v>
      </c>
      <c r="AM210" s="124" t="e">
        <f>AL210+(VLOOKUP($B209,'Growth Rates'!$B$11:$O$140,($B$1+2),FALSE))-(AM209*(AM$7/VLOOKUP($B209,'Paddock Names'!$B$11:$D$140,3)))</f>
        <v>#DIV/0!</v>
      </c>
    </row>
    <row r="211" spans="2:39" x14ac:dyDescent="0.2">
      <c r="B211" s="58">
        <f t="shared" si="7"/>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IF(SUM(I211:AM211)&gt;0,SUM(I211:AM211)," ")</f>
        <v xml:space="preserve"> </v>
      </c>
      <c r="F211" s="119" t="e">
        <f>IF((MOD('Group Name and Year'!$E$14,4)=0),Feb!AK212,Feb!AJ212)</f>
        <v>#DIV/0!</v>
      </c>
      <c r="G211" s="17">
        <f>VLOOKUP(B211,'Herbage Mass Residual'!$B$11:$O$140,($B$1+2),FALSE)</f>
        <v>2400</v>
      </c>
      <c r="H211" s="103" t="e">
        <f>($F$7/VLOOKUP(B211,'Paddock Names'!$B$11:$D$140,3))*(SUM(I211:AM211)/31)</f>
        <v>#DIV/0!</v>
      </c>
      <c r="I211" s="121"/>
      <c r="J211" s="121"/>
      <c r="K211" s="121"/>
      <c r="L211" s="121"/>
      <c r="M211" s="121"/>
      <c r="N211" s="121"/>
      <c r="O211" s="121"/>
      <c r="P211" s="121"/>
      <c r="Q211" s="121"/>
      <c r="R211" s="121"/>
      <c r="S211" s="121"/>
      <c r="T211" s="121"/>
      <c r="U211" s="121"/>
      <c r="V211" s="121"/>
      <c r="W211" s="121"/>
      <c r="X211" s="121"/>
      <c r="Y211" s="121"/>
      <c r="Z211" s="121"/>
      <c r="AA211" s="121"/>
      <c r="AB211" s="121"/>
      <c r="AC211" s="121"/>
      <c r="AD211" s="121"/>
      <c r="AE211" s="121"/>
      <c r="AF211" s="121"/>
      <c r="AG211" s="121"/>
      <c r="AH211" s="121"/>
      <c r="AI211" s="121"/>
      <c r="AJ211" s="121"/>
      <c r="AK211" s="121"/>
      <c r="AL211" s="121"/>
      <c r="AM211" s="122"/>
    </row>
    <row r="212" spans="2:39" ht="16" thickBot="1" x14ac:dyDescent="0.25">
      <c r="B212" s="58">
        <f t="shared" si="7"/>
        <v>101.5</v>
      </c>
      <c r="C212" s="23"/>
      <c r="D212" s="29"/>
      <c r="E212" s="27"/>
      <c r="F212" s="21"/>
      <c r="G212" s="22"/>
      <c r="H212" s="104"/>
      <c r="I212" s="123" t="e">
        <f>F211+(VLOOKUP(B211,'Growth Rates'!$B$11:$O$140,($B$1+2),FALSE))-(I211*(I$7/VLOOKUP(B211,'Paddock Names'!$B$11:$D$140,3)))</f>
        <v>#DIV/0!</v>
      </c>
      <c r="J212" s="123" t="e">
        <f>I212+(VLOOKUP($B211,'Growth Rates'!$B$11:$O$140,($B$1+2),FALSE))-(J211*(J$7/VLOOKUP($B211,'Paddock Names'!$B$11:$D$140,3)))</f>
        <v>#DIV/0!</v>
      </c>
      <c r="K212" s="123" t="e">
        <f>J212+(VLOOKUP($B211,'Growth Rates'!$B$11:$O$140,($B$1+2),FALSE))-(K211*(K$7/VLOOKUP($B211,'Paddock Names'!$B$11:$D$140,3)))</f>
        <v>#DIV/0!</v>
      </c>
      <c r="L212" s="123" t="e">
        <f>K212+(VLOOKUP($B211,'Growth Rates'!$B$11:$O$140,($B$1+2),FALSE))-(L211*(L$7/VLOOKUP($B211,'Paddock Names'!$B$11:$D$140,3)))</f>
        <v>#DIV/0!</v>
      </c>
      <c r="M212" s="123" t="e">
        <f>L212+(VLOOKUP($B211,'Growth Rates'!$B$11:$O$140,($B$1+2),FALSE))-(M211*(M$7/VLOOKUP($B211,'Paddock Names'!$B$11:$D$140,3)))</f>
        <v>#DIV/0!</v>
      </c>
      <c r="N212" s="123" t="e">
        <f>M212+(VLOOKUP($B211,'Growth Rates'!$B$11:$O$140,($B$1+2),FALSE))-(N211*(N$7/VLOOKUP($B211,'Paddock Names'!$B$11:$D$140,3)))</f>
        <v>#DIV/0!</v>
      </c>
      <c r="O212" s="123" t="e">
        <f>N212+(VLOOKUP($B211,'Growth Rates'!$B$11:$O$140,($B$1+2),FALSE))-(O211*(O$7/VLOOKUP($B211,'Paddock Names'!$B$11:$D$140,3)))</f>
        <v>#DIV/0!</v>
      </c>
      <c r="P212" s="123" t="e">
        <f>O212+(VLOOKUP($B211,'Growth Rates'!$B$11:$O$140,($B$1+2),FALSE))-(P211*(P$7/VLOOKUP($B211,'Paddock Names'!$B$11:$D$140,3)))</f>
        <v>#DIV/0!</v>
      </c>
      <c r="Q212" s="123" t="e">
        <f>P212+(VLOOKUP($B211,'Growth Rates'!$B$11:$O$140,($B$1+2),FALSE))-(Q211*(Q$7/VLOOKUP($B211,'Paddock Names'!$B$11:$D$140,3)))</f>
        <v>#DIV/0!</v>
      </c>
      <c r="R212" s="123" t="e">
        <f>Q212+(VLOOKUP($B211,'Growth Rates'!$B$11:$O$140,($B$1+2),FALSE))-(R211*(R$7/VLOOKUP($B211,'Paddock Names'!$B$11:$D$140,3)))</f>
        <v>#DIV/0!</v>
      </c>
      <c r="S212" s="123" t="e">
        <f>R212+(VLOOKUP($B211,'Growth Rates'!$B$11:$O$140,($B$1+2),FALSE))-(S211*(S$7/VLOOKUP($B211,'Paddock Names'!$B$11:$D$140,3)))</f>
        <v>#DIV/0!</v>
      </c>
      <c r="T212" s="123" t="e">
        <f>S212+(VLOOKUP($B211,'Growth Rates'!$B$11:$O$140,($B$1+2),FALSE))-(T211*(T$7/VLOOKUP($B211,'Paddock Names'!$B$11:$D$140,3)))</f>
        <v>#DIV/0!</v>
      </c>
      <c r="U212" s="123" t="e">
        <f>T212+(VLOOKUP($B211,'Growth Rates'!$B$11:$O$140,($B$1+2),FALSE))-(U211*(U$7/VLOOKUP($B211,'Paddock Names'!$B$11:$D$140,3)))</f>
        <v>#DIV/0!</v>
      </c>
      <c r="V212" s="123" t="e">
        <f>U212+(VLOOKUP($B211,'Growth Rates'!$B$11:$O$140,($B$1+2),FALSE))-(V211*(V$7/VLOOKUP($B211,'Paddock Names'!$B$11:$D$140,3)))</f>
        <v>#DIV/0!</v>
      </c>
      <c r="W212" s="123" t="e">
        <f>V212+(VLOOKUP($B211,'Growth Rates'!$B$11:$O$140,($B$1+2),FALSE))-(W211*(W$7/VLOOKUP($B211,'Paddock Names'!$B$11:$D$140,3)))</f>
        <v>#DIV/0!</v>
      </c>
      <c r="X212" s="123" t="e">
        <f>W212+(VLOOKUP($B211,'Growth Rates'!$B$11:$O$140,($B$1+2),FALSE))-(X211*(X$7/VLOOKUP($B211,'Paddock Names'!$B$11:$D$140,3)))</f>
        <v>#DIV/0!</v>
      </c>
      <c r="Y212" s="123" t="e">
        <f>X212+(VLOOKUP($B211,'Growth Rates'!$B$11:$O$140,($B$1+2),FALSE))-(Y211*(Y$7/VLOOKUP($B211,'Paddock Names'!$B$11:$D$140,3)))</f>
        <v>#DIV/0!</v>
      </c>
      <c r="Z212" s="123" t="e">
        <f>Y212+(VLOOKUP($B211,'Growth Rates'!$B$11:$O$140,($B$1+2),FALSE))-(Z211*(Z$7/VLOOKUP($B211,'Paddock Names'!$B$11:$D$140,3)))</f>
        <v>#DIV/0!</v>
      </c>
      <c r="AA212" s="123" t="e">
        <f>Z212+(VLOOKUP($B211,'Growth Rates'!$B$11:$O$140,($B$1+2),FALSE))-(AA211*(AA$7/VLOOKUP($B211,'Paddock Names'!$B$11:$D$140,3)))</f>
        <v>#DIV/0!</v>
      </c>
      <c r="AB212" s="123" t="e">
        <f>AA212+(VLOOKUP($B211,'Growth Rates'!$B$11:$O$140,($B$1+2),FALSE))-(AB211*(AB$7/VLOOKUP($B211,'Paddock Names'!$B$11:$D$140,3)))</f>
        <v>#DIV/0!</v>
      </c>
      <c r="AC212" s="123" t="e">
        <f>AB212+(VLOOKUP($B211,'Growth Rates'!$B$11:$O$140,($B$1+2),FALSE))-(AC211*(AC$7/VLOOKUP($B211,'Paddock Names'!$B$11:$D$140,3)))</f>
        <v>#DIV/0!</v>
      </c>
      <c r="AD212" s="123" t="e">
        <f>AC212+(VLOOKUP($B211,'Growth Rates'!$B$11:$O$140,($B$1+2),FALSE))-(AD211*(AD$7/VLOOKUP($B211,'Paddock Names'!$B$11:$D$140,3)))</f>
        <v>#DIV/0!</v>
      </c>
      <c r="AE212" s="123" t="e">
        <f>AD212+(VLOOKUP($B211,'Growth Rates'!$B$11:$O$140,($B$1+2),FALSE))-(AE211*(AE$7/VLOOKUP($B211,'Paddock Names'!$B$11:$D$140,3)))</f>
        <v>#DIV/0!</v>
      </c>
      <c r="AF212" s="123" t="e">
        <f>AE212+(VLOOKUP($B211,'Growth Rates'!$B$11:$O$140,($B$1+2),FALSE))-(AF211*(AF$7/VLOOKUP($B211,'Paddock Names'!$B$11:$D$140,3)))</f>
        <v>#DIV/0!</v>
      </c>
      <c r="AG212" s="123" t="e">
        <f>AF212+(VLOOKUP($B211,'Growth Rates'!$B$11:$O$140,($B$1+2),FALSE))-(AG211*(AG$7/VLOOKUP($B211,'Paddock Names'!$B$11:$D$140,3)))</f>
        <v>#DIV/0!</v>
      </c>
      <c r="AH212" s="123" t="e">
        <f>AG212+(VLOOKUP($B211,'Growth Rates'!$B$11:$O$140,($B$1+2),FALSE))-(AH211*(AH$7/VLOOKUP($B211,'Paddock Names'!$B$11:$D$140,3)))</f>
        <v>#DIV/0!</v>
      </c>
      <c r="AI212" s="123" t="e">
        <f>AH212+(VLOOKUP($B211,'Growth Rates'!$B$11:$O$140,($B$1+2),FALSE))-(AI211*(AI$7/VLOOKUP($B211,'Paddock Names'!$B$11:$D$140,3)))</f>
        <v>#DIV/0!</v>
      </c>
      <c r="AJ212" s="123" t="e">
        <f>AI212+(VLOOKUP($B211,'Growth Rates'!$B$11:$O$140,($B$1+2),FALSE))-(AJ211*(AJ$7/VLOOKUP($B211,'Paddock Names'!$B$11:$D$140,3)))</f>
        <v>#DIV/0!</v>
      </c>
      <c r="AK212" s="123" t="e">
        <f>AJ212+(VLOOKUP($B211,'Growth Rates'!$B$11:$O$140,($B$1+2),FALSE))-(AK211*(AK$7/VLOOKUP($B211,'Paddock Names'!$B$11:$D$140,3)))</f>
        <v>#DIV/0!</v>
      </c>
      <c r="AL212" s="123" t="e">
        <f>AK212+(VLOOKUP($B211,'Growth Rates'!$B$11:$O$140,($B$1+2),FALSE))-(AL211*(AL$7/VLOOKUP($B211,'Paddock Names'!$B$11:$D$140,3)))</f>
        <v>#DIV/0!</v>
      </c>
      <c r="AM212" s="124" t="e">
        <f>AL212+(VLOOKUP($B211,'Growth Rates'!$B$11:$O$140,($B$1+2),FALSE))-(AM211*(AM$7/VLOOKUP($B211,'Paddock Names'!$B$11:$D$140,3)))</f>
        <v>#DIV/0!</v>
      </c>
    </row>
    <row r="213" spans="2:39" x14ac:dyDescent="0.2">
      <c r="B213" s="58">
        <f t="shared" si="7"/>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IF(SUM(I213:AM213)&gt;0,SUM(I213:AM213)," ")</f>
        <v xml:space="preserve"> </v>
      </c>
      <c r="F213" s="119" t="e">
        <f>IF((MOD('Group Name and Year'!$E$14,4)=0),Feb!AK214,Feb!AJ214)</f>
        <v>#DIV/0!</v>
      </c>
      <c r="G213" s="17">
        <f>VLOOKUP(B213,'Herbage Mass Residual'!$B$11:$O$140,($B$1+2),FALSE)</f>
        <v>2400</v>
      </c>
      <c r="H213" s="103" t="e">
        <f>($F$7/VLOOKUP(B213,'Paddock Names'!$B$11:$D$140,3))*(SUM(I213:AM213)/31)</f>
        <v>#DIV/0!</v>
      </c>
      <c r="I213" s="121"/>
      <c r="J213" s="121"/>
      <c r="K213" s="121"/>
      <c r="L213" s="121"/>
      <c r="M213" s="121"/>
      <c r="N213" s="121"/>
      <c r="O213" s="121"/>
      <c r="P213" s="121"/>
      <c r="Q213" s="121"/>
      <c r="R213" s="121"/>
      <c r="S213" s="121"/>
      <c r="T213" s="121"/>
      <c r="U213" s="121"/>
      <c r="V213" s="121"/>
      <c r="W213" s="121"/>
      <c r="X213" s="121"/>
      <c r="Y213" s="121"/>
      <c r="Z213" s="121"/>
      <c r="AA213" s="121"/>
      <c r="AB213" s="121"/>
      <c r="AC213" s="121"/>
      <c r="AD213" s="121"/>
      <c r="AE213" s="121"/>
      <c r="AF213" s="121"/>
      <c r="AG213" s="121"/>
      <c r="AH213" s="121"/>
      <c r="AI213" s="121"/>
      <c r="AJ213" s="121"/>
      <c r="AK213" s="121"/>
      <c r="AL213" s="121"/>
      <c r="AM213" s="122"/>
    </row>
    <row r="214" spans="2:39" ht="16" thickBot="1" x14ac:dyDescent="0.25">
      <c r="B214" s="58">
        <f t="shared" si="7"/>
        <v>102.5</v>
      </c>
      <c r="C214" s="23"/>
      <c r="D214" s="29"/>
      <c r="E214" s="27"/>
      <c r="F214" s="21"/>
      <c r="G214" s="22"/>
      <c r="H214" s="104"/>
      <c r="I214" s="123" t="e">
        <f>F213+(VLOOKUP(B213,'Growth Rates'!$B$11:$O$140,($B$1+2),FALSE))-(I213*(I$7/VLOOKUP(B213,'Paddock Names'!$B$11:$D$140,3)))</f>
        <v>#DIV/0!</v>
      </c>
      <c r="J214" s="123" t="e">
        <f>I214+(VLOOKUP($B213,'Growth Rates'!$B$11:$O$140,($B$1+2),FALSE))-(J213*(J$7/VLOOKUP($B213,'Paddock Names'!$B$11:$D$140,3)))</f>
        <v>#DIV/0!</v>
      </c>
      <c r="K214" s="123" t="e">
        <f>J214+(VLOOKUP($B213,'Growth Rates'!$B$11:$O$140,($B$1+2),FALSE))-(K213*(K$7/VLOOKUP($B213,'Paddock Names'!$B$11:$D$140,3)))</f>
        <v>#DIV/0!</v>
      </c>
      <c r="L214" s="123" t="e">
        <f>K214+(VLOOKUP($B213,'Growth Rates'!$B$11:$O$140,($B$1+2),FALSE))-(L213*(L$7/VLOOKUP($B213,'Paddock Names'!$B$11:$D$140,3)))</f>
        <v>#DIV/0!</v>
      </c>
      <c r="M214" s="123" t="e">
        <f>L214+(VLOOKUP($B213,'Growth Rates'!$B$11:$O$140,($B$1+2),FALSE))-(M213*(M$7/VLOOKUP($B213,'Paddock Names'!$B$11:$D$140,3)))</f>
        <v>#DIV/0!</v>
      </c>
      <c r="N214" s="123" t="e">
        <f>M214+(VLOOKUP($B213,'Growth Rates'!$B$11:$O$140,($B$1+2),FALSE))-(N213*(N$7/VLOOKUP($B213,'Paddock Names'!$B$11:$D$140,3)))</f>
        <v>#DIV/0!</v>
      </c>
      <c r="O214" s="123" t="e">
        <f>N214+(VLOOKUP($B213,'Growth Rates'!$B$11:$O$140,($B$1+2),FALSE))-(O213*(O$7/VLOOKUP($B213,'Paddock Names'!$B$11:$D$140,3)))</f>
        <v>#DIV/0!</v>
      </c>
      <c r="P214" s="123" t="e">
        <f>O214+(VLOOKUP($B213,'Growth Rates'!$B$11:$O$140,($B$1+2),FALSE))-(P213*(P$7/VLOOKUP($B213,'Paddock Names'!$B$11:$D$140,3)))</f>
        <v>#DIV/0!</v>
      </c>
      <c r="Q214" s="123" t="e">
        <f>P214+(VLOOKUP($B213,'Growth Rates'!$B$11:$O$140,($B$1+2),FALSE))-(Q213*(Q$7/VLOOKUP($B213,'Paddock Names'!$B$11:$D$140,3)))</f>
        <v>#DIV/0!</v>
      </c>
      <c r="R214" s="123" t="e">
        <f>Q214+(VLOOKUP($B213,'Growth Rates'!$B$11:$O$140,($B$1+2),FALSE))-(R213*(R$7/VLOOKUP($B213,'Paddock Names'!$B$11:$D$140,3)))</f>
        <v>#DIV/0!</v>
      </c>
      <c r="S214" s="123" t="e">
        <f>R214+(VLOOKUP($B213,'Growth Rates'!$B$11:$O$140,($B$1+2),FALSE))-(S213*(S$7/VLOOKUP($B213,'Paddock Names'!$B$11:$D$140,3)))</f>
        <v>#DIV/0!</v>
      </c>
      <c r="T214" s="123" t="e">
        <f>S214+(VLOOKUP($B213,'Growth Rates'!$B$11:$O$140,($B$1+2),FALSE))-(T213*(T$7/VLOOKUP($B213,'Paddock Names'!$B$11:$D$140,3)))</f>
        <v>#DIV/0!</v>
      </c>
      <c r="U214" s="123" t="e">
        <f>T214+(VLOOKUP($B213,'Growth Rates'!$B$11:$O$140,($B$1+2),FALSE))-(U213*(U$7/VLOOKUP($B213,'Paddock Names'!$B$11:$D$140,3)))</f>
        <v>#DIV/0!</v>
      </c>
      <c r="V214" s="123" t="e">
        <f>U214+(VLOOKUP($B213,'Growth Rates'!$B$11:$O$140,($B$1+2),FALSE))-(V213*(V$7/VLOOKUP($B213,'Paddock Names'!$B$11:$D$140,3)))</f>
        <v>#DIV/0!</v>
      </c>
      <c r="W214" s="123" t="e">
        <f>V214+(VLOOKUP($B213,'Growth Rates'!$B$11:$O$140,($B$1+2),FALSE))-(W213*(W$7/VLOOKUP($B213,'Paddock Names'!$B$11:$D$140,3)))</f>
        <v>#DIV/0!</v>
      </c>
      <c r="X214" s="123" t="e">
        <f>W214+(VLOOKUP($B213,'Growth Rates'!$B$11:$O$140,($B$1+2),FALSE))-(X213*(X$7/VLOOKUP($B213,'Paddock Names'!$B$11:$D$140,3)))</f>
        <v>#DIV/0!</v>
      </c>
      <c r="Y214" s="123" t="e">
        <f>X214+(VLOOKUP($B213,'Growth Rates'!$B$11:$O$140,($B$1+2),FALSE))-(Y213*(Y$7/VLOOKUP($B213,'Paddock Names'!$B$11:$D$140,3)))</f>
        <v>#DIV/0!</v>
      </c>
      <c r="Z214" s="123" t="e">
        <f>Y214+(VLOOKUP($B213,'Growth Rates'!$B$11:$O$140,($B$1+2),FALSE))-(Z213*(Z$7/VLOOKUP($B213,'Paddock Names'!$B$11:$D$140,3)))</f>
        <v>#DIV/0!</v>
      </c>
      <c r="AA214" s="123" t="e">
        <f>Z214+(VLOOKUP($B213,'Growth Rates'!$B$11:$O$140,($B$1+2),FALSE))-(AA213*(AA$7/VLOOKUP($B213,'Paddock Names'!$B$11:$D$140,3)))</f>
        <v>#DIV/0!</v>
      </c>
      <c r="AB214" s="123" t="e">
        <f>AA214+(VLOOKUP($B213,'Growth Rates'!$B$11:$O$140,($B$1+2),FALSE))-(AB213*(AB$7/VLOOKUP($B213,'Paddock Names'!$B$11:$D$140,3)))</f>
        <v>#DIV/0!</v>
      </c>
      <c r="AC214" s="123" t="e">
        <f>AB214+(VLOOKUP($B213,'Growth Rates'!$B$11:$O$140,($B$1+2),FALSE))-(AC213*(AC$7/VLOOKUP($B213,'Paddock Names'!$B$11:$D$140,3)))</f>
        <v>#DIV/0!</v>
      </c>
      <c r="AD214" s="123" t="e">
        <f>AC214+(VLOOKUP($B213,'Growth Rates'!$B$11:$O$140,($B$1+2),FALSE))-(AD213*(AD$7/VLOOKUP($B213,'Paddock Names'!$B$11:$D$140,3)))</f>
        <v>#DIV/0!</v>
      </c>
      <c r="AE214" s="123" t="e">
        <f>AD214+(VLOOKUP($B213,'Growth Rates'!$B$11:$O$140,($B$1+2),FALSE))-(AE213*(AE$7/VLOOKUP($B213,'Paddock Names'!$B$11:$D$140,3)))</f>
        <v>#DIV/0!</v>
      </c>
      <c r="AF214" s="123" t="e">
        <f>AE214+(VLOOKUP($B213,'Growth Rates'!$B$11:$O$140,($B$1+2),FALSE))-(AF213*(AF$7/VLOOKUP($B213,'Paddock Names'!$B$11:$D$140,3)))</f>
        <v>#DIV/0!</v>
      </c>
      <c r="AG214" s="123" t="e">
        <f>AF214+(VLOOKUP($B213,'Growth Rates'!$B$11:$O$140,($B$1+2),FALSE))-(AG213*(AG$7/VLOOKUP($B213,'Paddock Names'!$B$11:$D$140,3)))</f>
        <v>#DIV/0!</v>
      </c>
      <c r="AH214" s="123" t="e">
        <f>AG214+(VLOOKUP($B213,'Growth Rates'!$B$11:$O$140,($B$1+2),FALSE))-(AH213*(AH$7/VLOOKUP($B213,'Paddock Names'!$B$11:$D$140,3)))</f>
        <v>#DIV/0!</v>
      </c>
      <c r="AI214" s="123" t="e">
        <f>AH214+(VLOOKUP($B213,'Growth Rates'!$B$11:$O$140,($B$1+2),FALSE))-(AI213*(AI$7/VLOOKUP($B213,'Paddock Names'!$B$11:$D$140,3)))</f>
        <v>#DIV/0!</v>
      </c>
      <c r="AJ214" s="123" t="e">
        <f>AI214+(VLOOKUP($B213,'Growth Rates'!$B$11:$O$140,($B$1+2),FALSE))-(AJ213*(AJ$7/VLOOKUP($B213,'Paddock Names'!$B$11:$D$140,3)))</f>
        <v>#DIV/0!</v>
      </c>
      <c r="AK214" s="123" t="e">
        <f>AJ214+(VLOOKUP($B213,'Growth Rates'!$B$11:$O$140,($B$1+2),FALSE))-(AK213*(AK$7/VLOOKUP($B213,'Paddock Names'!$B$11:$D$140,3)))</f>
        <v>#DIV/0!</v>
      </c>
      <c r="AL214" s="123" t="e">
        <f>AK214+(VLOOKUP($B213,'Growth Rates'!$B$11:$O$140,($B$1+2),FALSE))-(AL213*(AL$7/VLOOKUP($B213,'Paddock Names'!$B$11:$D$140,3)))</f>
        <v>#DIV/0!</v>
      </c>
      <c r="AM214" s="124" t="e">
        <f>AL214+(VLOOKUP($B213,'Growth Rates'!$B$11:$O$140,($B$1+2),FALSE))-(AM213*(AM$7/VLOOKUP($B213,'Paddock Names'!$B$11:$D$140,3)))</f>
        <v>#DIV/0!</v>
      </c>
    </row>
    <row r="215" spans="2:39" x14ac:dyDescent="0.2">
      <c r="B215" s="58">
        <f t="shared" si="7"/>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IF(SUM(I215:AM215)&gt;0,SUM(I215:AM215)," ")</f>
        <v xml:space="preserve"> </v>
      </c>
      <c r="F215" s="119" t="e">
        <f>IF((MOD('Group Name and Year'!$E$14,4)=0),Feb!AK216,Feb!AJ216)</f>
        <v>#DIV/0!</v>
      </c>
      <c r="G215" s="17">
        <f>VLOOKUP(B215,'Herbage Mass Residual'!$B$11:$O$140,($B$1+2),FALSE)</f>
        <v>2400</v>
      </c>
      <c r="H215" s="103" t="e">
        <f>($F$7/VLOOKUP(B215,'Paddock Names'!$B$11:$D$140,3))*(SUM(I215:AM215)/31)</f>
        <v>#DIV/0!</v>
      </c>
      <c r="I215" s="121"/>
      <c r="J215" s="121"/>
      <c r="K215" s="121"/>
      <c r="L215" s="121"/>
      <c r="M215" s="121"/>
      <c r="N215" s="121"/>
      <c r="O215" s="121"/>
      <c r="P215" s="121"/>
      <c r="Q215" s="121"/>
      <c r="R215" s="121"/>
      <c r="S215" s="121"/>
      <c r="T215" s="121"/>
      <c r="U215" s="121"/>
      <c r="V215" s="121"/>
      <c r="W215" s="121"/>
      <c r="X215" s="121"/>
      <c r="Y215" s="121"/>
      <c r="Z215" s="121"/>
      <c r="AA215" s="121"/>
      <c r="AB215" s="121"/>
      <c r="AC215" s="121"/>
      <c r="AD215" s="121"/>
      <c r="AE215" s="121"/>
      <c r="AF215" s="121"/>
      <c r="AG215" s="121"/>
      <c r="AH215" s="121"/>
      <c r="AI215" s="121"/>
      <c r="AJ215" s="121"/>
      <c r="AK215" s="121"/>
      <c r="AL215" s="121"/>
      <c r="AM215" s="122"/>
    </row>
    <row r="216" spans="2:39" ht="16" thickBot="1" x14ac:dyDescent="0.25">
      <c r="B216" s="58">
        <f t="shared" si="7"/>
        <v>103.5</v>
      </c>
      <c r="C216" s="23"/>
      <c r="D216" s="29"/>
      <c r="E216" s="27"/>
      <c r="F216" s="21"/>
      <c r="G216" s="22"/>
      <c r="H216" s="104"/>
      <c r="I216" s="123" t="e">
        <f>F215+(VLOOKUP(B215,'Growth Rates'!$B$11:$O$140,($B$1+2),FALSE))-(I215*(I$7/VLOOKUP(B215,'Paddock Names'!$B$11:$D$140,3)))</f>
        <v>#DIV/0!</v>
      </c>
      <c r="J216" s="123" t="e">
        <f>I216+(VLOOKUP($B215,'Growth Rates'!$B$11:$O$140,($B$1+2),FALSE))-(J215*(J$7/VLOOKUP($B215,'Paddock Names'!$B$11:$D$140,3)))</f>
        <v>#DIV/0!</v>
      </c>
      <c r="K216" s="123" t="e">
        <f>J216+(VLOOKUP($B215,'Growth Rates'!$B$11:$O$140,($B$1+2),FALSE))-(K215*(K$7/VLOOKUP($B215,'Paddock Names'!$B$11:$D$140,3)))</f>
        <v>#DIV/0!</v>
      </c>
      <c r="L216" s="123" t="e">
        <f>K216+(VLOOKUP($B215,'Growth Rates'!$B$11:$O$140,($B$1+2),FALSE))-(L215*(L$7/VLOOKUP($B215,'Paddock Names'!$B$11:$D$140,3)))</f>
        <v>#DIV/0!</v>
      </c>
      <c r="M216" s="123" t="e">
        <f>L216+(VLOOKUP($B215,'Growth Rates'!$B$11:$O$140,($B$1+2),FALSE))-(M215*(M$7/VLOOKUP($B215,'Paddock Names'!$B$11:$D$140,3)))</f>
        <v>#DIV/0!</v>
      </c>
      <c r="N216" s="123" t="e">
        <f>M216+(VLOOKUP($B215,'Growth Rates'!$B$11:$O$140,($B$1+2),FALSE))-(N215*(N$7/VLOOKUP($B215,'Paddock Names'!$B$11:$D$140,3)))</f>
        <v>#DIV/0!</v>
      </c>
      <c r="O216" s="123" t="e">
        <f>N216+(VLOOKUP($B215,'Growth Rates'!$B$11:$O$140,($B$1+2),FALSE))-(O215*(O$7/VLOOKUP($B215,'Paddock Names'!$B$11:$D$140,3)))</f>
        <v>#DIV/0!</v>
      </c>
      <c r="P216" s="123" t="e">
        <f>O216+(VLOOKUP($B215,'Growth Rates'!$B$11:$O$140,($B$1+2),FALSE))-(P215*(P$7/VLOOKUP($B215,'Paddock Names'!$B$11:$D$140,3)))</f>
        <v>#DIV/0!</v>
      </c>
      <c r="Q216" s="123" t="e">
        <f>P216+(VLOOKUP($B215,'Growth Rates'!$B$11:$O$140,($B$1+2),FALSE))-(Q215*(Q$7/VLOOKUP($B215,'Paddock Names'!$B$11:$D$140,3)))</f>
        <v>#DIV/0!</v>
      </c>
      <c r="R216" s="123" t="e">
        <f>Q216+(VLOOKUP($B215,'Growth Rates'!$B$11:$O$140,($B$1+2),FALSE))-(R215*(R$7/VLOOKUP($B215,'Paddock Names'!$B$11:$D$140,3)))</f>
        <v>#DIV/0!</v>
      </c>
      <c r="S216" s="123" t="e">
        <f>R216+(VLOOKUP($B215,'Growth Rates'!$B$11:$O$140,($B$1+2),FALSE))-(S215*(S$7/VLOOKUP($B215,'Paddock Names'!$B$11:$D$140,3)))</f>
        <v>#DIV/0!</v>
      </c>
      <c r="T216" s="123" t="e">
        <f>S216+(VLOOKUP($B215,'Growth Rates'!$B$11:$O$140,($B$1+2),FALSE))-(T215*(T$7/VLOOKUP($B215,'Paddock Names'!$B$11:$D$140,3)))</f>
        <v>#DIV/0!</v>
      </c>
      <c r="U216" s="123" t="e">
        <f>T216+(VLOOKUP($B215,'Growth Rates'!$B$11:$O$140,($B$1+2),FALSE))-(U215*(U$7/VLOOKUP($B215,'Paddock Names'!$B$11:$D$140,3)))</f>
        <v>#DIV/0!</v>
      </c>
      <c r="V216" s="123" t="e">
        <f>U216+(VLOOKUP($B215,'Growth Rates'!$B$11:$O$140,($B$1+2),FALSE))-(V215*(V$7/VLOOKUP($B215,'Paddock Names'!$B$11:$D$140,3)))</f>
        <v>#DIV/0!</v>
      </c>
      <c r="W216" s="123" t="e">
        <f>V216+(VLOOKUP($B215,'Growth Rates'!$B$11:$O$140,($B$1+2),FALSE))-(W215*(W$7/VLOOKUP($B215,'Paddock Names'!$B$11:$D$140,3)))</f>
        <v>#DIV/0!</v>
      </c>
      <c r="X216" s="123" t="e">
        <f>W216+(VLOOKUP($B215,'Growth Rates'!$B$11:$O$140,($B$1+2),FALSE))-(X215*(X$7/VLOOKUP($B215,'Paddock Names'!$B$11:$D$140,3)))</f>
        <v>#DIV/0!</v>
      </c>
      <c r="Y216" s="123" t="e">
        <f>X216+(VLOOKUP($B215,'Growth Rates'!$B$11:$O$140,($B$1+2),FALSE))-(Y215*(Y$7/VLOOKUP($B215,'Paddock Names'!$B$11:$D$140,3)))</f>
        <v>#DIV/0!</v>
      </c>
      <c r="Z216" s="123" t="e">
        <f>Y216+(VLOOKUP($B215,'Growth Rates'!$B$11:$O$140,($B$1+2),FALSE))-(Z215*(Z$7/VLOOKUP($B215,'Paddock Names'!$B$11:$D$140,3)))</f>
        <v>#DIV/0!</v>
      </c>
      <c r="AA216" s="123" t="e">
        <f>Z216+(VLOOKUP($B215,'Growth Rates'!$B$11:$O$140,($B$1+2),FALSE))-(AA215*(AA$7/VLOOKUP($B215,'Paddock Names'!$B$11:$D$140,3)))</f>
        <v>#DIV/0!</v>
      </c>
      <c r="AB216" s="123" t="e">
        <f>AA216+(VLOOKUP($B215,'Growth Rates'!$B$11:$O$140,($B$1+2),FALSE))-(AB215*(AB$7/VLOOKUP($B215,'Paddock Names'!$B$11:$D$140,3)))</f>
        <v>#DIV/0!</v>
      </c>
      <c r="AC216" s="123" t="e">
        <f>AB216+(VLOOKUP($B215,'Growth Rates'!$B$11:$O$140,($B$1+2),FALSE))-(AC215*(AC$7/VLOOKUP($B215,'Paddock Names'!$B$11:$D$140,3)))</f>
        <v>#DIV/0!</v>
      </c>
      <c r="AD216" s="123" t="e">
        <f>AC216+(VLOOKUP($B215,'Growth Rates'!$B$11:$O$140,($B$1+2),FALSE))-(AD215*(AD$7/VLOOKUP($B215,'Paddock Names'!$B$11:$D$140,3)))</f>
        <v>#DIV/0!</v>
      </c>
      <c r="AE216" s="123" t="e">
        <f>AD216+(VLOOKUP($B215,'Growth Rates'!$B$11:$O$140,($B$1+2),FALSE))-(AE215*(AE$7/VLOOKUP($B215,'Paddock Names'!$B$11:$D$140,3)))</f>
        <v>#DIV/0!</v>
      </c>
      <c r="AF216" s="123" t="e">
        <f>AE216+(VLOOKUP($B215,'Growth Rates'!$B$11:$O$140,($B$1+2),FALSE))-(AF215*(AF$7/VLOOKUP($B215,'Paddock Names'!$B$11:$D$140,3)))</f>
        <v>#DIV/0!</v>
      </c>
      <c r="AG216" s="123" t="e">
        <f>AF216+(VLOOKUP($B215,'Growth Rates'!$B$11:$O$140,($B$1+2),FALSE))-(AG215*(AG$7/VLOOKUP($B215,'Paddock Names'!$B$11:$D$140,3)))</f>
        <v>#DIV/0!</v>
      </c>
      <c r="AH216" s="123" t="e">
        <f>AG216+(VLOOKUP($B215,'Growth Rates'!$B$11:$O$140,($B$1+2),FALSE))-(AH215*(AH$7/VLOOKUP($B215,'Paddock Names'!$B$11:$D$140,3)))</f>
        <v>#DIV/0!</v>
      </c>
      <c r="AI216" s="123" t="e">
        <f>AH216+(VLOOKUP($B215,'Growth Rates'!$B$11:$O$140,($B$1+2),FALSE))-(AI215*(AI$7/VLOOKUP($B215,'Paddock Names'!$B$11:$D$140,3)))</f>
        <v>#DIV/0!</v>
      </c>
      <c r="AJ216" s="123" t="e">
        <f>AI216+(VLOOKUP($B215,'Growth Rates'!$B$11:$O$140,($B$1+2),FALSE))-(AJ215*(AJ$7/VLOOKUP($B215,'Paddock Names'!$B$11:$D$140,3)))</f>
        <v>#DIV/0!</v>
      </c>
      <c r="AK216" s="123" t="e">
        <f>AJ216+(VLOOKUP($B215,'Growth Rates'!$B$11:$O$140,($B$1+2),FALSE))-(AK215*(AK$7/VLOOKUP($B215,'Paddock Names'!$B$11:$D$140,3)))</f>
        <v>#DIV/0!</v>
      </c>
      <c r="AL216" s="123" t="e">
        <f>AK216+(VLOOKUP($B215,'Growth Rates'!$B$11:$O$140,($B$1+2),FALSE))-(AL215*(AL$7/VLOOKUP($B215,'Paddock Names'!$B$11:$D$140,3)))</f>
        <v>#DIV/0!</v>
      </c>
      <c r="AM216" s="124" t="e">
        <f>AL216+(VLOOKUP($B215,'Growth Rates'!$B$11:$O$140,($B$1+2),FALSE))-(AM215*(AM$7/VLOOKUP($B215,'Paddock Names'!$B$11:$D$140,3)))</f>
        <v>#DIV/0!</v>
      </c>
    </row>
    <row r="217" spans="2:39" x14ac:dyDescent="0.2">
      <c r="B217" s="58">
        <f t="shared" si="7"/>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IF(SUM(I217:AM217)&gt;0,SUM(I217:AM217)," ")</f>
        <v xml:space="preserve"> </v>
      </c>
      <c r="F217" s="119" t="e">
        <f>IF((MOD('Group Name and Year'!$E$14,4)=0),Feb!AK218,Feb!AJ218)</f>
        <v>#DIV/0!</v>
      </c>
      <c r="G217" s="17">
        <f>VLOOKUP(B217,'Herbage Mass Residual'!$B$11:$O$140,($B$1+2),FALSE)</f>
        <v>2400</v>
      </c>
      <c r="H217" s="103" t="e">
        <f>($F$7/VLOOKUP(B217,'Paddock Names'!$B$11:$D$140,3))*(SUM(I217:AM217)/31)</f>
        <v>#DIV/0!</v>
      </c>
      <c r="I217" s="121"/>
      <c r="J217" s="121"/>
      <c r="K217" s="121"/>
      <c r="L217" s="121"/>
      <c r="M217" s="121"/>
      <c r="N217" s="121"/>
      <c r="O217" s="121"/>
      <c r="P217" s="121"/>
      <c r="Q217" s="121"/>
      <c r="R217" s="121"/>
      <c r="S217" s="121"/>
      <c r="T217" s="121"/>
      <c r="U217" s="121"/>
      <c r="V217" s="121"/>
      <c r="W217" s="121"/>
      <c r="X217" s="121"/>
      <c r="Y217" s="121"/>
      <c r="Z217" s="121"/>
      <c r="AA217" s="121"/>
      <c r="AB217" s="121"/>
      <c r="AC217" s="121"/>
      <c r="AD217" s="121"/>
      <c r="AE217" s="121"/>
      <c r="AF217" s="121"/>
      <c r="AG217" s="121"/>
      <c r="AH217" s="121"/>
      <c r="AI217" s="121"/>
      <c r="AJ217" s="121"/>
      <c r="AK217" s="121"/>
      <c r="AL217" s="121"/>
      <c r="AM217" s="122"/>
    </row>
    <row r="218" spans="2:39" ht="16" thickBot="1" x14ac:dyDescent="0.25">
      <c r="B218" s="58">
        <f t="shared" si="7"/>
        <v>104.5</v>
      </c>
      <c r="C218" s="23"/>
      <c r="D218" s="29"/>
      <c r="E218" s="27"/>
      <c r="F218" s="21"/>
      <c r="G218" s="22"/>
      <c r="H218" s="104"/>
      <c r="I218" s="123" t="e">
        <f>F217+(VLOOKUP(B217,'Growth Rates'!$B$11:$O$140,($B$1+2),FALSE))-(I217*(I$7/VLOOKUP(B217,'Paddock Names'!$B$11:$D$140,3)))</f>
        <v>#DIV/0!</v>
      </c>
      <c r="J218" s="123" t="e">
        <f>I218+(VLOOKUP($B217,'Growth Rates'!$B$11:$O$140,($B$1+2),FALSE))-(J217*(J$7/VLOOKUP($B217,'Paddock Names'!$B$11:$D$140,3)))</f>
        <v>#DIV/0!</v>
      </c>
      <c r="K218" s="123" t="e">
        <f>J218+(VLOOKUP($B217,'Growth Rates'!$B$11:$O$140,($B$1+2),FALSE))-(K217*(K$7/VLOOKUP($B217,'Paddock Names'!$B$11:$D$140,3)))</f>
        <v>#DIV/0!</v>
      </c>
      <c r="L218" s="123" t="e">
        <f>K218+(VLOOKUP($B217,'Growth Rates'!$B$11:$O$140,($B$1+2),FALSE))-(L217*(L$7/VLOOKUP($B217,'Paddock Names'!$B$11:$D$140,3)))</f>
        <v>#DIV/0!</v>
      </c>
      <c r="M218" s="123" t="e">
        <f>L218+(VLOOKUP($B217,'Growth Rates'!$B$11:$O$140,($B$1+2),FALSE))-(M217*(M$7/VLOOKUP($B217,'Paddock Names'!$B$11:$D$140,3)))</f>
        <v>#DIV/0!</v>
      </c>
      <c r="N218" s="123" t="e">
        <f>M218+(VLOOKUP($B217,'Growth Rates'!$B$11:$O$140,($B$1+2),FALSE))-(N217*(N$7/VLOOKUP($B217,'Paddock Names'!$B$11:$D$140,3)))</f>
        <v>#DIV/0!</v>
      </c>
      <c r="O218" s="123" t="e">
        <f>N218+(VLOOKUP($B217,'Growth Rates'!$B$11:$O$140,($B$1+2),FALSE))-(O217*(O$7/VLOOKUP($B217,'Paddock Names'!$B$11:$D$140,3)))</f>
        <v>#DIV/0!</v>
      </c>
      <c r="P218" s="123" t="e">
        <f>O218+(VLOOKUP($B217,'Growth Rates'!$B$11:$O$140,($B$1+2),FALSE))-(P217*(P$7/VLOOKUP($B217,'Paddock Names'!$B$11:$D$140,3)))</f>
        <v>#DIV/0!</v>
      </c>
      <c r="Q218" s="123" t="e">
        <f>P218+(VLOOKUP($B217,'Growth Rates'!$B$11:$O$140,($B$1+2),FALSE))-(Q217*(Q$7/VLOOKUP($B217,'Paddock Names'!$B$11:$D$140,3)))</f>
        <v>#DIV/0!</v>
      </c>
      <c r="R218" s="123" t="e">
        <f>Q218+(VLOOKUP($B217,'Growth Rates'!$B$11:$O$140,($B$1+2),FALSE))-(R217*(R$7/VLOOKUP($B217,'Paddock Names'!$B$11:$D$140,3)))</f>
        <v>#DIV/0!</v>
      </c>
      <c r="S218" s="123" t="e">
        <f>R218+(VLOOKUP($B217,'Growth Rates'!$B$11:$O$140,($B$1+2),FALSE))-(S217*(S$7/VLOOKUP($B217,'Paddock Names'!$B$11:$D$140,3)))</f>
        <v>#DIV/0!</v>
      </c>
      <c r="T218" s="123" t="e">
        <f>S218+(VLOOKUP($B217,'Growth Rates'!$B$11:$O$140,($B$1+2),FALSE))-(T217*(T$7/VLOOKUP($B217,'Paddock Names'!$B$11:$D$140,3)))</f>
        <v>#DIV/0!</v>
      </c>
      <c r="U218" s="123" t="e">
        <f>T218+(VLOOKUP($B217,'Growth Rates'!$B$11:$O$140,($B$1+2),FALSE))-(U217*(U$7/VLOOKUP($B217,'Paddock Names'!$B$11:$D$140,3)))</f>
        <v>#DIV/0!</v>
      </c>
      <c r="V218" s="123" t="e">
        <f>U218+(VLOOKUP($B217,'Growth Rates'!$B$11:$O$140,($B$1+2),FALSE))-(V217*(V$7/VLOOKUP($B217,'Paddock Names'!$B$11:$D$140,3)))</f>
        <v>#DIV/0!</v>
      </c>
      <c r="W218" s="123" t="e">
        <f>V218+(VLOOKUP($B217,'Growth Rates'!$B$11:$O$140,($B$1+2),FALSE))-(W217*(W$7/VLOOKUP($B217,'Paddock Names'!$B$11:$D$140,3)))</f>
        <v>#DIV/0!</v>
      </c>
      <c r="X218" s="123" t="e">
        <f>W218+(VLOOKUP($B217,'Growth Rates'!$B$11:$O$140,($B$1+2),FALSE))-(X217*(X$7/VLOOKUP($B217,'Paddock Names'!$B$11:$D$140,3)))</f>
        <v>#DIV/0!</v>
      </c>
      <c r="Y218" s="123" t="e">
        <f>X218+(VLOOKUP($B217,'Growth Rates'!$B$11:$O$140,($B$1+2),FALSE))-(Y217*(Y$7/VLOOKUP($B217,'Paddock Names'!$B$11:$D$140,3)))</f>
        <v>#DIV/0!</v>
      </c>
      <c r="Z218" s="123" t="e">
        <f>Y218+(VLOOKUP($B217,'Growth Rates'!$B$11:$O$140,($B$1+2),FALSE))-(Z217*(Z$7/VLOOKUP($B217,'Paddock Names'!$B$11:$D$140,3)))</f>
        <v>#DIV/0!</v>
      </c>
      <c r="AA218" s="123" t="e">
        <f>Z218+(VLOOKUP($B217,'Growth Rates'!$B$11:$O$140,($B$1+2),FALSE))-(AA217*(AA$7/VLOOKUP($B217,'Paddock Names'!$B$11:$D$140,3)))</f>
        <v>#DIV/0!</v>
      </c>
      <c r="AB218" s="123" t="e">
        <f>AA218+(VLOOKUP($B217,'Growth Rates'!$B$11:$O$140,($B$1+2),FALSE))-(AB217*(AB$7/VLOOKUP($B217,'Paddock Names'!$B$11:$D$140,3)))</f>
        <v>#DIV/0!</v>
      </c>
      <c r="AC218" s="123" t="e">
        <f>AB218+(VLOOKUP($B217,'Growth Rates'!$B$11:$O$140,($B$1+2),FALSE))-(AC217*(AC$7/VLOOKUP($B217,'Paddock Names'!$B$11:$D$140,3)))</f>
        <v>#DIV/0!</v>
      </c>
      <c r="AD218" s="123" t="e">
        <f>AC218+(VLOOKUP($B217,'Growth Rates'!$B$11:$O$140,($B$1+2),FALSE))-(AD217*(AD$7/VLOOKUP($B217,'Paddock Names'!$B$11:$D$140,3)))</f>
        <v>#DIV/0!</v>
      </c>
      <c r="AE218" s="123" t="e">
        <f>AD218+(VLOOKUP($B217,'Growth Rates'!$B$11:$O$140,($B$1+2),FALSE))-(AE217*(AE$7/VLOOKUP($B217,'Paddock Names'!$B$11:$D$140,3)))</f>
        <v>#DIV/0!</v>
      </c>
      <c r="AF218" s="123" t="e">
        <f>AE218+(VLOOKUP($B217,'Growth Rates'!$B$11:$O$140,($B$1+2),FALSE))-(AF217*(AF$7/VLOOKUP($B217,'Paddock Names'!$B$11:$D$140,3)))</f>
        <v>#DIV/0!</v>
      </c>
      <c r="AG218" s="123" t="e">
        <f>AF218+(VLOOKUP($B217,'Growth Rates'!$B$11:$O$140,($B$1+2),FALSE))-(AG217*(AG$7/VLOOKUP($B217,'Paddock Names'!$B$11:$D$140,3)))</f>
        <v>#DIV/0!</v>
      </c>
      <c r="AH218" s="123" t="e">
        <f>AG218+(VLOOKUP($B217,'Growth Rates'!$B$11:$O$140,($B$1+2),FALSE))-(AH217*(AH$7/VLOOKUP($B217,'Paddock Names'!$B$11:$D$140,3)))</f>
        <v>#DIV/0!</v>
      </c>
      <c r="AI218" s="123" t="e">
        <f>AH218+(VLOOKUP($B217,'Growth Rates'!$B$11:$O$140,($B$1+2),FALSE))-(AI217*(AI$7/VLOOKUP($B217,'Paddock Names'!$B$11:$D$140,3)))</f>
        <v>#DIV/0!</v>
      </c>
      <c r="AJ218" s="123" t="e">
        <f>AI218+(VLOOKUP($B217,'Growth Rates'!$B$11:$O$140,($B$1+2),FALSE))-(AJ217*(AJ$7/VLOOKUP($B217,'Paddock Names'!$B$11:$D$140,3)))</f>
        <v>#DIV/0!</v>
      </c>
      <c r="AK218" s="123" t="e">
        <f>AJ218+(VLOOKUP($B217,'Growth Rates'!$B$11:$O$140,($B$1+2),FALSE))-(AK217*(AK$7/VLOOKUP($B217,'Paddock Names'!$B$11:$D$140,3)))</f>
        <v>#DIV/0!</v>
      </c>
      <c r="AL218" s="123" t="e">
        <f>AK218+(VLOOKUP($B217,'Growth Rates'!$B$11:$O$140,($B$1+2),FALSE))-(AL217*(AL$7/VLOOKUP($B217,'Paddock Names'!$B$11:$D$140,3)))</f>
        <v>#DIV/0!</v>
      </c>
      <c r="AM218" s="124" t="e">
        <f>AL218+(VLOOKUP($B217,'Growth Rates'!$B$11:$O$140,($B$1+2),FALSE))-(AM217*(AM$7/VLOOKUP($B217,'Paddock Names'!$B$11:$D$140,3)))</f>
        <v>#DIV/0!</v>
      </c>
    </row>
    <row r="219" spans="2:39" x14ac:dyDescent="0.2">
      <c r="B219" s="58">
        <f t="shared" si="7"/>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IF(SUM(I219:AM219)&gt;0,SUM(I219:AM219)," ")</f>
        <v xml:space="preserve"> </v>
      </c>
      <c r="F219" s="119" t="e">
        <f>IF((MOD('Group Name and Year'!$E$14,4)=0),Feb!AK220,Feb!AJ220)</f>
        <v>#DIV/0!</v>
      </c>
      <c r="G219" s="17">
        <f>VLOOKUP(B219,'Herbage Mass Residual'!$B$11:$O$140,($B$1+2),FALSE)</f>
        <v>2400</v>
      </c>
      <c r="H219" s="103" t="e">
        <f>($F$7/VLOOKUP(B219,'Paddock Names'!$B$11:$D$140,3))*(SUM(I219:AM219)/31)</f>
        <v>#DIV/0!</v>
      </c>
      <c r="I219" s="121"/>
      <c r="J219" s="121"/>
      <c r="K219" s="121"/>
      <c r="L219" s="121"/>
      <c r="M219" s="121"/>
      <c r="N219" s="121"/>
      <c r="O219" s="121"/>
      <c r="P219" s="121"/>
      <c r="Q219" s="121"/>
      <c r="R219" s="121"/>
      <c r="S219" s="121"/>
      <c r="T219" s="121"/>
      <c r="U219" s="121"/>
      <c r="V219" s="121"/>
      <c r="W219" s="121"/>
      <c r="X219" s="121"/>
      <c r="Y219" s="121"/>
      <c r="Z219" s="121"/>
      <c r="AA219" s="121"/>
      <c r="AB219" s="121"/>
      <c r="AC219" s="121"/>
      <c r="AD219" s="121"/>
      <c r="AE219" s="121"/>
      <c r="AF219" s="121"/>
      <c r="AG219" s="121"/>
      <c r="AH219" s="121"/>
      <c r="AI219" s="121"/>
      <c r="AJ219" s="121"/>
      <c r="AK219" s="121"/>
      <c r="AL219" s="121"/>
      <c r="AM219" s="122"/>
    </row>
    <row r="220" spans="2:39" ht="16" thickBot="1" x14ac:dyDescent="0.25">
      <c r="B220" s="58">
        <f t="shared" si="7"/>
        <v>105.5</v>
      </c>
      <c r="C220" s="23"/>
      <c r="D220" s="29"/>
      <c r="E220" s="27"/>
      <c r="F220" s="21"/>
      <c r="G220" s="22"/>
      <c r="H220" s="104"/>
      <c r="I220" s="123" t="e">
        <f>F219+(VLOOKUP(B219,'Growth Rates'!$B$11:$O$140,($B$1+2),FALSE))-(I219*(I$7/VLOOKUP(B219,'Paddock Names'!$B$11:$D$140,3)))</f>
        <v>#DIV/0!</v>
      </c>
      <c r="J220" s="123" t="e">
        <f>I220+(VLOOKUP($B219,'Growth Rates'!$B$11:$O$140,($B$1+2),FALSE))-(J219*(J$7/VLOOKUP($B219,'Paddock Names'!$B$11:$D$140,3)))</f>
        <v>#DIV/0!</v>
      </c>
      <c r="K220" s="123" t="e">
        <f>J220+(VLOOKUP($B219,'Growth Rates'!$B$11:$O$140,($B$1+2),FALSE))-(K219*(K$7/VLOOKUP($B219,'Paddock Names'!$B$11:$D$140,3)))</f>
        <v>#DIV/0!</v>
      </c>
      <c r="L220" s="123" t="e">
        <f>K220+(VLOOKUP($B219,'Growth Rates'!$B$11:$O$140,($B$1+2),FALSE))-(L219*(L$7/VLOOKUP($B219,'Paddock Names'!$B$11:$D$140,3)))</f>
        <v>#DIV/0!</v>
      </c>
      <c r="M220" s="123" t="e">
        <f>L220+(VLOOKUP($B219,'Growth Rates'!$B$11:$O$140,($B$1+2),FALSE))-(M219*(M$7/VLOOKUP($B219,'Paddock Names'!$B$11:$D$140,3)))</f>
        <v>#DIV/0!</v>
      </c>
      <c r="N220" s="123" t="e">
        <f>M220+(VLOOKUP($B219,'Growth Rates'!$B$11:$O$140,($B$1+2),FALSE))-(N219*(N$7/VLOOKUP($B219,'Paddock Names'!$B$11:$D$140,3)))</f>
        <v>#DIV/0!</v>
      </c>
      <c r="O220" s="123" t="e">
        <f>N220+(VLOOKUP($B219,'Growth Rates'!$B$11:$O$140,($B$1+2),FALSE))-(O219*(O$7/VLOOKUP($B219,'Paddock Names'!$B$11:$D$140,3)))</f>
        <v>#DIV/0!</v>
      </c>
      <c r="P220" s="123" t="e">
        <f>O220+(VLOOKUP($B219,'Growth Rates'!$B$11:$O$140,($B$1+2),FALSE))-(P219*(P$7/VLOOKUP($B219,'Paddock Names'!$B$11:$D$140,3)))</f>
        <v>#DIV/0!</v>
      </c>
      <c r="Q220" s="123" t="e">
        <f>P220+(VLOOKUP($B219,'Growth Rates'!$B$11:$O$140,($B$1+2),FALSE))-(Q219*(Q$7/VLOOKUP($B219,'Paddock Names'!$B$11:$D$140,3)))</f>
        <v>#DIV/0!</v>
      </c>
      <c r="R220" s="123" t="e">
        <f>Q220+(VLOOKUP($B219,'Growth Rates'!$B$11:$O$140,($B$1+2),FALSE))-(R219*(R$7/VLOOKUP($B219,'Paddock Names'!$B$11:$D$140,3)))</f>
        <v>#DIV/0!</v>
      </c>
      <c r="S220" s="123" t="e">
        <f>R220+(VLOOKUP($B219,'Growth Rates'!$B$11:$O$140,($B$1+2),FALSE))-(S219*(S$7/VLOOKUP($B219,'Paddock Names'!$B$11:$D$140,3)))</f>
        <v>#DIV/0!</v>
      </c>
      <c r="T220" s="123" t="e">
        <f>S220+(VLOOKUP($B219,'Growth Rates'!$B$11:$O$140,($B$1+2),FALSE))-(T219*(T$7/VLOOKUP($B219,'Paddock Names'!$B$11:$D$140,3)))</f>
        <v>#DIV/0!</v>
      </c>
      <c r="U220" s="123" t="e">
        <f>T220+(VLOOKUP($B219,'Growth Rates'!$B$11:$O$140,($B$1+2),FALSE))-(U219*(U$7/VLOOKUP($B219,'Paddock Names'!$B$11:$D$140,3)))</f>
        <v>#DIV/0!</v>
      </c>
      <c r="V220" s="123" t="e">
        <f>U220+(VLOOKUP($B219,'Growth Rates'!$B$11:$O$140,($B$1+2),FALSE))-(V219*(V$7/VLOOKUP($B219,'Paddock Names'!$B$11:$D$140,3)))</f>
        <v>#DIV/0!</v>
      </c>
      <c r="W220" s="123" t="e">
        <f>V220+(VLOOKUP($B219,'Growth Rates'!$B$11:$O$140,($B$1+2),FALSE))-(W219*(W$7/VLOOKUP($B219,'Paddock Names'!$B$11:$D$140,3)))</f>
        <v>#DIV/0!</v>
      </c>
      <c r="X220" s="123" t="e">
        <f>W220+(VLOOKUP($B219,'Growth Rates'!$B$11:$O$140,($B$1+2),FALSE))-(X219*(X$7/VLOOKUP($B219,'Paddock Names'!$B$11:$D$140,3)))</f>
        <v>#DIV/0!</v>
      </c>
      <c r="Y220" s="123" t="e">
        <f>X220+(VLOOKUP($B219,'Growth Rates'!$B$11:$O$140,($B$1+2),FALSE))-(Y219*(Y$7/VLOOKUP($B219,'Paddock Names'!$B$11:$D$140,3)))</f>
        <v>#DIV/0!</v>
      </c>
      <c r="Z220" s="123" t="e">
        <f>Y220+(VLOOKUP($B219,'Growth Rates'!$B$11:$O$140,($B$1+2),FALSE))-(Z219*(Z$7/VLOOKUP($B219,'Paddock Names'!$B$11:$D$140,3)))</f>
        <v>#DIV/0!</v>
      </c>
      <c r="AA220" s="123" t="e">
        <f>Z220+(VLOOKUP($B219,'Growth Rates'!$B$11:$O$140,($B$1+2),FALSE))-(AA219*(AA$7/VLOOKUP($B219,'Paddock Names'!$B$11:$D$140,3)))</f>
        <v>#DIV/0!</v>
      </c>
      <c r="AB220" s="123" t="e">
        <f>AA220+(VLOOKUP($B219,'Growth Rates'!$B$11:$O$140,($B$1+2),FALSE))-(AB219*(AB$7/VLOOKUP($B219,'Paddock Names'!$B$11:$D$140,3)))</f>
        <v>#DIV/0!</v>
      </c>
      <c r="AC220" s="123" t="e">
        <f>AB220+(VLOOKUP($B219,'Growth Rates'!$B$11:$O$140,($B$1+2),FALSE))-(AC219*(AC$7/VLOOKUP($B219,'Paddock Names'!$B$11:$D$140,3)))</f>
        <v>#DIV/0!</v>
      </c>
      <c r="AD220" s="123" t="e">
        <f>AC220+(VLOOKUP($B219,'Growth Rates'!$B$11:$O$140,($B$1+2),FALSE))-(AD219*(AD$7/VLOOKUP($B219,'Paddock Names'!$B$11:$D$140,3)))</f>
        <v>#DIV/0!</v>
      </c>
      <c r="AE220" s="123" t="e">
        <f>AD220+(VLOOKUP($B219,'Growth Rates'!$B$11:$O$140,($B$1+2),FALSE))-(AE219*(AE$7/VLOOKUP($B219,'Paddock Names'!$B$11:$D$140,3)))</f>
        <v>#DIV/0!</v>
      </c>
      <c r="AF220" s="123" t="e">
        <f>AE220+(VLOOKUP($B219,'Growth Rates'!$B$11:$O$140,($B$1+2),FALSE))-(AF219*(AF$7/VLOOKUP($B219,'Paddock Names'!$B$11:$D$140,3)))</f>
        <v>#DIV/0!</v>
      </c>
      <c r="AG220" s="123" t="e">
        <f>AF220+(VLOOKUP($B219,'Growth Rates'!$B$11:$O$140,($B$1+2),FALSE))-(AG219*(AG$7/VLOOKUP($B219,'Paddock Names'!$B$11:$D$140,3)))</f>
        <v>#DIV/0!</v>
      </c>
      <c r="AH220" s="123" t="e">
        <f>AG220+(VLOOKUP($B219,'Growth Rates'!$B$11:$O$140,($B$1+2),FALSE))-(AH219*(AH$7/VLOOKUP($B219,'Paddock Names'!$B$11:$D$140,3)))</f>
        <v>#DIV/0!</v>
      </c>
      <c r="AI220" s="123" t="e">
        <f>AH220+(VLOOKUP($B219,'Growth Rates'!$B$11:$O$140,($B$1+2),FALSE))-(AI219*(AI$7/VLOOKUP($B219,'Paddock Names'!$B$11:$D$140,3)))</f>
        <v>#DIV/0!</v>
      </c>
      <c r="AJ220" s="123" t="e">
        <f>AI220+(VLOOKUP($B219,'Growth Rates'!$B$11:$O$140,($B$1+2),FALSE))-(AJ219*(AJ$7/VLOOKUP($B219,'Paddock Names'!$B$11:$D$140,3)))</f>
        <v>#DIV/0!</v>
      </c>
      <c r="AK220" s="123" t="e">
        <f>AJ220+(VLOOKUP($B219,'Growth Rates'!$B$11:$O$140,($B$1+2),FALSE))-(AK219*(AK$7/VLOOKUP($B219,'Paddock Names'!$B$11:$D$140,3)))</f>
        <v>#DIV/0!</v>
      </c>
      <c r="AL220" s="123" t="e">
        <f>AK220+(VLOOKUP($B219,'Growth Rates'!$B$11:$O$140,($B$1+2),FALSE))-(AL219*(AL$7/VLOOKUP($B219,'Paddock Names'!$B$11:$D$140,3)))</f>
        <v>#DIV/0!</v>
      </c>
      <c r="AM220" s="124" t="e">
        <f>AL220+(VLOOKUP($B219,'Growth Rates'!$B$11:$O$140,($B$1+2),FALSE))-(AM219*(AM$7/VLOOKUP($B219,'Paddock Names'!$B$11:$D$140,3)))</f>
        <v>#DIV/0!</v>
      </c>
    </row>
    <row r="221" spans="2:39" x14ac:dyDescent="0.2">
      <c r="B221" s="58">
        <f t="shared" si="7"/>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IF(SUM(I221:AM221)&gt;0,SUM(I221:AM221)," ")</f>
        <v xml:space="preserve"> </v>
      </c>
      <c r="F221" s="119" t="e">
        <f>IF((MOD('Group Name and Year'!$E$14,4)=0),Feb!AK222,Feb!AJ222)</f>
        <v>#DIV/0!</v>
      </c>
      <c r="G221" s="17">
        <f>VLOOKUP(B221,'Herbage Mass Residual'!$B$11:$O$140,($B$1+2),FALSE)</f>
        <v>2400</v>
      </c>
      <c r="H221" s="103" t="e">
        <f>($F$7/VLOOKUP(B221,'Paddock Names'!$B$11:$D$140,3))*(SUM(I221:AM221)/31)</f>
        <v>#DIV/0!</v>
      </c>
      <c r="I221" s="121"/>
      <c r="J221" s="121"/>
      <c r="K221" s="121"/>
      <c r="L221" s="121"/>
      <c r="M221" s="121"/>
      <c r="N221" s="121"/>
      <c r="O221" s="121"/>
      <c r="P221" s="121"/>
      <c r="Q221" s="121"/>
      <c r="R221" s="121"/>
      <c r="S221" s="121"/>
      <c r="T221" s="121"/>
      <c r="U221" s="121"/>
      <c r="V221" s="121"/>
      <c r="W221" s="121"/>
      <c r="X221" s="121"/>
      <c r="Y221" s="121"/>
      <c r="Z221" s="121"/>
      <c r="AA221" s="121"/>
      <c r="AB221" s="121"/>
      <c r="AC221" s="121"/>
      <c r="AD221" s="121"/>
      <c r="AE221" s="121"/>
      <c r="AF221" s="121"/>
      <c r="AG221" s="121"/>
      <c r="AH221" s="121"/>
      <c r="AI221" s="121"/>
      <c r="AJ221" s="121"/>
      <c r="AK221" s="121"/>
      <c r="AL221" s="121"/>
      <c r="AM221" s="122"/>
    </row>
    <row r="222" spans="2:39" ht="16" thickBot="1" x14ac:dyDescent="0.25">
      <c r="B222" s="58">
        <f t="shared" si="7"/>
        <v>106.5</v>
      </c>
      <c r="C222" s="23"/>
      <c r="D222" s="29"/>
      <c r="E222" s="27"/>
      <c r="F222" s="21"/>
      <c r="G222" s="22"/>
      <c r="H222" s="104"/>
      <c r="I222" s="123" t="e">
        <f>F221+(VLOOKUP(B221,'Growth Rates'!$B$11:$O$140,($B$1+2),FALSE))-(I221*(I$7/VLOOKUP(B221,'Paddock Names'!$B$11:$D$140,3)))</f>
        <v>#DIV/0!</v>
      </c>
      <c r="J222" s="123" t="e">
        <f>I222+(VLOOKUP($B221,'Growth Rates'!$B$11:$O$140,($B$1+2),FALSE))-(J221*(J$7/VLOOKUP($B221,'Paddock Names'!$B$11:$D$140,3)))</f>
        <v>#DIV/0!</v>
      </c>
      <c r="K222" s="123" t="e">
        <f>J222+(VLOOKUP($B221,'Growth Rates'!$B$11:$O$140,($B$1+2),FALSE))-(K221*(K$7/VLOOKUP($B221,'Paddock Names'!$B$11:$D$140,3)))</f>
        <v>#DIV/0!</v>
      </c>
      <c r="L222" s="123" t="e">
        <f>K222+(VLOOKUP($B221,'Growth Rates'!$B$11:$O$140,($B$1+2),FALSE))-(L221*(L$7/VLOOKUP($B221,'Paddock Names'!$B$11:$D$140,3)))</f>
        <v>#DIV/0!</v>
      </c>
      <c r="M222" s="123" t="e">
        <f>L222+(VLOOKUP($B221,'Growth Rates'!$B$11:$O$140,($B$1+2),FALSE))-(M221*(M$7/VLOOKUP($B221,'Paddock Names'!$B$11:$D$140,3)))</f>
        <v>#DIV/0!</v>
      </c>
      <c r="N222" s="123" t="e">
        <f>M222+(VLOOKUP($B221,'Growth Rates'!$B$11:$O$140,($B$1+2),FALSE))-(N221*(N$7/VLOOKUP($B221,'Paddock Names'!$B$11:$D$140,3)))</f>
        <v>#DIV/0!</v>
      </c>
      <c r="O222" s="123" t="e">
        <f>N222+(VLOOKUP($B221,'Growth Rates'!$B$11:$O$140,($B$1+2),FALSE))-(O221*(O$7/VLOOKUP($B221,'Paddock Names'!$B$11:$D$140,3)))</f>
        <v>#DIV/0!</v>
      </c>
      <c r="P222" s="123" t="e">
        <f>O222+(VLOOKUP($B221,'Growth Rates'!$B$11:$O$140,($B$1+2),FALSE))-(P221*(P$7/VLOOKUP($B221,'Paddock Names'!$B$11:$D$140,3)))</f>
        <v>#DIV/0!</v>
      </c>
      <c r="Q222" s="123" t="e">
        <f>P222+(VLOOKUP($B221,'Growth Rates'!$B$11:$O$140,($B$1+2),FALSE))-(Q221*(Q$7/VLOOKUP($B221,'Paddock Names'!$B$11:$D$140,3)))</f>
        <v>#DIV/0!</v>
      </c>
      <c r="R222" s="123" t="e">
        <f>Q222+(VLOOKUP($B221,'Growth Rates'!$B$11:$O$140,($B$1+2),FALSE))-(R221*(R$7/VLOOKUP($B221,'Paddock Names'!$B$11:$D$140,3)))</f>
        <v>#DIV/0!</v>
      </c>
      <c r="S222" s="123" t="e">
        <f>R222+(VLOOKUP($B221,'Growth Rates'!$B$11:$O$140,($B$1+2),FALSE))-(S221*(S$7/VLOOKUP($B221,'Paddock Names'!$B$11:$D$140,3)))</f>
        <v>#DIV/0!</v>
      </c>
      <c r="T222" s="123" t="e">
        <f>S222+(VLOOKUP($B221,'Growth Rates'!$B$11:$O$140,($B$1+2),FALSE))-(T221*(T$7/VLOOKUP($B221,'Paddock Names'!$B$11:$D$140,3)))</f>
        <v>#DIV/0!</v>
      </c>
      <c r="U222" s="123" t="e">
        <f>T222+(VLOOKUP($B221,'Growth Rates'!$B$11:$O$140,($B$1+2),FALSE))-(U221*(U$7/VLOOKUP($B221,'Paddock Names'!$B$11:$D$140,3)))</f>
        <v>#DIV/0!</v>
      </c>
      <c r="V222" s="123" t="e">
        <f>U222+(VLOOKUP($B221,'Growth Rates'!$B$11:$O$140,($B$1+2),FALSE))-(V221*(V$7/VLOOKUP($B221,'Paddock Names'!$B$11:$D$140,3)))</f>
        <v>#DIV/0!</v>
      </c>
      <c r="W222" s="123" t="e">
        <f>V222+(VLOOKUP($B221,'Growth Rates'!$B$11:$O$140,($B$1+2),FALSE))-(W221*(W$7/VLOOKUP($B221,'Paddock Names'!$B$11:$D$140,3)))</f>
        <v>#DIV/0!</v>
      </c>
      <c r="X222" s="123" t="e">
        <f>W222+(VLOOKUP($B221,'Growth Rates'!$B$11:$O$140,($B$1+2),FALSE))-(X221*(X$7/VLOOKUP($B221,'Paddock Names'!$B$11:$D$140,3)))</f>
        <v>#DIV/0!</v>
      </c>
      <c r="Y222" s="123" t="e">
        <f>X222+(VLOOKUP($B221,'Growth Rates'!$B$11:$O$140,($B$1+2),FALSE))-(Y221*(Y$7/VLOOKUP($B221,'Paddock Names'!$B$11:$D$140,3)))</f>
        <v>#DIV/0!</v>
      </c>
      <c r="Z222" s="123" t="e">
        <f>Y222+(VLOOKUP($B221,'Growth Rates'!$B$11:$O$140,($B$1+2),FALSE))-(Z221*(Z$7/VLOOKUP($B221,'Paddock Names'!$B$11:$D$140,3)))</f>
        <v>#DIV/0!</v>
      </c>
      <c r="AA222" s="123" t="e">
        <f>Z222+(VLOOKUP($B221,'Growth Rates'!$B$11:$O$140,($B$1+2),FALSE))-(AA221*(AA$7/VLOOKUP($B221,'Paddock Names'!$B$11:$D$140,3)))</f>
        <v>#DIV/0!</v>
      </c>
      <c r="AB222" s="123" t="e">
        <f>AA222+(VLOOKUP($B221,'Growth Rates'!$B$11:$O$140,($B$1+2),FALSE))-(AB221*(AB$7/VLOOKUP($B221,'Paddock Names'!$B$11:$D$140,3)))</f>
        <v>#DIV/0!</v>
      </c>
      <c r="AC222" s="123" t="e">
        <f>AB222+(VLOOKUP($B221,'Growth Rates'!$B$11:$O$140,($B$1+2),FALSE))-(AC221*(AC$7/VLOOKUP($B221,'Paddock Names'!$B$11:$D$140,3)))</f>
        <v>#DIV/0!</v>
      </c>
      <c r="AD222" s="123" t="e">
        <f>AC222+(VLOOKUP($B221,'Growth Rates'!$B$11:$O$140,($B$1+2),FALSE))-(AD221*(AD$7/VLOOKUP($B221,'Paddock Names'!$B$11:$D$140,3)))</f>
        <v>#DIV/0!</v>
      </c>
      <c r="AE222" s="123" t="e">
        <f>AD222+(VLOOKUP($B221,'Growth Rates'!$B$11:$O$140,($B$1+2),FALSE))-(AE221*(AE$7/VLOOKUP($B221,'Paddock Names'!$B$11:$D$140,3)))</f>
        <v>#DIV/0!</v>
      </c>
      <c r="AF222" s="123" t="e">
        <f>AE222+(VLOOKUP($B221,'Growth Rates'!$B$11:$O$140,($B$1+2),FALSE))-(AF221*(AF$7/VLOOKUP($B221,'Paddock Names'!$B$11:$D$140,3)))</f>
        <v>#DIV/0!</v>
      </c>
      <c r="AG222" s="123" t="e">
        <f>AF222+(VLOOKUP($B221,'Growth Rates'!$B$11:$O$140,($B$1+2),FALSE))-(AG221*(AG$7/VLOOKUP($B221,'Paddock Names'!$B$11:$D$140,3)))</f>
        <v>#DIV/0!</v>
      </c>
      <c r="AH222" s="123" t="e">
        <f>AG222+(VLOOKUP($B221,'Growth Rates'!$B$11:$O$140,($B$1+2),FALSE))-(AH221*(AH$7/VLOOKUP($B221,'Paddock Names'!$B$11:$D$140,3)))</f>
        <v>#DIV/0!</v>
      </c>
      <c r="AI222" s="123" t="e">
        <f>AH222+(VLOOKUP($B221,'Growth Rates'!$B$11:$O$140,($B$1+2),FALSE))-(AI221*(AI$7/VLOOKUP($B221,'Paddock Names'!$B$11:$D$140,3)))</f>
        <v>#DIV/0!</v>
      </c>
      <c r="AJ222" s="123" t="e">
        <f>AI222+(VLOOKUP($B221,'Growth Rates'!$B$11:$O$140,($B$1+2),FALSE))-(AJ221*(AJ$7/VLOOKUP($B221,'Paddock Names'!$B$11:$D$140,3)))</f>
        <v>#DIV/0!</v>
      </c>
      <c r="AK222" s="123" t="e">
        <f>AJ222+(VLOOKUP($B221,'Growth Rates'!$B$11:$O$140,($B$1+2),FALSE))-(AK221*(AK$7/VLOOKUP($B221,'Paddock Names'!$B$11:$D$140,3)))</f>
        <v>#DIV/0!</v>
      </c>
      <c r="AL222" s="123" t="e">
        <f>AK222+(VLOOKUP($B221,'Growth Rates'!$B$11:$O$140,($B$1+2),FALSE))-(AL221*(AL$7/VLOOKUP($B221,'Paddock Names'!$B$11:$D$140,3)))</f>
        <v>#DIV/0!</v>
      </c>
      <c r="AM222" s="124" t="e">
        <f>AL222+(VLOOKUP($B221,'Growth Rates'!$B$11:$O$140,($B$1+2),FALSE))-(AM221*(AM$7/VLOOKUP($B221,'Paddock Names'!$B$11:$D$140,3)))</f>
        <v>#DIV/0!</v>
      </c>
    </row>
    <row r="223" spans="2:39" x14ac:dyDescent="0.2">
      <c r="B223" s="58">
        <f t="shared" si="7"/>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IF(SUM(I223:AM223)&gt;0,SUM(I223:AM223)," ")</f>
        <v xml:space="preserve"> </v>
      </c>
      <c r="F223" s="119" t="e">
        <f>IF((MOD('Group Name and Year'!$E$14,4)=0),Feb!AK224,Feb!AJ224)</f>
        <v>#DIV/0!</v>
      </c>
      <c r="G223" s="17">
        <f>VLOOKUP(B223,'Herbage Mass Residual'!$B$11:$O$140,($B$1+2),FALSE)</f>
        <v>2400</v>
      </c>
      <c r="H223" s="103" t="e">
        <f>($F$7/VLOOKUP(B223,'Paddock Names'!$B$11:$D$140,3))*(SUM(I223:AM223)/31)</f>
        <v>#DIV/0!</v>
      </c>
      <c r="I223" s="121"/>
      <c r="J223" s="121"/>
      <c r="K223" s="121"/>
      <c r="L223" s="121"/>
      <c r="M223" s="121"/>
      <c r="N223" s="121"/>
      <c r="O223" s="121"/>
      <c r="P223" s="121"/>
      <c r="Q223" s="121"/>
      <c r="R223" s="121"/>
      <c r="S223" s="121"/>
      <c r="T223" s="121"/>
      <c r="U223" s="121"/>
      <c r="V223" s="121"/>
      <c r="W223" s="121"/>
      <c r="X223" s="121"/>
      <c r="Y223" s="121"/>
      <c r="Z223" s="121"/>
      <c r="AA223" s="121"/>
      <c r="AB223" s="121"/>
      <c r="AC223" s="121"/>
      <c r="AD223" s="121"/>
      <c r="AE223" s="121"/>
      <c r="AF223" s="121"/>
      <c r="AG223" s="121"/>
      <c r="AH223" s="121"/>
      <c r="AI223" s="121"/>
      <c r="AJ223" s="121"/>
      <c r="AK223" s="121"/>
      <c r="AL223" s="121"/>
      <c r="AM223" s="122"/>
    </row>
    <row r="224" spans="2:39" ht="16" thickBot="1" x14ac:dyDescent="0.25">
      <c r="B224" s="58">
        <f t="shared" si="7"/>
        <v>107.5</v>
      </c>
      <c r="C224" s="23"/>
      <c r="D224" s="29"/>
      <c r="E224" s="27"/>
      <c r="F224" s="21"/>
      <c r="G224" s="22"/>
      <c r="H224" s="104"/>
      <c r="I224" s="123" t="e">
        <f>F223+(VLOOKUP(B223,'Growth Rates'!$B$11:$O$140,($B$1+2),FALSE))-(I223*(I$7/VLOOKUP(B223,'Paddock Names'!$B$11:$D$140,3)))</f>
        <v>#DIV/0!</v>
      </c>
      <c r="J224" s="123" t="e">
        <f>I224+(VLOOKUP($B223,'Growth Rates'!$B$11:$O$140,($B$1+2),FALSE))-(J223*(J$7/VLOOKUP($B223,'Paddock Names'!$B$11:$D$140,3)))</f>
        <v>#DIV/0!</v>
      </c>
      <c r="K224" s="123" t="e">
        <f>J224+(VLOOKUP($B223,'Growth Rates'!$B$11:$O$140,($B$1+2),FALSE))-(K223*(K$7/VLOOKUP($B223,'Paddock Names'!$B$11:$D$140,3)))</f>
        <v>#DIV/0!</v>
      </c>
      <c r="L224" s="123" t="e">
        <f>K224+(VLOOKUP($B223,'Growth Rates'!$B$11:$O$140,($B$1+2),FALSE))-(L223*(L$7/VLOOKUP($B223,'Paddock Names'!$B$11:$D$140,3)))</f>
        <v>#DIV/0!</v>
      </c>
      <c r="M224" s="123" t="e">
        <f>L224+(VLOOKUP($B223,'Growth Rates'!$B$11:$O$140,($B$1+2),FALSE))-(M223*(M$7/VLOOKUP($B223,'Paddock Names'!$B$11:$D$140,3)))</f>
        <v>#DIV/0!</v>
      </c>
      <c r="N224" s="123" t="e">
        <f>M224+(VLOOKUP($B223,'Growth Rates'!$B$11:$O$140,($B$1+2),FALSE))-(N223*(N$7/VLOOKUP($B223,'Paddock Names'!$B$11:$D$140,3)))</f>
        <v>#DIV/0!</v>
      </c>
      <c r="O224" s="123" t="e">
        <f>N224+(VLOOKUP($B223,'Growth Rates'!$B$11:$O$140,($B$1+2),FALSE))-(O223*(O$7/VLOOKUP($B223,'Paddock Names'!$B$11:$D$140,3)))</f>
        <v>#DIV/0!</v>
      </c>
      <c r="P224" s="123" t="e">
        <f>O224+(VLOOKUP($B223,'Growth Rates'!$B$11:$O$140,($B$1+2),FALSE))-(P223*(P$7/VLOOKUP($B223,'Paddock Names'!$B$11:$D$140,3)))</f>
        <v>#DIV/0!</v>
      </c>
      <c r="Q224" s="123" t="e">
        <f>P224+(VLOOKUP($B223,'Growth Rates'!$B$11:$O$140,($B$1+2),FALSE))-(Q223*(Q$7/VLOOKUP($B223,'Paddock Names'!$B$11:$D$140,3)))</f>
        <v>#DIV/0!</v>
      </c>
      <c r="R224" s="123" t="e">
        <f>Q224+(VLOOKUP($B223,'Growth Rates'!$B$11:$O$140,($B$1+2),FALSE))-(R223*(R$7/VLOOKUP($B223,'Paddock Names'!$B$11:$D$140,3)))</f>
        <v>#DIV/0!</v>
      </c>
      <c r="S224" s="123" t="e">
        <f>R224+(VLOOKUP($B223,'Growth Rates'!$B$11:$O$140,($B$1+2),FALSE))-(S223*(S$7/VLOOKUP($B223,'Paddock Names'!$B$11:$D$140,3)))</f>
        <v>#DIV/0!</v>
      </c>
      <c r="T224" s="123" t="e">
        <f>S224+(VLOOKUP($B223,'Growth Rates'!$B$11:$O$140,($B$1+2),FALSE))-(T223*(T$7/VLOOKUP($B223,'Paddock Names'!$B$11:$D$140,3)))</f>
        <v>#DIV/0!</v>
      </c>
      <c r="U224" s="123" t="e">
        <f>T224+(VLOOKUP($B223,'Growth Rates'!$B$11:$O$140,($B$1+2),FALSE))-(U223*(U$7/VLOOKUP($B223,'Paddock Names'!$B$11:$D$140,3)))</f>
        <v>#DIV/0!</v>
      </c>
      <c r="V224" s="123" t="e">
        <f>U224+(VLOOKUP($B223,'Growth Rates'!$B$11:$O$140,($B$1+2),FALSE))-(V223*(V$7/VLOOKUP($B223,'Paddock Names'!$B$11:$D$140,3)))</f>
        <v>#DIV/0!</v>
      </c>
      <c r="W224" s="123" t="e">
        <f>V224+(VLOOKUP($B223,'Growth Rates'!$B$11:$O$140,($B$1+2),FALSE))-(W223*(W$7/VLOOKUP($B223,'Paddock Names'!$B$11:$D$140,3)))</f>
        <v>#DIV/0!</v>
      </c>
      <c r="X224" s="123" t="e">
        <f>W224+(VLOOKUP($B223,'Growth Rates'!$B$11:$O$140,($B$1+2),FALSE))-(X223*(X$7/VLOOKUP($B223,'Paddock Names'!$B$11:$D$140,3)))</f>
        <v>#DIV/0!</v>
      </c>
      <c r="Y224" s="123" t="e">
        <f>X224+(VLOOKUP($B223,'Growth Rates'!$B$11:$O$140,($B$1+2),FALSE))-(Y223*(Y$7/VLOOKUP($B223,'Paddock Names'!$B$11:$D$140,3)))</f>
        <v>#DIV/0!</v>
      </c>
      <c r="Z224" s="123" t="e">
        <f>Y224+(VLOOKUP($B223,'Growth Rates'!$B$11:$O$140,($B$1+2),FALSE))-(Z223*(Z$7/VLOOKUP($B223,'Paddock Names'!$B$11:$D$140,3)))</f>
        <v>#DIV/0!</v>
      </c>
      <c r="AA224" s="123" t="e">
        <f>Z224+(VLOOKUP($B223,'Growth Rates'!$B$11:$O$140,($B$1+2),FALSE))-(AA223*(AA$7/VLOOKUP($B223,'Paddock Names'!$B$11:$D$140,3)))</f>
        <v>#DIV/0!</v>
      </c>
      <c r="AB224" s="123" t="e">
        <f>AA224+(VLOOKUP($B223,'Growth Rates'!$B$11:$O$140,($B$1+2),FALSE))-(AB223*(AB$7/VLOOKUP($B223,'Paddock Names'!$B$11:$D$140,3)))</f>
        <v>#DIV/0!</v>
      </c>
      <c r="AC224" s="123" t="e">
        <f>AB224+(VLOOKUP($B223,'Growth Rates'!$B$11:$O$140,($B$1+2),FALSE))-(AC223*(AC$7/VLOOKUP($B223,'Paddock Names'!$B$11:$D$140,3)))</f>
        <v>#DIV/0!</v>
      </c>
      <c r="AD224" s="123" t="e">
        <f>AC224+(VLOOKUP($B223,'Growth Rates'!$B$11:$O$140,($B$1+2),FALSE))-(AD223*(AD$7/VLOOKUP($B223,'Paddock Names'!$B$11:$D$140,3)))</f>
        <v>#DIV/0!</v>
      </c>
      <c r="AE224" s="123" t="e">
        <f>AD224+(VLOOKUP($B223,'Growth Rates'!$B$11:$O$140,($B$1+2),FALSE))-(AE223*(AE$7/VLOOKUP($B223,'Paddock Names'!$B$11:$D$140,3)))</f>
        <v>#DIV/0!</v>
      </c>
      <c r="AF224" s="123" t="e">
        <f>AE224+(VLOOKUP($B223,'Growth Rates'!$B$11:$O$140,($B$1+2),FALSE))-(AF223*(AF$7/VLOOKUP($B223,'Paddock Names'!$B$11:$D$140,3)))</f>
        <v>#DIV/0!</v>
      </c>
      <c r="AG224" s="123" t="e">
        <f>AF224+(VLOOKUP($B223,'Growth Rates'!$B$11:$O$140,($B$1+2),FALSE))-(AG223*(AG$7/VLOOKUP($B223,'Paddock Names'!$B$11:$D$140,3)))</f>
        <v>#DIV/0!</v>
      </c>
      <c r="AH224" s="123" t="e">
        <f>AG224+(VLOOKUP($B223,'Growth Rates'!$B$11:$O$140,($B$1+2),FALSE))-(AH223*(AH$7/VLOOKUP($B223,'Paddock Names'!$B$11:$D$140,3)))</f>
        <v>#DIV/0!</v>
      </c>
      <c r="AI224" s="123" t="e">
        <f>AH224+(VLOOKUP($B223,'Growth Rates'!$B$11:$O$140,($B$1+2),FALSE))-(AI223*(AI$7/VLOOKUP($B223,'Paddock Names'!$B$11:$D$140,3)))</f>
        <v>#DIV/0!</v>
      </c>
      <c r="AJ224" s="123" t="e">
        <f>AI224+(VLOOKUP($B223,'Growth Rates'!$B$11:$O$140,($B$1+2),FALSE))-(AJ223*(AJ$7/VLOOKUP($B223,'Paddock Names'!$B$11:$D$140,3)))</f>
        <v>#DIV/0!</v>
      </c>
      <c r="AK224" s="123" t="e">
        <f>AJ224+(VLOOKUP($B223,'Growth Rates'!$B$11:$O$140,($B$1+2),FALSE))-(AK223*(AK$7/VLOOKUP($B223,'Paddock Names'!$B$11:$D$140,3)))</f>
        <v>#DIV/0!</v>
      </c>
      <c r="AL224" s="123" t="e">
        <f>AK224+(VLOOKUP($B223,'Growth Rates'!$B$11:$O$140,($B$1+2),FALSE))-(AL223*(AL$7/VLOOKUP($B223,'Paddock Names'!$B$11:$D$140,3)))</f>
        <v>#DIV/0!</v>
      </c>
      <c r="AM224" s="124" t="e">
        <f>AL224+(VLOOKUP($B223,'Growth Rates'!$B$11:$O$140,($B$1+2),FALSE))-(AM223*(AM$7/VLOOKUP($B223,'Paddock Names'!$B$11:$D$140,3)))</f>
        <v>#DIV/0!</v>
      </c>
    </row>
    <row r="225" spans="2:39" x14ac:dyDescent="0.2">
      <c r="B225" s="58">
        <f t="shared" si="7"/>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IF(SUM(I225:AM225)&gt;0,SUM(I225:AM225)," ")</f>
        <v xml:space="preserve"> </v>
      </c>
      <c r="F225" s="119" t="e">
        <f>IF((MOD('Group Name and Year'!$E$14,4)=0),Feb!AK226,Feb!AJ226)</f>
        <v>#DIV/0!</v>
      </c>
      <c r="G225" s="17">
        <f>VLOOKUP(B225,'Herbage Mass Residual'!$B$11:$O$140,($B$1+2),FALSE)</f>
        <v>2400</v>
      </c>
      <c r="H225" s="103" t="e">
        <f>($F$7/VLOOKUP(B225,'Paddock Names'!$B$11:$D$140,3))*(SUM(I225:AM225)/31)</f>
        <v>#DIV/0!</v>
      </c>
      <c r="I225" s="121"/>
      <c r="J225" s="121"/>
      <c r="K225" s="121"/>
      <c r="L225" s="121"/>
      <c r="M225" s="121"/>
      <c r="N225" s="121"/>
      <c r="O225" s="121"/>
      <c r="P225" s="121"/>
      <c r="Q225" s="121"/>
      <c r="R225" s="121"/>
      <c r="S225" s="121"/>
      <c r="T225" s="121"/>
      <c r="U225" s="121"/>
      <c r="V225" s="121"/>
      <c r="W225" s="121"/>
      <c r="X225" s="121"/>
      <c r="Y225" s="121"/>
      <c r="Z225" s="121"/>
      <c r="AA225" s="121"/>
      <c r="AB225" s="121"/>
      <c r="AC225" s="121"/>
      <c r="AD225" s="121"/>
      <c r="AE225" s="121"/>
      <c r="AF225" s="121"/>
      <c r="AG225" s="121"/>
      <c r="AH225" s="121"/>
      <c r="AI225" s="121"/>
      <c r="AJ225" s="121"/>
      <c r="AK225" s="121"/>
      <c r="AL225" s="121"/>
      <c r="AM225" s="122"/>
    </row>
    <row r="226" spans="2:39" ht="16" thickBot="1" x14ac:dyDescent="0.25">
      <c r="B226" s="58">
        <f t="shared" si="7"/>
        <v>108.5</v>
      </c>
      <c r="C226" s="23"/>
      <c r="D226" s="29"/>
      <c r="E226" s="27"/>
      <c r="F226" s="21"/>
      <c r="G226" s="22"/>
      <c r="H226" s="104"/>
      <c r="I226" s="123" t="e">
        <f>F225+(VLOOKUP(B225,'Growth Rates'!$B$11:$O$140,($B$1+2),FALSE))-(I225*(I$7/VLOOKUP(B225,'Paddock Names'!$B$11:$D$140,3)))</f>
        <v>#DIV/0!</v>
      </c>
      <c r="J226" s="123" t="e">
        <f>I226+(VLOOKUP($B225,'Growth Rates'!$B$11:$O$140,($B$1+2),FALSE))-(J225*(J$7/VLOOKUP($B225,'Paddock Names'!$B$11:$D$140,3)))</f>
        <v>#DIV/0!</v>
      </c>
      <c r="K226" s="123" t="e">
        <f>J226+(VLOOKUP($B225,'Growth Rates'!$B$11:$O$140,($B$1+2),FALSE))-(K225*(K$7/VLOOKUP($B225,'Paddock Names'!$B$11:$D$140,3)))</f>
        <v>#DIV/0!</v>
      </c>
      <c r="L226" s="123" t="e">
        <f>K226+(VLOOKUP($B225,'Growth Rates'!$B$11:$O$140,($B$1+2),FALSE))-(L225*(L$7/VLOOKUP($B225,'Paddock Names'!$B$11:$D$140,3)))</f>
        <v>#DIV/0!</v>
      </c>
      <c r="M226" s="123" t="e">
        <f>L226+(VLOOKUP($B225,'Growth Rates'!$B$11:$O$140,($B$1+2),FALSE))-(M225*(M$7/VLOOKUP($B225,'Paddock Names'!$B$11:$D$140,3)))</f>
        <v>#DIV/0!</v>
      </c>
      <c r="N226" s="123" t="e">
        <f>M226+(VLOOKUP($B225,'Growth Rates'!$B$11:$O$140,($B$1+2),FALSE))-(N225*(N$7/VLOOKUP($B225,'Paddock Names'!$B$11:$D$140,3)))</f>
        <v>#DIV/0!</v>
      </c>
      <c r="O226" s="123" t="e">
        <f>N226+(VLOOKUP($B225,'Growth Rates'!$B$11:$O$140,($B$1+2),FALSE))-(O225*(O$7/VLOOKUP($B225,'Paddock Names'!$B$11:$D$140,3)))</f>
        <v>#DIV/0!</v>
      </c>
      <c r="P226" s="123" t="e">
        <f>O226+(VLOOKUP($B225,'Growth Rates'!$B$11:$O$140,($B$1+2),FALSE))-(P225*(P$7/VLOOKUP($B225,'Paddock Names'!$B$11:$D$140,3)))</f>
        <v>#DIV/0!</v>
      </c>
      <c r="Q226" s="123" t="e">
        <f>P226+(VLOOKUP($B225,'Growth Rates'!$B$11:$O$140,($B$1+2),FALSE))-(Q225*(Q$7/VLOOKUP($B225,'Paddock Names'!$B$11:$D$140,3)))</f>
        <v>#DIV/0!</v>
      </c>
      <c r="R226" s="123" t="e">
        <f>Q226+(VLOOKUP($B225,'Growth Rates'!$B$11:$O$140,($B$1+2),FALSE))-(R225*(R$7/VLOOKUP($B225,'Paddock Names'!$B$11:$D$140,3)))</f>
        <v>#DIV/0!</v>
      </c>
      <c r="S226" s="123" t="e">
        <f>R226+(VLOOKUP($B225,'Growth Rates'!$B$11:$O$140,($B$1+2),FALSE))-(S225*(S$7/VLOOKUP($B225,'Paddock Names'!$B$11:$D$140,3)))</f>
        <v>#DIV/0!</v>
      </c>
      <c r="T226" s="123" t="e">
        <f>S226+(VLOOKUP($B225,'Growth Rates'!$B$11:$O$140,($B$1+2),FALSE))-(T225*(T$7/VLOOKUP($B225,'Paddock Names'!$B$11:$D$140,3)))</f>
        <v>#DIV/0!</v>
      </c>
      <c r="U226" s="123" t="e">
        <f>T226+(VLOOKUP($B225,'Growth Rates'!$B$11:$O$140,($B$1+2),FALSE))-(U225*(U$7/VLOOKUP($B225,'Paddock Names'!$B$11:$D$140,3)))</f>
        <v>#DIV/0!</v>
      </c>
      <c r="V226" s="123" t="e">
        <f>U226+(VLOOKUP($B225,'Growth Rates'!$B$11:$O$140,($B$1+2),FALSE))-(V225*(V$7/VLOOKUP($B225,'Paddock Names'!$B$11:$D$140,3)))</f>
        <v>#DIV/0!</v>
      </c>
      <c r="W226" s="123" t="e">
        <f>V226+(VLOOKUP($B225,'Growth Rates'!$B$11:$O$140,($B$1+2),FALSE))-(W225*(W$7/VLOOKUP($B225,'Paddock Names'!$B$11:$D$140,3)))</f>
        <v>#DIV/0!</v>
      </c>
      <c r="X226" s="123" t="e">
        <f>W226+(VLOOKUP($B225,'Growth Rates'!$B$11:$O$140,($B$1+2),FALSE))-(X225*(X$7/VLOOKUP($B225,'Paddock Names'!$B$11:$D$140,3)))</f>
        <v>#DIV/0!</v>
      </c>
      <c r="Y226" s="123" t="e">
        <f>X226+(VLOOKUP($B225,'Growth Rates'!$B$11:$O$140,($B$1+2),FALSE))-(Y225*(Y$7/VLOOKUP($B225,'Paddock Names'!$B$11:$D$140,3)))</f>
        <v>#DIV/0!</v>
      </c>
      <c r="Z226" s="123" t="e">
        <f>Y226+(VLOOKUP($B225,'Growth Rates'!$B$11:$O$140,($B$1+2),FALSE))-(Z225*(Z$7/VLOOKUP($B225,'Paddock Names'!$B$11:$D$140,3)))</f>
        <v>#DIV/0!</v>
      </c>
      <c r="AA226" s="123" t="e">
        <f>Z226+(VLOOKUP($B225,'Growth Rates'!$B$11:$O$140,($B$1+2),FALSE))-(AA225*(AA$7/VLOOKUP($B225,'Paddock Names'!$B$11:$D$140,3)))</f>
        <v>#DIV/0!</v>
      </c>
      <c r="AB226" s="123" t="e">
        <f>AA226+(VLOOKUP($B225,'Growth Rates'!$B$11:$O$140,($B$1+2),FALSE))-(AB225*(AB$7/VLOOKUP($B225,'Paddock Names'!$B$11:$D$140,3)))</f>
        <v>#DIV/0!</v>
      </c>
      <c r="AC226" s="123" t="e">
        <f>AB226+(VLOOKUP($B225,'Growth Rates'!$B$11:$O$140,($B$1+2),FALSE))-(AC225*(AC$7/VLOOKUP($B225,'Paddock Names'!$B$11:$D$140,3)))</f>
        <v>#DIV/0!</v>
      </c>
      <c r="AD226" s="123" t="e">
        <f>AC226+(VLOOKUP($B225,'Growth Rates'!$B$11:$O$140,($B$1+2),FALSE))-(AD225*(AD$7/VLOOKUP($B225,'Paddock Names'!$B$11:$D$140,3)))</f>
        <v>#DIV/0!</v>
      </c>
      <c r="AE226" s="123" t="e">
        <f>AD226+(VLOOKUP($B225,'Growth Rates'!$B$11:$O$140,($B$1+2),FALSE))-(AE225*(AE$7/VLOOKUP($B225,'Paddock Names'!$B$11:$D$140,3)))</f>
        <v>#DIV/0!</v>
      </c>
      <c r="AF226" s="123" t="e">
        <f>AE226+(VLOOKUP($B225,'Growth Rates'!$B$11:$O$140,($B$1+2),FALSE))-(AF225*(AF$7/VLOOKUP($B225,'Paddock Names'!$B$11:$D$140,3)))</f>
        <v>#DIV/0!</v>
      </c>
      <c r="AG226" s="123" t="e">
        <f>AF226+(VLOOKUP($B225,'Growth Rates'!$B$11:$O$140,($B$1+2),FALSE))-(AG225*(AG$7/VLOOKUP($B225,'Paddock Names'!$B$11:$D$140,3)))</f>
        <v>#DIV/0!</v>
      </c>
      <c r="AH226" s="123" t="e">
        <f>AG226+(VLOOKUP($B225,'Growth Rates'!$B$11:$O$140,($B$1+2),FALSE))-(AH225*(AH$7/VLOOKUP($B225,'Paddock Names'!$B$11:$D$140,3)))</f>
        <v>#DIV/0!</v>
      </c>
      <c r="AI226" s="123" t="e">
        <f>AH226+(VLOOKUP($B225,'Growth Rates'!$B$11:$O$140,($B$1+2),FALSE))-(AI225*(AI$7/VLOOKUP($B225,'Paddock Names'!$B$11:$D$140,3)))</f>
        <v>#DIV/0!</v>
      </c>
      <c r="AJ226" s="123" t="e">
        <f>AI226+(VLOOKUP($B225,'Growth Rates'!$B$11:$O$140,($B$1+2),FALSE))-(AJ225*(AJ$7/VLOOKUP($B225,'Paddock Names'!$B$11:$D$140,3)))</f>
        <v>#DIV/0!</v>
      </c>
      <c r="AK226" s="123" t="e">
        <f>AJ226+(VLOOKUP($B225,'Growth Rates'!$B$11:$O$140,($B$1+2),FALSE))-(AK225*(AK$7/VLOOKUP($B225,'Paddock Names'!$B$11:$D$140,3)))</f>
        <v>#DIV/0!</v>
      </c>
      <c r="AL226" s="123" t="e">
        <f>AK226+(VLOOKUP($B225,'Growth Rates'!$B$11:$O$140,($B$1+2),FALSE))-(AL225*(AL$7/VLOOKUP($B225,'Paddock Names'!$B$11:$D$140,3)))</f>
        <v>#DIV/0!</v>
      </c>
      <c r="AM226" s="124" t="e">
        <f>AL226+(VLOOKUP($B225,'Growth Rates'!$B$11:$O$140,($B$1+2),FALSE))-(AM225*(AM$7/VLOOKUP($B225,'Paddock Names'!$B$11:$D$140,3)))</f>
        <v>#DIV/0!</v>
      </c>
    </row>
    <row r="227" spans="2:39" x14ac:dyDescent="0.2">
      <c r="B227" s="58">
        <f t="shared" si="7"/>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IF(SUM(I227:AM227)&gt;0,SUM(I227:AM227)," ")</f>
        <v xml:space="preserve"> </v>
      </c>
      <c r="F227" s="119" t="e">
        <f>IF((MOD('Group Name and Year'!$E$14,4)=0),Feb!AK228,Feb!AJ228)</f>
        <v>#DIV/0!</v>
      </c>
      <c r="G227" s="17">
        <f>VLOOKUP(B227,'Herbage Mass Residual'!$B$11:$O$140,($B$1+2),FALSE)</f>
        <v>2400</v>
      </c>
      <c r="H227" s="103" t="e">
        <f>($F$7/VLOOKUP(B227,'Paddock Names'!$B$11:$D$140,3))*(SUM(I227:AM227)/31)</f>
        <v>#DIV/0!</v>
      </c>
      <c r="I227" s="121"/>
      <c r="J227" s="121"/>
      <c r="K227" s="121"/>
      <c r="L227" s="121"/>
      <c r="M227" s="121"/>
      <c r="N227" s="121"/>
      <c r="O227" s="121"/>
      <c r="P227" s="121"/>
      <c r="Q227" s="121"/>
      <c r="R227" s="121"/>
      <c r="S227" s="121"/>
      <c r="T227" s="121"/>
      <c r="U227" s="121"/>
      <c r="V227" s="121"/>
      <c r="W227" s="121"/>
      <c r="X227" s="121"/>
      <c r="Y227" s="121"/>
      <c r="Z227" s="121"/>
      <c r="AA227" s="121"/>
      <c r="AB227" s="121"/>
      <c r="AC227" s="121"/>
      <c r="AD227" s="121"/>
      <c r="AE227" s="121"/>
      <c r="AF227" s="121"/>
      <c r="AG227" s="121"/>
      <c r="AH227" s="121"/>
      <c r="AI227" s="121"/>
      <c r="AJ227" s="121"/>
      <c r="AK227" s="121"/>
      <c r="AL227" s="121"/>
      <c r="AM227" s="122"/>
    </row>
    <row r="228" spans="2:39" ht="16" thickBot="1" x14ac:dyDescent="0.25">
      <c r="B228" s="58">
        <f t="shared" si="7"/>
        <v>109.5</v>
      </c>
      <c r="C228" s="23"/>
      <c r="D228" s="29"/>
      <c r="E228" s="27"/>
      <c r="F228" s="21"/>
      <c r="G228" s="22"/>
      <c r="H228" s="104"/>
      <c r="I228" s="123" t="e">
        <f>F227+(VLOOKUP(B227,'Growth Rates'!$B$11:$O$140,($B$1+2),FALSE))-(I227*(I$7/VLOOKUP(B227,'Paddock Names'!$B$11:$D$140,3)))</f>
        <v>#DIV/0!</v>
      </c>
      <c r="J228" s="123" t="e">
        <f>I228+(VLOOKUP($B227,'Growth Rates'!$B$11:$O$140,($B$1+2),FALSE))-(J227*(J$7/VLOOKUP($B227,'Paddock Names'!$B$11:$D$140,3)))</f>
        <v>#DIV/0!</v>
      </c>
      <c r="K228" s="123" t="e">
        <f>J228+(VLOOKUP($B227,'Growth Rates'!$B$11:$O$140,($B$1+2),FALSE))-(K227*(K$7/VLOOKUP($B227,'Paddock Names'!$B$11:$D$140,3)))</f>
        <v>#DIV/0!</v>
      </c>
      <c r="L228" s="123" t="e">
        <f>K228+(VLOOKUP($B227,'Growth Rates'!$B$11:$O$140,($B$1+2),FALSE))-(L227*(L$7/VLOOKUP($B227,'Paddock Names'!$B$11:$D$140,3)))</f>
        <v>#DIV/0!</v>
      </c>
      <c r="M228" s="123" t="e">
        <f>L228+(VLOOKUP($B227,'Growth Rates'!$B$11:$O$140,($B$1+2),FALSE))-(M227*(M$7/VLOOKUP($B227,'Paddock Names'!$B$11:$D$140,3)))</f>
        <v>#DIV/0!</v>
      </c>
      <c r="N228" s="123" t="e">
        <f>M228+(VLOOKUP($B227,'Growth Rates'!$B$11:$O$140,($B$1+2),FALSE))-(N227*(N$7/VLOOKUP($B227,'Paddock Names'!$B$11:$D$140,3)))</f>
        <v>#DIV/0!</v>
      </c>
      <c r="O228" s="123" t="e">
        <f>N228+(VLOOKUP($B227,'Growth Rates'!$B$11:$O$140,($B$1+2),FALSE))-(O227*(O$7/VLOOKUP($B227,'Paddock Names'!$B$11:$D$140,3)))</f>
        <v>#DIV/0!</v>
      </c>
      <c r="P228" s="123" t="e">
        <f>O228+(VLOOKUP($B227,'Growth Rates'!$B$11:$O$140,($B$1+2),FALSE))-(P227*(P$7/VLOOKUP($B227,'Paddock Names'!$B$11:$D$140,3)))</f>
        <v>#DIV/0!</v>
      </c>
      <c r="Q228" s="123" t="e">
        <f>P228+(VLOOKUP($B227,'Growth Rates'!$B$11:$O$140,($B$1+2),FALSE))-(Q227*(Q$7/VLOOKUP($B227,'Paddock Names'!$B$11:$D$140,3)))</f>
        <v>#DIV/0!</v>
      </c>
      <c r="R228" s="123" t="e">
        <f>Q228+(VLOOKUP($B227,'Growth Rates'!$B$11:$O$140,($B$1+2),FALSE))-(R227*(R$7/VLOOKUP($B227,'Paddock Names'!$B$11:$D$140,3)))</f>
        <v>#DIV/0!</v>
      </c>
      <c r="S228" s="123" t="e">
        <f>R228+(VLOOKUP($B227,'Growth Rates'!$B$11:$O$140,($B$1+2),FALSE))-(S227*(S$7/VLOOKUP($B227,'Paddock Names'!$B$11:$D$140,3)))</f>
        <v>#DIV/0!</v>
      </c>
      <c r="T228" s="123" t="e">
        <f>S228+(VLOOKUP($B227,'Growth Rates'!$B$11:$O$140,($B$1+2),FALSE))-(T227*(T$7/VLOOKUP($B227,'Paddock Names'!$B$11:$D$140,3)))</f>
        <v>#DIV/0!</v>
      </c>
      <c r="U228" s="123" t="e">
        <f>T228+(VLOOKUP($B227,'Growth Rates'!$B$11:$O$140,($B$1+2),FALSE))-(U227*(U$7/VLOOKUP($B227,'Paddock Names'!$B$11:$D$140,3)))</f>
        <v>#DIV/0!</v>
      </c>
      <c r="V228" s="123" t="e">
        <f>U228+(VLOOKUP($B227,'Growth Rates'!$B$11:$O$140,($B$1+2),FALSE))-(V227*(V$7/VLOOKUP($B227,'Paddock Names'!$B$11:$D$140,3)))</f>
        <v>#DIV/0!</v>
      </c>
      <c r="W228" s="123" t="e">
        <f>V228+(VLOOKUP($B227,'Growth Rates'!$B$11:$O$140,($B$1+2),FALSE))-(W227*(W$7/VLOOKUP($B227,'Paddock Names'!$B$11:$D$140,3)))</f>
        <v>#DIV/0!</v>
      </c>
      <c r="X228" s="123" t="e">
        <f>W228+(VLOOKUP($B227,'Growth Rates'!$B$11:$O$140,($B$1+2),FALSE))-(X227*(X$7/VLOOKUP($B227,'Paddock Names'!$B$11:$D$140,3)))</f>
        <v>#DIV/0!</v>
      </c>
      <c r="Y228" s="123" t="e">
        <f>X228+(VLOOKUP($B227,'Growth Rates'!$B$11:$O$140,($B$1+2),FALSE))-(Y227*(Y$7/VLOOKUP($B227,'Paddock Names'!$B$11:$D$140,3)))</f>
        <v>#DIV/0!</v>
      </c>
      <c r="Z228" s="123" t="e">
        <f>Y228+(VLOOKUP($B227,'Growth Rates'!$B$11:$O$140,($B$1+2),FALSE))-(Z227*(Z$7/VLOOKUP($B227,'Paddock Names'!$B$11:$D$140,3)))</f>
        <v>#DIV/0!</v>
      </c>
      <c r="AA228" s="123" t="e">
        <f>Z228+(VLOOKUP($B227,'Growth Rates'!$B$11:$O$140,($B$1+2),FALSE))-(AA227*(AA$7/VLOOKUP($B227,'Paddock Names'!$B$11:$D$140,3)))</f>
        <v>#DIV/0!</v>
      </c>
      <c r="AB228" s="123" t="e">
        <f>AA228+(VLOOKUP($B227,'Growth Rates'!$B$11:$O$140,($B$1+2),FALSE))-(AB227*(AB$7/VLOOKUP($B227,'Paddock Names'!$B$11:$D$140,3)))</f>
        <v>#DIV/0!</v>
      </c>
      <c r="AC228" s="123" t="e">
        <f>AB228+(VLOOKUP($B227,'Growth Rates'!$B$11:$O$140,($B$1+2),FALSE))-(AC227*(AC$7/VLOOKUP($B227,'Paddock Names'!$B$11:$D$140,3)))</f>
        <v>#DIV/0!</v>
      </c>
      <c r="AD228" s="123" t="e">
        <f>AC228+(VLOOKUP($B227,'Growth Rates'!$B$11:$O$140,($B$1+2),FALSE))-(AD227*(AD$7/VLOOKUP($B227,'Paddock Names'!$B$11:$D$140,3)))</f>
        <v>#DIV/0!</v>
      </c>
      <c r="AE228" s="123" t="e">
        <f>AD228+(VLOOKUP($B227,'Growth Rates'!$B$11:$O$140,($B$1+2),FALSE))-(AE227*(AE$7/VLOOKUP($B227,'Paddock Names'!$B$11:$D$140,3)))</f>
        <v>#DIV/0!</v>
      </c>
      <c r="AF228" s="123" t="e">
        <f>AE228+(VLOOKUP($B227,'Growth Rates'!$B$11:$O$140,($B$1+2),FALSE))-(AF227*(AF$7/VLOOKUP($B227,'Paddock Names'!$B$11:$D$140,3)))</f>
        <v>#DIV/0!</v>
      </c>
      <c r="AG228" s="123" t="e">
        <f>AF228+(VLOOKUP($B227,'Growth Rates'!$B$11:$O$140,($B$1+2),FALSE))-(AG227*(AG$7/VLOOKUP($B227,'Paddock Names'!$B$11:$D$140,3)))</f>
        <v>#DIV/0!</v>
      </c>
      <c r="AH228" s="123" t="e">
        <f>AG228+(VLOOKUP($B227,'Growth Rates'!$B$11:$O$140,($B$1+2),FALSE))-(AH227*(AH$7/VLOOKUP($B227,'Paddock Names'!$B$11:$D$140,3)))</f>
        <v>#DIV/0!</v>
      </c>
      <c r="AI228" s="123" t="e">
        <f>AH228+(VLOOKUP($B227,'Growth Rates'!$B$11:$O$140,($B$1+2),FALSE))-(AI227*(AI$7/VLOOKUP($B227,'Paddock Names'!$B$11:$D$140,3)))</f>
        <v>#DIV/0!</v>
      </c>
      <c r="AJ228" s="123" t="e">
        <f>AI228+(VLOOKUP($B227,'Growth Rates'!$B$11:$O$140,($B$1+2),FALSE))-(AJ227*(AJ$7/VLOOKUP($B227,'Paddock Names'!$B$11:$D$140,3)))</f>
        <v>#DIV/0!</v>
      </c>
      <c r="AK228" s="123" t="e">
        <f>AJ228+(VLOOKUP($B227,'Growth Rates'!$B$11:$O$140,($B$1+2),FALSE))-(AK227*(AK$7/VLOOKUP($B227,'Paddock Names'!$B$11:$D$140,3)))</f>
        <v>#DIV/0!</v>
      </c>
      <c r="AL228" s="123" t="e">
        <f>AK228+(VLOOKUP($B227,'Growth Rates'!$B$11:$O$140,($B$1+2),FALSE))-(AL227*(AL$7/VLOOKUP($B227,'Paddock Names'!$B$11:$D$140,3)))</f>
        <v>#DIV/0!</v>
      </c>
      <c r="AM228" s="124" t="e">
        <f>AL228+(VLOOKUP($B227,'Growth Rates'!$B$11:$O$140,($B$1+2),FALSE))-(AM227*(AM$7/VLOOKUP($B227,'Paddock Names'!$B$11:$D$140,3)))</f>
        <v>#DIV/0!</v>
      </c>
    </row>
    <row r="229" spans="2:39" x14ac:dyDescent="0.2">
      <c r="B229" s="58">
        <f t="shared" si="7"/>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IF(SUM(I229:AM229)&gt;0,SUM(I229:AM229)," ")</f>
        <v xml:space="preserve"> </v>
      </c>
      <c r="F229" s="119" t="e">
        <f>IF((MOD('Group Name and Year'!$E$14,4)=0),Feb!AK230,Feb!AJ230)</f>
        <v>#DIV/0!</v>
      </c>
      <c r="G229" s="17">
        <f>VLOOKUP(B229,'Herbage Mass Residual'!$B$11:$O$140,($B$1+2),FALSE)</f>
        <v>2400</v>
      </c>
      <c r="H229" s="103" t="e">
        <f>($F$7/VLOOKUP(B229,'Paddock Names'!$B$11:$D$140,3))*(SUM(I229:AM229)/31)</f>
        <v>#DIV/0!</v>
      </c>
      <c r="I229" s="121"/>
      <c r="J229" s="121"/>
      <c r="K229" s="121"/>
      <c r="L229" s="121"/>
      <c r="M229" s="121"/>
      <c r="N229" s="121"/>
      <c r="O229" s="121"/>
      <c r="P229" s="121"/>
      <c r="Q229" s="121"/>
      <c r="R229" s="121"/>
      <c r="S229" s="121"/>
      <c r="T229" s="121"/>
      <c r="U229" s="121"/>
      <c r="V229" s="121"/>
      <c r="W229" s="121"/>
      <c r="X229" s="121"/>
      <c r="Y229" s="121"/>
      <c r="Z229" s="121"/>
      <c r="AA229" s="121"/>
      <c r="AB229" s="121"/>
      <c r="AC229" s="121"/>
      <c r="AD229" s="121"/>
      <c r="AE229" s="121"/>
      <c r="AF229" s="121"/>
      <c r="AG229" s="121"/>
      <c r="AH229" s="121"/>
      <c r="AI229" s="121"/>
      <c r="AJ229" s="121"/>
      <c r="AK229" s="121"/>
      <c r="AL229" s="121"/>
      <c r="AM229" s="122"/>
    </row>
    <row r="230" spans="2:39" ht="16" thickBot="1" x14ac:dyDescent="0.25">
      <c r="B230" s="58">
        <f t="shared" si="7"/>
        <v>110.5</v>
      </c>
      <c r="C230" s="23"/>
      <c r="D230" s="29"/>
      <c r="E230" s="27"/>
      <c r="F230" s="21"/>
      <c r="G230" s="22"/>
      <c r="H230" s="104"/>
      <c r="I230" s="123" t="e">
        <f>F229+(VLOOKUP(B229,'Growth Rates'!$B$11:$O$140,($B$1+2),FALSE))-(I229*(I$7/VLOOKUP(B229,'Paddock Names'!$B$11:$D$140,3)))</f>
        <v>#DIV/0!</v>
      </c>
      <c r="J230" s="123" t="e">
        <f>I230+(VLOOKUP($B229,'Growth Rates'!$B$11:$O$140,($B$1+2),FALSE))-(J229*(J$7/VLOOKUP($B229,'Paddock Names'!$B$11:$D$140,3)))</f>
        <v>#DIV/0!</v>
      </c>
      <c r="K230" s="123" t="e">
        <f>J230+(VLOOKUP($B229,'Growth Rates'!$B$11:$O$140,($B$1+2),FALSE))-(K229*(K$7/VLOOKUP($B229,'Paddock Names'!$B$11:$D$140,3)))</f>
        <v>#DIV/0!</v>
      </c>
      <c r="L230" s="123" t="e">
        <f>K230+(VLOOKUP($B229,'Growth Rates'!$B$11:$O$140,($B$1+2),FALSE))-(L229*(L$7/VLOOKUP($B229,'Paddock Names'!$B$11:$D$140,3)))</f>
        <v>#DIV/0!</v>
      </c>
      <c r="M230" s="123" t="e">
        <f>L230+(VLOOKUP($B229,'Growth Rates'!$B$11:$O$140,($B$1+2),FALSE))-(M229*(M$7/VLOOKUP($B229,'Paddock Names'!$B$11:$D$140,3)))</f>
        <v>#DIV/0!</v>
      </c>
      <c r="N230" s="123" t="e">
        <f>M230+(VLOOKUP($B229,'Growth Rates'!$B$11:$O$140,($B$1+2),FALSE))-(N229*(N$7/VLOOKUP($B229,'Paddock Names'!$B$11:$D$140,3)))</f>
        <v>#DIV/0!</v>
      </c>
      <c r="O230" s="123" t="e">
        <f>N230+(VLOOKUP($B229,'Growth Rates'!$B$11:$O$140,($B$1+2),FALSE))-(O229*(O$7/VLOOKUP($B229,'Paddock Names'!$B$11:$D$140,3)))</f>
        <v>#DIV/0!</v>
      </c>
      <c r="P230" s="123" t="e">
        <f>O230+(VLOOKUP($B229,'Growth Rates'!$B$11:$O$140,($B$1+2),FALSE))-(P229*(P$7/VLOOKUP($B229,'Paddock Names'!$B$11:$D$140,3)))</f>
        <v>#DIV/0!</v>
      </c>
      <c r="Q230" s="123" t="e">
        <f>P230+(VLOOKUP($B229,'Growth Rates'!$B$11:$O$140,($B$1+2),FALSE))-(Q229*(Q$7/VLOOKUP($B229,'Paddock Names'!$B$11:$D$140,3)))</f>
        <v>#DIV/0!</v>
      </c>
      <c r="R230" s="123" t="e">
        <f>Q230+(VLOOKUP($B229,'Growth Rates'!$B$11:$O$140,($B$1+2),FALSE))-(R229*(R$7/VLOOKUP($B229,'Paddock Names'!$B$11:$D$140,3)))</f>
        <v>#DIV/0!</v>
      </c>
      <c r="S230" s="123" t="e">
        <f>R230+(VLOOKUP($B229,'Growth Rates'!$B$11:$O$140,($B$1+2),FALSE))-(S229*(S$7/VLOOKUP($B229,'Paddock Names'!$B$11:$D$140,3)))</f>
        <v>#DIV/0!</v>
      </c>
      <c r="T230" s="123" t="e">
        <f>S230+(VLOOKUP($B229,'Growth Rates'!$B$11:$O$140,($B$1+2),FALSE))-(T229*(T$7/VLOOKUP($B229,'Paddock Names'!$B$11:$D$140,3)))</f>
        <v>#DIV/0!</v>
      </c>
      <c r="U230" s="123" t="e">
        <f>T230+(VLOOKUP($B229,'Growth Rates'!$B$11:$O$140,($B$1+2),FALSE))-(U229*(U$7/VLOOKUP($B229,'Paddock Names'!$B$11:$D$140,3)))</f>
        <v>#DIV/0!</v>
      </c>
      <c r="V230" s="123" t="e">
        <f>U230+(VLOOKUP($B229,'Growth Rates'!$B$11:$O$140,($B$1+2),FALSE))-(V229*(V$7/VLOOKUP($B229,'Paddock Names'!$B$11:$D$140,3)))</f>
        <v>#DIV/0!</v>
      </c>
      <c r="W230" s="123" t="e">
        <f>V230+(VLOOKUP($B229,'Growth Rates'!$B$11:$O$140,($B$1+2),FALSE))-(W229*(W$7/VLOOKUP($B229,'Paddock Names'!$B$11:$D$140,3)))</f>
        <v>#DIV/0!</v>
      </c>
      <c r="X230" s="123" t="e">
        <f>W230+(VLOOKUP($B229,'Growth Rates'!$B$11:$O$140,($B$1+2),FALSE))-(X229*(X$7/VLOOKUP($B229,'Paddock Names'!$B$11:$D$140,3)))</f>
        <v>#DIV/0!</v>
      </c>
      <c r="Y230" s="123" t="e">
        <f>X230+(VLOOKUP($B229,'Growth Rates'!$B$11:$O$140,($B$1+2),FALSE))-(Y229*(Y$7/VLOOKUP($B229,'Paddock Names'!$B$11:$D$140,3)))</f>
        <v>#DIV/0!</v>
      </c>
      <c r="Z230" s="123" t="e">
        <f>Y230+(VLOOKUP($B229,'Growth Rates'!$B$11:$O$140,($B$1+2),FALSE))-(Z229*(Z$7/VLOOKUP($B229,'Paddock Names'!$B$11:$D$140,3)))</f>
        <v>#DIV/0!</v>
      </c>
      <c r="AA230" s="123" t="e">
        <f>Z230+(VLOOKUP($B229,'Growth Rates'!$B$11:$O$140,($B$1+2),FALSE))-(AA229*(AA$7/VLOOKUP($B229,'Paddock Names'!$B$11:$D$140,3)))</f>
        <v>#DIV/0!</v>
      </c>
      <c r="AB230" s="123" t="e">
        <f>AA230+(VLOOKUP($B229,'Growth Rates'!$B$11:$O$140,($B$1+2),FALSE))-(AB229*(AB$7/VLOOKUP($B229,'Paddock Names'!$B$11:$D$140,3)))</f>
        <v>#DIV/0!</v>
      </c>
      <c r="AC230" s="123" t="e">
        <f>AB230+(VLOOKUP($B229,'Growth Rates'!$B$11:$O$140,($B$1+2),FALSE))-(AC229*(AC$7/VLOOKUP($B229,'Paddock Names'!$B$11:$D$140,3)))</f>
        <v>#DIV/0!</v>
      </c>
      <c r="AD230" s="123" t="e">
        <f>AC230+(VLOOKUP($B229,'Growth Rates'!$B$11:$O$140,($B$1+2),FALSE))-(AD229*(AD$7/VLOOKUP($B229,'Paddock Names'!$B$11:$D$140,3)))</f>
        <v>#DIV/0!</v>
      </c>
      <c r="AE230" s="123" t="e">
        <f>AD230+(VLOOKUP($B229,'Growth Rates'!$B$11:$O$140,($B$1+2),FALSE))-(AE229*(AE$7/VLOOKUP($B229,'Paddock Names'!$B$11:$D$140,3)))</f>
        <v>#DIV/0!</v>
      </c>
      <c r="AF230" s="123" t="e">
        <f>AE230+(VLOOKUP($B229,'Growth Rates'!$B$11:$O$140,($B$1+2),FALSE))-(AF229*(AF$7/VLOOKUP($B229,'Paddock Names'!$B$11:$D$140,3)))</f>
        <v>#DIV/0!</v>
      </c>
      <c r="AG230" s="123" t="e">
        <f>AF230+(VLOOKUP($B229,'Growth Rates'!$B$11:$O$140,($B$1+2),FALSE))-(AG229*(AG$7/VLOOKUP($B229,'Paddock Names'!$B$11:$D$140,3)))</f>
        <v>#DIV/0!</v>
      </c>
      <c r="AH230" s="123" t="e">
        <f>AG230+(VLOOKUP($B229,'Growth Rates'!$B$11:$O$140,($B$1+2),FALSE))-(AH229*(AH$7/VLOOKUP($B229,'Paddock Names'!$B$11:$D$140,3)))</f>
        <v>#DIV/0!</v>
      </c>
      <c r="AI230" s="123" t="e">
        <f>AH230+(VLOOKUP($B229,'Growth Rates'!$B$11:$O$140,($B$1+2),FALSE))-(AI229*(AI$7/VLOOKUP($B229,'Paddock Names'!$B$11:$D$140,3)))</f>
        <v>#DIV/0!</v>
      </c>
      <c r="AJ230" s="123" t="e">
        <f>AI230+(VLOOKUP($B229,'Growth Rates'!$B$11:$O$140,($B$1+2),FALSE))-(AJ229*(AJ$7/VLOOKUP($B229,'Paddock Names'!$B$11:$D$140,3)))</f>
        <v>#DIV/0!</v>
      </c>
      <c r="AK230" s="123" t="e">
        <f>AJ230+(VLOOKUP($B229,'Growth Rates'!$B$11:$O$140,($B$1+2),FALSE))-(AK229*(AK$7/VLOOKUP($B229,'Paddock Names'!$B$11:$D$140,3)))</f>
        <v>#DIV/0!</v>
      </c>
      <c r="AL230" s="123" t="e">
        <f>AK230+(VLOOKUP($B229,'Growth Rates'!$B$11:$O$140,($B$1+2),FALSE))-(AL229*(AL$7/VLOOKUP($B229,'Paddock Names'!$B$11:$D$140,3)))</f>
        <v>#DIV/0!</v>
      </c>
      <c r="AM230" s="124" t="e">
        <f>AL230+(VLOOKUP($B229,'Growth Rates'!$B$11:$O$140,($B$1+2),FALSE))-(AM229*(AM$7/VLOOKUP($B229,'Paddock Names'!$B$11:$D$140,3)))</f>
        <v>#DIV/0!</v>
      </c>
    </row>
    <row r="231" spans="2:39" x14ac:dyDescent="0.2">
      <c r="B231" s="58">
        <f t="shared" si="7"/>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IF(SUM(I231:AM231)&gt;0,SUM(I231:AM231)," ")</f>
        <v xml:space="preserve"> </v>
      </c>
      <c r="F231" s="119" t="e">
        <f>IF((MOD('Group Name and Year'!$E$14,4)=0),Feb!AK232,Feb!AJ232)</f>
        <v>#DIV/0!</v>
      </c>
      <c r="G231" s="17">
        <f>VLOOKUP(B231,'Herbage Mass Residual'!$B$11:$O$140,($B$1+2),FALSE)</f>
        <v>2400</v>
      </c>
      <c r="H231" s="103" t="e">
        <f>($F$7/VLOOKUP(B231,'Paddock Names'!$B$11:$D$140,3))*(SUM(I231:AM231)/31)</f>
        <v>#DIV/0!</v>
      </c>
      <c r="I231" s="121"/>
      <c r="J231" s="121"/>
      <c r="K231" s="121"/>
      <c r="L231" s="121"/>
      <c r="M231" s="121"/>
      <c r="N231" s="121"/>
      <c r="O231" s="121"/>
      <c r="P231" s="121"/>
      <c r="Q231" s="121"/>
      <c r="R231" s="121"/>
      <c r="S231" s="121"/>
      <c r="T231" s="121"/>
      <c r="U231" s="121"/>
      <c r="V231" s="121"/>
      <c r="W231" s="121"/>
      <c r="X231" s="121"/>
      <c r="Y231" s="121"/>
      <c r="Z231" s="121"/>
      <c r="AA231" s="121"/>
      <c r="AB231" s="121"/>
      <c r="AC231" s="121"/>
      <c r="AD231" s="121"/>
      <c r="AE231" s="121"/>
      <c r="AF231" s="121"/>
      <c r="AG231" s="121"/>
      <c r="AH231" s="121"/>
      <c r="AI231" s="121"/>
      <c r="AJ231" s="121"/>
      <c r="AK231" s="121"/>
      <c r="AL231" s="121"/>
      <c r="AM231" s="122"/>
    </row>
    <row r="232" spans="2:39" ht="16" thickBot="1" x14ac:dyDescent="0.25">
      <c r="B232" s="58">
        <f t="shared" si="7"/>
        <v>111.5</v>
      </c>
      <c r="C232" s="23"/>
      <c r="D232" s="29"/>
      <c r="E232" s="27"/>
      <c r="F232" s="21"/>
      <c r="G232" s="22"/>
      <c r="H232" s="104"/>
      <c r="I232" s="123" t="e">
        <f>F231+(VLOOKUP(B231,'Growth Rates'!$B$11:$O$140,($B$1+2),FALSE))-(I231*(I$7/VLOOKUP(B231,'Paddock Names'!$B$11:$D$140,3)))</f>
        <v>#DIV/0!</v>
      </c>
      <c r="J232" s="123" t="e">
        <f>I232+(VLOOKUP($B231,'Growth Rates'!$B$11:$O$140,($B$1+2),FALSE))-(J231*(J$7/VLOOKUP($B231,'Paddock Names'!$B$11:$D$140,3)))</f>
        <v>#DIV/0!</v>
      </c>
      <c r="K232" s="123" t="e">
        <f>J232+(VLOOKUP($B231,'Growth Rates'!$B$11:$O$140,($B$1+2),FALSE))-(K231*(K$7/VLOOKUP($B231,'Paddock Names'!$B$11:$D$140,3)))</f>
        <v>#DIV/0!</v>
      </c>
      <c r="L232" s="123" t="e">
        <f>K232+(VLOOKUP($B231,'Growth Rates'!$B$11:$O$140,($B$1+2),FALSE))-(L231*(L$7/VLOOKUP($B231,'Paddock Names'!$B$11:$D$140,3)))</f>
        <v>#DIV/0!</v>
      </c>
      <c r="M232" s="123" t="e">
        <f>L232+(VLOOKUP($B231,'Growth Rates'!$B$11:$O$140,($B$1+2),FALSE))-(M231*(M$7/VLOOKUP($B231,'Paddock Names'!$B$11:$D$140,3)))</f>
        <v>#DIV/0!</v>
      </c>
      <c r="N232" s="123" t="e">
        <f>M232+(VLOOKUP($B231,'Growth Rates'!$B$11:$O$140,($B$1+2),FALSE))-(N231*(N$7/VLOOKUP($B231,'Paddock Names'!$B$11:$D$140,3)))</f>
        <v>#DIV/0!</v>
      </c>
      <c r="O232" s="123" t="e">
        <f>N232+(VLOOKUP($B231,'Growth Rates'!$B$11:$O$140,($B$1+2),FALSE))-(O231*(O$7/VLOOKUP($B231,'Paddock Names'!$B$11:$D$140,3)))</f>
        <v>#DIV/0!</v>
      </c>
      <c r="P232" s="123" t="e">
        <f>O232+(VLOOKUP($B231,'Growth Rates'!$B$11:$O$140,($B$1+2),FALSE))-(P231*(P$7/VLOOKUP($B231,'Paddock Names'!$B$11:$D$140,3)))</f>
        <v>#DIV/0!</v>
      </c>
      <c r="Q232" s="123" t="e">
        <f>P232+(VLOOKUP($B231,'Growth Rates'!$B$11:$O$140,($B$1+2),FALSE))-(Q231*(Q$7/VLOOKUP($B231,'Paddock Names'!$B$11:$D$140,3)))</f>
        <v>#DIV/0!</v>
      </c>
      <c r="R232" s="123" t="e">
        <f>Q232+(VLOOKUP($B231,'Growth Rates'!$B$11:$O$140,($B$1+2),FALSE))-(R231*(R$7/VLOOKUP($B231,'Paddock Names'!$B$11:$D$140,3)))</f>
        <v>#DIV/0!</v>
      </c>
      <c r="S232" s="123" t="e">
        <f>R232+(VLOOKUP($B231,'Growth Rates'!$B$11:$O$140,($B$1+2),FALSE))-(S231*(S$7/VLOOKUP($B231,'Paddock Names'!$B$11:$D$140,3)))</f>
        <v>#DIV/0!</v>
      </c>
      <c r="T232" s="123" t="e">
        <f>S232+(VLOOKUP($B231,'Growth Rates'!$B$11:$O$140,($B$1+2),FALSE))-(T231*(T$7/VLOOKUP($B231,'Paddock Names'!$B$11:$D$140,3)))</f>
        <v>#DIV/0!</v>
      </c>
      <c r="U232" s="123" t="e">
        <f>T232+(VLOOKUP($B231,'Growth Rates'!$B$11:$O$140,($B$1+2),FALSE))-(U231*(U$7/VLOOKUP($B231,'Paddock Names'!$B$11:$D$140,3)))</f>
        <v>#DIV/0!</v>
      </c>
      <c r="V232" s="123" t="e">
        <f>U232+(VLOOKUP($B231,'Growth Rates'!$B$11:$O$140,($B$1+2),FALSE))-(V231*(V$7/VLOOKUP($B231,'Paddock Names'!$B$11:$D$140,3)))</f>
        <v>#DIV/0!</v>
      </c>
      <c r="W232" s="123" t="e">
        <f>V232+(VLOOKUP($B231,'Growth Rates'!$B$11:$O$140,($B$1+2),FALSE))-(W231*(W$7/VLOOKUP($B231,'Paddock Names'!$B$11:$D$140,3)))</f>
        <v>#DIV/0!</v>
      </c>
      <c r="X232" s="123" t="e">
        <f>W232+(VLOOKUP($B231,'Growth Rates'!$B$11:$O$140,($B$1+2),FALSE))-(X231*(X$7/VLOOKUP($B231,'Paddock Names'!$B$11:$D$140,3)))</f>
        <v>#DIV/0!</v>
      </c>
      <c r="Y232" s="123" t="e">
        <f>X232+(VLOOKUP($B231,'Growth Rates'!$B$11:$O$140,($B$1+2),FALSE))-(Y231*(Y$7/VLOOKUP($B231,'Paddock Names'!$B$11:$D$140,3)))</f>
        <v>#DIV/0!</v>
      </c>
      <c r="Z232" s="123" t="e">
        <f>Y232+(VLOOKUP($B231,'Growth Rates'!$B$11:$O$140,($B$1+2),FALSE))-(Z231*(Z$7/VLOOKUP($B231,'Paddock Names'!$B$11:$D$140,3)))</f>
        <v>#DIV/0!</v>
      </c>
      <c r="AA232" s="123" t="e">
        <f>Z232+(VLOOKUP($B231,'Growth Rates'!$B$11:$O$140,($B$1+2),FALSE))-(AA231*(AA$7/VLOOKUP($B231,'Paddock Names'!$B$11:$D$140,3)))</f>
        <v>#DIV/0!</v>
      </c>
      <c r="AB232" s="123" t="e">
        <f>AA232+(VLOOKUP($B231,'Growth Rates'!$B$11:$O$140,($B$1+2),FALSE))-(AB231*(AB$7/VLOOKUP($B231,'Paddock Names'!$B$11:$D$140,3)))</f>
        <v>#DIV/0!</v>
      </c>
      <c r="AC232" s="123" t="e">
        <f>AB232+(VLOOKUP($B231,'Growth Rates'!$B$11:$O$140,($B$1+2),FALSE))-(AC231*(AC$7/VLOOKUP($B231,'Paddock Names'!$B$11:$D$140,3)))</f>
        <v>#DIV/0!</v>
      </c>
      <c r="AD232" s="123" t="e">
        <f>AC232+(VLOOKUP($B231,'Growth Rates'!$B$11:$O$140,($B$1+2),FALSE))-(AD231*(AD$7/VLOOKUP($B231,'Paddock Names'!$B$11:$D$140,3)))</f>
        <v>#DIV/0!</v>
      </c>
      <c r="AE232" s="123" t="e">
        <f>AD232+(VLOOKUP($B231,'Growth Rates'!$B$11:$O$140,($B$1+2),FALSE))-(AE231*(AE$7/VLOOKUP($B231,'Paddock Names'!$B$11:$D$140,3)))</f>
        <v>#DIV/0!</v>
      </c>
      <c r="AF232" s="123" t="e">
        <f>AE232+(VLOOKUP($B231,'Growth Rates'!$B$11:$O$140,($B$1+2),FALSE))-(AF231*(AF$7/VLOOKUP($B231,'Paddock Names'!$B$11:$D$140,3)))</f>
        <v>#DIV/0!</v>
      </c>
      <c r="AG232" s="123" t="e">
        <f>AF232+(VLOOKUP($B231,'Growth Rates'!$B$11:$O$140,($B$1+2),FALSE))-(AG231*(AG$7/VLOOKUP($B231,'Paddock Names'!$B$11:$D$140,3)))</f>
        <v>#DIV/0!</v>
      </c>
      <c r="AH232" s="123" t="e">
        <f>AG232+(VLOOKUP($B231,'Growth Rates'!$B$11:$O$140,($B$1+2),FALSE))-(AH231*(AH$7/VLOOKUP($B231,'Paddock Names'!$B$11:$D$140,3)))</f>
        <v>#DIV/0!</v>
      </c>
      <c r="AI232" s="123" t="e">
        <f>AH232+(VLOOKUP($B231,'Growth Rates'!$B$11:$O$140,($B$1+2),FALSE))-(AI231*(AI$7/VLOOKUP($B231,'Paddock Names'!$B$11:$D$140,3)))</f>
        <v>#DIV/0!</v>
      </c>
      <c r="AJ232" s="123" t="e">
        <f>AI232+(VLOOKUP($B231,'Growth Rates'!$B$11:$O$140,($B$1+2),FALSE))-(AJ231*(AJ$7/VLOOKUP($B231,'Paddock Names'!$B$11:$D$140,3)))</f>
        <v>#DIV/0!</v>
      </c>
      <c r="AK232" s="123" t="e">
        <f>AJ232+(VLOOKUP($B231,'Growth Rates'!$B$11:$O$140,($B$1+2),FALSE))-(AK231*(AK$7/VLOOKUP($B231,'Paddock Names'!$B$11:$D$140,3)))</f>
        <v>#DIV/0!</v>
      </c>
      <c r="AL232" s="123" t="e">
        <f>AK232+(VLOOKUP($B231,'Growth Rates'!$B$11:$O$140,($B$1+2),FALSE))-(AL231*(AL$7/VLOOKUP($B231,'Paddock Names'!$B$11:$D$140,3)))</f>
        <v>#DIV/0!</v>
      </c>
      <c r="AM232" s="124" t="e">
        <f>AL232+(VLOOKUP($B231,'Growth Rates'!$B$11:$O$140,($B$1+2),FALSE))-(AM231*(AM$7/VLOOKUP($B231,'Paddock Names'!$B$11:$D$140,3)))</f>
        <v>#DIV/0!</v>
      </c>
    </row>
    <row r="233" spans="2:39" x14ac:dyDescent="0.2">
      <c r="B233" s="58">
        <f t="shared" si="7"/>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IF(SUM(I233:AM233)&gt;0,SUM(I233:AM233)," ")</f>
        <v xml:space="preserve"> </v>
      </c>
      <c r="F233" s="119" t="e">
        <f>IF((MOD('Group Name and Year'!$E$14,4)=0),Feb!AK234,Feb!AJ234)</f>
        <v>#DIV/0!</v>
      </c>
      <c r="G233" s="17">
        <f>VLOOKUP(B233,'Herbage Mass Residual'!$B$11:$O$140,($B$1+2),FALSE)</f>
        <v>2400</v>
      </c>
      <c r="H233" s="103" t="e">
        <f>($F$7/VLOOKUP(B233,'Paddock Names'!$B$11:$D$140,3))*(SUM(I233:AM233)/31)</f>
        <v>#DIV/0!</v>
      </c>
      <c r="I233" s="121"/>
      <c r="J233" s="121"/>
      <c r="K233" s="121"/>
      <c r="L233" s="121"/>
      <c r="M233" s="121"/>
      <c r="N233" s="121"/>
      <c r="O233" s="121"/>
      <c r="P233" s="121"/>
      <c r="Q233" s="121"/>
      <c r="R233" s="121"/>
      <c r="S233" s="121"/>
      <c r="T233" s="121"/>
      <c r="U233" s="121"/>
      <c r="V233" s="121"/>
      <c r="W233" s="121"/>
      <c r="X233" s="121"/>
      <c r="Y233" s="121"/>
      <c r="Z233" s="121"/>
      <c r="AA233" s="121"/>
      <c r="AB233" s="121"/>
      <c r="AC233" s="121"/>
      <c r="AD233" s="121"/>
      <c r="AE233" s="121"/>
      <c r="AF233" s="121"/>
      <c r="AG233" s="121"/>
      <c r="AH233" s="121"/>
      <c r="AI233" s="121"/>
      <c r="AJ233" s="121"/>
      <c r="AK233" s="121"/>
      <c r="AL233" s="121"/>
      <c r="AM233" s="122"/>
    </row>
    <row r="234" spans="2:39" ht="16" thickBot="1" x14ac:dyDescent="0.25">
      <c r="B234" s="58">
        <f t="shared" si="7"/>
        <v>112.5</v>
      </c>
      <c r="C234" s="23"/>
      <c r="D234" s="29"/>
      <c r="E234" s="27"/>
      <c r="F234" s="21"/>
      <c r="G234" s="22"/>
      <c r="H234" s="104"/>
      <c r="I234" s="123" t="e">
        <f>F233+(VLOOKUP(B233,'Growth Rates'!$B$11:$O$140,($B$1+2),FALSE))-(I233*(I$7/VLOOKUP(B233,'Paddock Names'!$B$11:$D$140,3)))</f>
        <v>#DIV/0!</v>
      </c>
      <c r="J234" s="123" t="e">
        <f>I234+(VLOOKUP($B233,'Growth Rates'!$B$11:$O$140,($B$1+2),FALSE))-(J233*(J$7/VLOOKUP($B233,'Paddock Names'!$B$11:$D$140,3)))</f>
        <v>#DIV/0!</v>
      </c>
      <c r="K234" s="123" t="e">
        <f>J234+(VLOOKUP($B233,'Growth Rates'!$B$11:$O$140,($B$1+2),FALSE))-(K233*(K$7/VLOOKUP($B233,'Paddock Names'!$B$11:$D$140,3)))</f>
        <v>#DIV/0!</v>
      </c>
      <c r="L234" s="123" t="e">
        <f>K234+(VLOOKUP($B233,'Growth Rates'!$B$11:$O$140,($B$1+2),FALSE))-(L233*(L$7/VLOOKUP($B233,'Paddock Names'!$B$11:$D$140,3)))</f>
        <v>#DIV/0!</v>
      </c>
      <c r="M234" s="123" t="e">
        <f>L234+(VLOOKUP($B233,'Growth Rates'!$B$11:$O$140,($B$1+2),FALSE))-(M233*(M$7/VLOOKUP($B233,'Paddock Names'!$B$11:$D$140,3)))</f>
        <v>#DIV/0!</v>
      </c>
      <c r="N234" s="123" t="e">
        <f>M234+(VLOOKUP($B233,'Growth Rates'!$B$11:$O$140,($B$1+2),FALSE))-(N233*(N$7/VLOOKUP($B233,'Paddock Names'!$B$11:$D$140,3)))</f>
        <v>#DIV/0!</v>
      </c>
      <c r="O234" s="123" t="e">
        <f>N234+(VLOOKUP($B233,'Growth Rates'!$B$11:$O$140,($B$1+2),FALSE))-(O233*(O$7/VLOOKUP($B233,'Paddock Names'!$B$11:$D$140,3)))</f>
        <v>#DIV/0!</v>
      </c>
      <c r="P234" s="123" t="e">
        <f>O234+(VLOOKUP($B233,'Growth Rates'!$B$11:$O$140,($B$1+2),FALSE))-(P233*(P$7/VLOOKUP($B233,'Paddock Names'!$B$11:$D$140,3)))</f>
        <v>#DIV/0!</v>
      </c>
      <c r="Q234" s="123" t="e">
        <f>P234+(VLOOKUP($B233,'Growth Rates'!$B$11:$O$140,($B$1+2),FALSE))-(Q233*(Q$7/VLOOKUP($B233,'Paddock Names'!$B$11:$D$140,3)))</f>
        <v>#DIV/0!</v>
      </c>
      <c r="R234" s="123" t="e">
        <f>Q234+(VLOOKUP($B233,'Growth Rates'!$B$11:$O$140,($B$1+2),FALSE))-(R233*(R$7/VLOOKUP($B233,'Paddock Names'!$B$11:$D$140,3)))</f>
        <v>#DIV/0!</v>
      </c>
      <c r="S234" s="123" t="e">
        <f>R234+(VLOOKUP($B233,'Growth Rates'!$B$11:$O$140,($B$1+2),FALSE))-(S233*(S$7/VLOOKUP($B233,'Paddock Names'!$B$11:$D$140,3)))</f>
        <v>#DIV/0!</v>
      </c>
      <c r="T234" s="123" t="e">
        <f>S234+(VLOOKUP($B233,'Growth Rates'!$B$11:$O$140,($B$1+2),FALSE))-(T233*(T$7/VLOOKUP($B233,'Paddock Names'!$B$11:$D$140,3)))</f>
        <v>#DIV/0!</v>
      </c>
      <c r="U234" s="123" t="e">
        <f>T234+(VLOOKUP($B233,'Growth Rates'!$B$11:$O$140,($B$1+2),FALSE))-(U233*(U$7/VLOOKUP($B233,'Paddock Names'!$B$11:$D$140,3)))</f>
        <v>#DIV/0!</v>
      </c>
      <c r="V234" s="123" t="e">
        <f>U234+(VLOOKUP($B233,'Growth Rates'!$B$11:$O$140,($B$1+2),FALSE))-(V233*(V$7/VLOOKUP($B233,'Paddock Names'!$B$11:$D$140,3)))</f>
        <v>#DIV/0!</v>
      </c>
      <c r="W234" s="123" t="e">
        <f>V234+(VLOOKUP($B233,'Growth Rates'!$B$11:$O$140,($B$1+2),FALSE))-(W233*(W$7/VLOOKUP($B233,'Paddock Names'!$B$11:$D$140,3)))</f>
        <v>#DIV/0!</v>
      </c>
      <c r="X234" s="123" t="e">
        <f>W234+(VLOOKUP($B233,'Growth Rates'!$B$11:$O$140,($B$1+2),FALSE))-(X233*(X$7/VLOOKUP($B233,'Paddock Names'!$B$11:$D$140,3)))</f>
        <v>#DIV/0!</v>
      </c>
      <c r="Y234" s="123" t="e">
        <f>X234+(VLOOKUP($B233,'Growth Rates'!$B$11:$O$140,($B$1+2),FALSE))-(Y233*(Y$7/VLOOKUP($B233,'Paddock Names'!$B$11:$D$140,3)))</f>
        <v>#DIV/0!</v>
      </c>
      <c r="Z234" s="123" t="e">
        <f>Y234+(VLOOKUP($B233,'Growth Rates'!$B$11:$O$140,($B$1+2),FALSE))-(Z233*(Z$7/VLOOKUP($B233,'Paddock Names'!$B$11:$D$140,3)))</f>
        <v>#DIV/0!</v>
      </c>
      <c r="AA234" s="123" t="e">
        <f>Z234+(VLOOKUP($B233,'Growth Rates'!$B$11:$O$140,($B$1+2),FALSE))-(AA233*(AA$7/VLOOKUP($B233,'Paddock Names'!$B$11:$D$140,3)))</f>
        <v>#DIV/0!</v>
      </c>
      <c r="AB234" s="123" t="e">
        <f>AA234+(VLOOKUP($B233,'Growth Rates'!$B$11:$O$140,($B$1+2),FALSE))-(AB233*(AB$7/VLOOKUP($B233,'Paddock Names'!$B$11:$D$140,3)))</f>
        <v>#DIV/0!</v>
      </c>
      <c r="AC234" s="123" t="e">
        <f>AB234+(VLOOKUP($B233,'Growth Rates'!$B$11:$O$140,($B$1+2),FALSE))-(AC233*(AC$7/VLOOKUP($B233,'Paddock Names'!$B$11:$D$140,3)))</f>
        <v>#DIV/0!</v>
      </c>
      <c r="AD234" s="123" t="e">
        <f>AC234+(VLOOKUP($B233,'Growth Rates'!$B$11:$O$140,($B$1+2),FALSE))-(AD233*(AD$7/VLOOKUP($B233,'Paddock Names'!$B$11:$D$140,3)))</f>
        <v>#DIV/0!</v>
      </c>
      <c r="AE234" s="123" t="e">
        <f>AD234+(VLOOKUP($B233,'Growth Rates'!$B$11:$O$140,($B$1+2),FALSE))-(AE233*(AE$7/VLOOKUP($B233,'Paddock Names'!$B$11:$D$140,3)))</f>
        <v>#DIV/0!</v>
      </c>
      <c r="AF234" s="123" t="e">
        <f>AE234+(VLOOKUP($B233,'Growth Rates'!$B$11:$O$140,($B$1+2),FALSE))-(AF233*(AF$7/VLOOKUP($B233,'Paddock Names'!$B$11:$D$140,3)))</f>
        <v>#DIV/0!</v>
      </c>
      <c r="AG234" s="123" t="e">
        <f>AF234+(VLOOKUP($B233,'Growth Rates'!$B$11:$O$140,($B$1+2),FALSE))-(AG233*(AG$7/VLOOKUP($B233,'Paddock Names'!$B$11:$D$140,3)))</f>
        <v>#DIV/0!</v>
      </c>
      <c r="AH234" s="123" t="e">
        <f>AG234+(VLOOKUP($B233,'Growth Rates'!$B$11:$O$140,($B$1+2),FALSE))-(AH233*(AH$7/VLOOKUP($B233,'Paddock Names'!$B$11:$D$140,3)))</f>
        <v>#DIV/0!</v>
      </c>
      <c r="AI234" s="123" t="e">
        <f>AH234+(VLOOKUP($B233,'Growth Rates'!$B$11:$O$140,($B$1+2),FALSE))-(AI233*(AI$7/VLOOKUP($B233,'Paddock Names'!$B$11:$D$140,3)))</f>
        <v>#DIV/0!</v>
      </c>
      <c r="AJ234" s="123" t="e">
        <f>AI234+(VLOOKUP($B233,'Growth Rates'!$B$11:$O$140,($B$1+2),FALSE))-(AJ233*(AJ$7/VLOOKUP($B233,'Paddock Names'!$B$11:$D$140,3)))</f>
        <v>#DIV/0!</v>
      </c>
      <c r="AK234" s="123" t="e">
        <f>AJ234+(VLOOKUP($B233,'Growth Rates'!$B$11:$O$140,($B$1+2),FALSE))-(AK233*(AK$7/VLOOKUP($B233,'Paddock Names'!$B$11:$D$140,3)))</f>
        <v>#DIV/0!</v>
      </c>
      <c r="AL234" s="123" t="e">
        <f>AK234+(VLOOKUP($B233,'Growth Rates'!$B$11:$O$140,($B$1+2),FALSE))-(AL233*(AL$7/VLOOKUP($B233,'Paddock Names'!$B$11:$D$140,3)))</f>
        <v>#DIV/0!</v>
      </c>
      <c r="AM234" s="124" t="e">
        <f>AL234+(VLOOKUP($B233,'Growth Rates'!$B$11:$O$140,($B$1+2),FALSE))-(AM233*(AM$7/VLOOKUP($B233,'Paddock Names'!$B$11:$D$140,3)))</f>
        <v>#DIV/0!</v>
      </c>
    </row>
    <row r="235" spans="2:39" x14ac:dyDescent="0.2">
      <c r="B235" s="58">
        <f t="shared" si="7"/>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IF(SUM(I235:AM235)&gt;0,SUM(I235:AM235)," ")</f>
        <v xml:space="preserve"> </v>
      </c>
      <c r="F235" s="119" t="e">
        <f>IF((MOD('Group Name and Year'!$E$14,4)=0),Feb!AK236,Feb!AJ236)</f>
        <v>#DIV/0!</v>
      </c>
      <c r="G235" s="17">
        <f>VLOOKUP(B235,'Herbage Mass Residual'!$B$11:$O$140,($B$1+2),FALSE)</f>
        <v>2400</v>
      </c>
      <c r="H235" s="103" t="e">
        <f>($F$7/VLOOKUP(B235,'Paddock Names'!$B$11:$D$140,3))*(SUM(I235:AM235)/31)</f>
        <v>#DIV/0!</v>
      </c>
      <c r="I235" s="121"/>
      <c r="J235" s="121"/>
      <c r="K235" s="121"/>
      <c r="L235" s="121"/>
      <c r="M235" s="121"/>
      <c r="N235" s="121"/>
      <c r="O235" s="121"/>
      <c r="P235" s="121"/>
      <c r="Q235" s="121"/>
      <c r="R235" s="121"/>
      <c r="S235" s="121"/>
      <c r="T235" s="121"/>
      <c r="U235" s="121"/>
      <c r="V235" s="121"/>
      <c r="W235" s="121"/>
      <c r="X235" s="121"/>
      <c r="Y235" s="121"/>
      <c r="Z235" s="121"/>
      <c r="AA235" s="121"/>
      <c r="AB235" s="121"/>
      <c r="AC235" s="121"/>
      <c r="AD235" s="121"/>
      <c r="AE235" s="121"/>
      <c r="AF235" s="121"/>
      <c r="AG235" s="121"/>
      <c r="AH235" s="121"/>
      <c r="AI235" s="121"/>
      <c r="AJ235" s="121"/>
      <c r="AK235" s="121"/>
      <c r="AL235" s="121"/>
      <c r="AM235" s="122"/>
    </row>
    <row r="236" spans="2:39" ht="16" thickBot="1" x14ac:dyDescent="0.25">
      <c r="B236" s="58">
        <f t="shared" si="7"/>
        <v>113.5</v>
      </c>
      <c r="C236" s="23"/>
      <c r="D236" s="29"/>
      <c r="E236" s="27"/>
      <c r="F236" s="21"/>
      <c r="G236" s="22"/>
      <c r="H236" s="104"/>
      <c r="I236" s="123" t="e">
        <f>F235+(VLOOKUP(B235,'Growth Rates'!$B$11:$O$140,($B$1+2),FALSE))-(I235*(I$7/VLOOKUP(B235,'Paddock Names'!$B$11:$D$140,3)))</f>
        <v>#DIV/0!</v>
      </c>
      <c r="J236" s="123" t="e">
        <f>I236+(VLOOKUP($B235,'Growth Rates'!$B$11:$O$140,($B$1+2),FALSE))-(J235*(J$7/VLOOKUP($B235,'Paddock Names'!$B$11:$D$140,3)))</f>
        <v>#DIV/0!</v>
      </c>
      <c r="K236" s="123" t="e">
        <f>J236+(VLOOKUP($B235,'Growth Rates'!$B$11:$O$140,($B$1+2),FALSE))-(K235*(K$7/VLOOKUP($B235,'Paddock Names'!$B$11:$D$140,3)))</f>
        <v>#DIV/0!</v>
      </c>
      <c r="L236" s="123" t="e">
        <f>K236+(VLOOKUP($B235,'Growth Rates'!$B$11:$O$140,($B$1+2),FALSE))-(L235*(L$7/VLOOKUP($B235,'Paddock Names'!$B$11:$D$140,3)))</f>
        <v>#DIV/0!</v>
      </c>
      <c r="M236" s="123" t="e">
        <f>L236+(VLOOKUP($B235,'Growth Rates'!$B$11:$O$140,($B$1+2),FALSE))-(M235*(M$7/VLOOKUP($B235,'Paddock Names'!$B$11:$D$140,3)))</f>
        <v>#DIV/0!</v>
      </c>
      <c r="N236" s="123" t="e">
        <f>M236+(VLOOKUP($B235,'Growth Rates'!$B$11:$O$140,($B$1+2),FALSE))-(N235*(N$7/VLOOKUP($B235,'Paddock Names'!$B$11:$D$140,3)))</f>
        <v>#DIV/0!</v>
      </c>
      <c r="O236" s="123" t="e">
        <f>N236+(VLOOKUP($B235,'Growth Rates'!$B$11:$O$140,($B$1+2),FALSE))-(O235*(O$7/VLOOKUP($B235,'Paddock Names'!$B$11:$D$140,3)))</f>
        <v>#DIV/0!</v>
      </c>
      <c r="P236" s="123" t="e">
        <f>O236+(VLOOKUP($B235,'Growth Rates'!$B$11:$O$140,($B$1+2),FALSE))-(P235*(P$7/VLOOKUP($B235,'Paddock Names'!$B$11:$D$140,3)))</f>
        <v>#DIV/0!</v>
      </c>
      <c r="Q236" s="123" t="e">
        <f>P236+(VLOOKUP($B235,'Growth Rates'!$B$11:$O$140,($B$1+2),FALSE))-(Q235*(Q$7/VLOOKUP($B235,'Paddock Names'!$B$11:$D$140,3)))</f>
        <v>#DIV/0!</v>
      </c>
      <c r="R236" s="123" t="e">
        <f>Q236+(VLOOKUP($B235,'Growth Rates'!$B$11:$O$140,($B$1+2),FALSE))-(R235*(R$7/VLOOKUP($B235,'Paddock Names'!$B$11:$D$140,3)))</f>
        <v>#DIV/0!</v>
      </c>
      <c r="S236" s="123" t="e">
        <f>R236+(VLOOKUP($B235,'Growth Rates'!$B$11:$O$140,($B$1+2),FALSE))-(S235*(S$7/VLOOKUP($B235,'Paddock Names'!$B$11:$D$140,3)))</f>
        <v>#DIV/0!</v>
      </c>
      <c r="T236" s="123" t="e">
        <f>S236+(VLOOKUP($B235,'Growth Rates'!$B$11:$O$140,($B$1+2),FALSE))-(T235*(T$7/VLOOKUP($B235,'Paddock Names'!$B$11:$D$140,3)))</f>
        <v>#DIV/0!</v>
      </c>
      <c r="U236" s="123" t="e">
        <f>T236+(VLOOKUP($B235,'Growth Rates'!$B$11:$O$140,($B$1+2),FALSE))-(U235*(U$7/VLOOKUP($B235,'Paddock Names'!$B$11:$D$140,3)))</f>
        <v>#DIV/0!</v>
      </c>
      <c r="V236" s="123" t="e">
        <f>U236+(VLOOKUP($B235,'Growth Rates'!$B$11:$O$140,($B$1+2),FALSE))-(V235*(V$7/VLOOKUP($B235,'Paddock Names'!$B$11:$D$140,3)))</f>
        <v>#DIV/0!</v>
      </c>
      <c r="W236" s="123" t="e">
        <f>V236+(VLOOKUP($B235,'Growth Rates'!$B$11:$O$140,($B$1+2),FALSE))-(W235*(W$7/VLOOKUP($B235,'Paddock Names'!$B$11:$D$140,3)))</f>
        <v>#DIV/0!</v>
      </c>
      <c r="X236" s="123" t="e">
        <f>W236+(VLOOKUP($B235,'Growth Rates'!$B$11:$O$140,($B$1+2),FALSE))-(X235*(X$7/VLOOKUP($B235,'Paddock Names'!$B$11:$D$140,3)))</f>
        <v>#DIV/0!</v>
      </c>
      <c r="Y236" s="123" t="e">
        <f>X236+(VLOOKUP($B235,'Growth Rates'!$B$11:$O$140,($B$1+2),FALSE))-(Y235*(Y$7/VLOOKUP($B235,'Paddock Names'!$B$11:$D$140,3)))</f>
        <v>#DIV/0!</v>
      </c>
      <c r="Z236" s="123" t="e">
        <f>Y236+(VLOOKUP($B235,'Growth Rates'!$B$11:$O$140,($B$1+2),FALSE))-(Z235*(Z$7/VLOOKUP($B235,'Paddock Names'!$B$11:$D$140,3)))</f>
        <v>#DIV/0!</v>
      </c>
      <c r="AA236" s="123" t="e">
        <f>Z236+(VLOOKUP($B235,'Growth Rates'!$B$11:$O$140,($B$1+2),FALSE))-(AA235*(AA$7/VLOOKUP($B235,'Paddock Names'!$B$11:$D$140,3)))</f>
        <v>#DIV/0!</v>
      </c>
      <c r="AB236" s="123" t="e">
        <f>AA236+(VLOOKUP($B235,'Growth Rates'!$B$11:$O$140,($B$1+2),FALSE))-(AB235*(AB$7/VLOOKUP($B235,'Paddock Names'!$B$11:$D$140,3)))</f>
        <v>#DIV/0!</v>
      </c>
      <c r="AC236" s="123" t="e">
        <f>AB236+(VLOOKUP($B235,'Growth Rates'!$B$11:$O$140,($B$1+2),FALSE))-(AC235*(AC$7/VLOOKUP($B235,'Paddock Names'!$B$11:$D$140,3)))</f>
        <v>#DIV/0!</v>
      </c>
      <c r="AD236" s="123" t="e">
        <f>AC236+(VLOOKUP($B235,'Growth Rates'!$B$11:$O$140,($B$1+2),FALSE))-(AD235*(AD$7/VLOOKUP($B235,'Paddock Names'!$B$11:$D$140,3)))</f>
        <v>#DIV/0!</v>
      </c>
      <c r="AE236" s="123" t="e">
        <f>AD236+(VLOOKUP($B235,'Growth Rates'!$B$11:$O$140,($B$1+2),FALSE))-(AE235*(AE$7/VLOOKUP($B235,'Paddock Names'!$B$11:$D$140,3)))</f>
        <v>#DIV/0!</v>
      </c>
      <c r="AF236" s="123" t="e">
        <f>AE236+(VLOOKUP($B235,'Growth Rates'!$B$11:$O$140,($B$1+2),FALSE))-(AF235*(AF$7/VLOOKUP($B235,'Paddock Names'!$B$11:$D$140,3)))</f>
        <v>#DIV/0!</v>
      </c>
      <c r="AG236" s="123" t="e">
        <f>AF236+(VLOOKUP($B235,'Growth Rates'!$B$11:$O$140,($B$1+2),FALSE))-(AG235*(AG$7/VLOOKUP($B235,'Paddock Names'!$B$11:$D$140,3)))</f>
        <v>#DIV/0!</v>
      </c>
      <c r="AH236" s="123" t="e">
        <f>AG236+(VLOOKUP($B235,'Growth Rates'!$B$11:$O$140,($B$1+2),FALSE))-(AH235*(AH$7/VLOOKUP($B235,'Paddock Names'!$B$11:$D$140,3)))</f>
        <v>#DIV/0!</v>
      </c>
      <c r="AI236" s="123" t="e">
        <f>AH236+(VLOOKUP($B235,'Growth Rates'!$B$11:$O$140,($B$1+2),FALSE))-(AI235*(AI$7/VLOOKUP($B235,'Paddock Names'!$B$11:$D$140,3)))</f>
        <v>#DIV/0!</v>
      </c>
      <c r="AJ236" s="123" t="e">
        <f>AI236+(VLOOKUP($B235,'Growth Rates'!$B$11:$O$140,($B$1+2),FALSE))-(AJ235*(AJ$7/VLOOKUP($B235,'Paddock Names'!$B$11:$D$140,3)))</f>
        <v>#DIV/0!</v>
      </c>
      <c r="AK236" s="123" t="e">
        <f>AJ236+(VLOOKUP($B235,'Growth Rates'!$B$11:$O$140,($B$1+2),FALSE))-(AK235*(AK$7/VLOOKUP($B235,'Paddock Names'!$B$11:$D$140,3)))</f>
        <v>#DIV/0!</v>
      </c>
      <c r="AL236" s="123" t="e">
        <f>AK236+(VLOOKUP($B235,'Growth Rates'!$B$11:$O$140,($B$1+2),FALSE))-(AL235*(AL$7/VLOOKUP($B235,'Paddock Names'!$B$11:$D$140,3)))</f>
        <v>#DIV/0!</v>
      </c>
      <c r="AM236" s="124" t="e">
        <f>AL236+(VLOOKUP($B235,'Growth Rates'!$B$11:$O$140,($B$1+2),FALSE))-(AM235*(AM$7/VLOOKUP($B235,'Paddock Names'!$B$11:$D$140,3)))</f>
        <v>#DIV/0!</v>
      </c>
    </row>
    <row r="237" spans="2:39" x14ac:dyDescent="0.2">
      <c r="B237" s="58">
        <f t="shared" si="7"/>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IF(SUM(I237:AM237)&gt;0,SUM(I237:AM237)," ")</f>
        <v xml:space="preserve"> </v>
      </c>
      <c r="F237" s="119" t="e">
        <f>IF((MOD('Group Name and Year'!$E$14,4)=0),Feb!AK238,Feb!AJ238)</f>
        <v>#DIV/0!</v>
      </c>
      <c r="G237" s="17">
        <f>VLOOKUP(B237,'Herbage Mass Residual'!$B$11:$O$140,($B$1+2),FALSE)</f>
        <v>2400</v>
      </c>
      <c r="H237" s="103" t="e">
        <f>($F$7/VLOOKUP(B237,'Paddock Names'!$B$11:$D$140,3))*(SUM(I237:AM237)/31)</f>
        <v>#DIV/0!</v>
      </c>
      <c r="I237" s="121"/>
      <c r="J237" s="121"/>
      <c r="K237" s="121"/>
      <c r="L237" s="121"/>
      <c r="M237" s="121"/>
      <c r="N237" s="121"/>
      <c r="O237" s="121"/>
      <c r="P237" s="121"/>
      <c r="Q237" s="121"/>
      <c r="R237" s="121"/>
      <c r="S237" s="121"/>
      <c r="T237" s="121"/>
      <c r="U237" s="121"/>
      <c r="V237" s="121"/>
      <c r="W237" s="121"/>
      <c r="X237" s="121"/>
      <c r="Y237" s="121"/>
      <c r="Z237" s="121"/>
      <c r="AA237" s="121"/>
      <c r="AB237" s="121"/>
      <c r="AC237" s="121"/>
      <c r="AD237" s="121"/>
      <c r="AE237" s="121"/>
      <c r="AF237" s="121"/>
      <c r="AG237" s="121"/>
      <c r="AH237" s="121"/>
      <c r="AI237" s="121"/>
      <c r="AJ237" s="121"/>
      <c r="AK237" s="121"/>
      <c r="AL237" s="121"/>
      <c r="AM237" s="122"/>
    </row>
    <row r="238" spans="2:39" ht="16" thickBot="1" x14ac:dyDescent="0.25">
      <c r="B238" s="58">
        <f t="shared" si="7"/>
        <v>114.5</v>
      </c>
      <c r="C238" s="23"/>
      <c r="D238" s="29"/>
      <c r="E238" s="27"/>
      <c r="F238" s="21"/>
      <c r="G238" s="22"/>
      <c r="H238" s="104"/>
      <c r="I238" s="123" t="e">
        <f>F237+(VLOOKUP(B237,'Growth Rates'!$B$11:$O$140,($B$1+2),FALSE))-(I237*(I$7/VLOOKUP(B237,'Paddock Names'!$B$11:$D$140,3)))</f>
        <v>#DIV/0!</v>
      </c>
      <c r="J238" s="123" t="e">
        <f>I238+(VLOOKUP($B237,'Growth Rates'!$B$11:$O$140,($B$1+2),FALSE))-(J237*(J$7/VLOOKUP($B237,'Paddock Names'!$B$11:$D$140,3)))</f>
        <v>#DIV/0!</v>
      </c>
      <c r="K238" s="123" t="e">
        <f>J238+(VLOOKUP($B237,'Growth Rates'!$B$11:$O$140,($B$1+2),FALSE))-(K237*(K$7/VLOOKUP($B237,'Paddock Names'!$B$11:$D$140,3)))</f>
        <v>#DIV/0!</v>
      </c>
      <c r="L238" s="123" t="e">
        <f>K238+(VLOOKUP($B237,'Growth Rates'!$B$11:$O$140,($B$1+2),FALSE))-(L237*(L$7/VLOOKUP($B237,'Paddock Names'!$B$11:$D$140,3)))</f>
        <v>#DIV/0!</v>
      </c>
      <c r="M238" s="123" t="e">
        <f>L238+(VLOOKUP($B237,'Growth Rates'!$B$11:$O$140,($B$1+2),FALSE))-(M237*(M$7/VLOOKUP($B237,'Paddock Names'!$B$11:$D$140,3)))</f>
        <v>#DIV/0!</v>
      </c>
      <c r="N238" s="123" t="e">
        <f>M238+(VLOOKUP($B237,'Growth Rates'!$B$11:$O$140,($B$1+2),FALSE))-(N237*(N$7/VLOOKUP($B237,'Paddock Names'!$B$11:$D$140,3)))</f>
        <v>#DIV/0!</v>
      </c>
      <c r="O238" s="123" t="e">
        <f>N238+(VLOOKUP($B237,'Growth Rates'!$B$11:$O$140,($B$1+2),FALSE))-(O237*(O$7/VLOOKUP($B237,'Paddock Names'!$B$11:$D$140,3)))</f>
        <v>#DIV/0!</v>
      </c>
      <c r="P238" s="123" t="e">
        <f>O238+(VLOOKUP($B237,'Growth Rates'!$B$11:$O$140,($B$1+2),FALSE))-(P237*(P$7/VLOOKUP($B237,'Paddock Names'!$B$11:$D$140,3)))</f>
        <v>#DIV/0!</v>
      </c>
      <c r="Q238" s="123" t="e">
        <f>P238+(VLOOKUP($B237,'Growth Rates'!$B$11:$O$140,($B$1+2),FALSE))-(Q237*(Q$7/VLOOKUP($B237,'Paddock Names'!$B$11:$D$140,3)))</f>
        <v>#DIV/0!</v>
      </c>
      <c r="R238" s="123" t="e">
        <f>Q238+(VLOOKUP($B237,'Growth Rates'!$B$11:$O$140,($B$1+2),FALSE))-(R237*(R$7/VLOOKUP($B237,'Paddock Names'!$B$11:$D$140,3)))</f>
        <v>#DIV/0!</v>
      </c>
      <c r="S238" s="123" t="e">
        <f>R238+(VLOOKUP($B237,'Growth Rates'!$B$11:$O$140,($B$1+2),FALSE))-(S237*(S$7/VLOOKUP($B237,'Paddock Names'!$B$11:$D$140,3)))</f>
        <v>#DIV/0!</v>
      </c>
      <c r="T238" s="123" t="e">
        <f>S238+(VLOOKUP($B237,'Growth Rates'!$B$11:$O$140,($B$1+2),FALSE))-(T237*(T$7/VLOOKUP($B237,'Paddock Names'!$B$11:$D$140,3)))</f>
        <v>#DIV/0!</v>
      </c>
      <c r="U238" s="123" t="e">
        <f>T238+(VLOOKUP($B237,'Growth Rates'!$B$11:$O$140,($B$1+2),FALSE))-(U237*(U$7/VLOOKUP($B237,'Paddock Names'!$B$11:$D$140,3)))</f>
        <v>#DIV/0!</v>
      </c>
      <c r="V238" s="123" t="e">
        <f>U238+(VLOOKUP($B237,'Growth Rates'!$B$11:$O$140,($B$1+2),FALSE))-(V237*(V$7/VLOOKUP($B237,'Paddock Names'!$B$11:$D$140,3)))</f>
        <v>#DIV/0!</v>
      </c>
      <c r="W238" s="123" t="e">
        <f>V238+(VLOOKUP($B237,'Growth Rates'!$B$11:$O$140,($B$1+2),FALSE))-(W237*(W$7/VLOOKUP($B237,'Paddock Names'!$B$11:$D$140,3)))</f>
        <v>#DIV/0!</v>
      </c>
      <c r="X238" s="123" t="e">
        <f>W238+(VLOOKUP($B237,'Growth Rates'!$B$11:$O$140,($B$1+2),FALSE))-(X237*(X$7/VLOOKUP($B237,'Paddock Names'!$B$11:$D$140,3)))</f>
        <v>#DIV/0!</v>
      </c>
      <c r="Y238" s="123" t="e">
        <f>X238+(VLOOKUP($B237,'Growth Rates'!$B$11:$O$140,($B$1+2),FALSE))-(Y237*(Y$7/VLOOKUP($B237,'Paddock Names'!$B$11:$D$140,3)))</f>
        <v>#DIV/0!</v>
      </c>
      <c r="Z238" s="123" t="e">
        <f>Y238+(VLOOKUP($B237,'Growth Rates'!$B$11:$O$140,($B$1+2),FALSE))-(Z237*(Z$7/VLOOKUP($B237,'Paddock Names'!$B$11:$D$140,3)))</f>
        <v>#DIV/0!</v>
      </c>
      <c r="AA238" s="123" t="e">
        <f>Z238+(VLOOKUP($B237,'Growth Rates'!$B$11:$O$140,($B$1+2),FALSE))-(AA237*(AA$7/VLOOKUP($B237,'Paddock Names'!$B$11:$D$140,3)))</f>
        <v>#DIV/0!</v>
      </c>
      <c r="AB238" s="123" t="e">
        <f>AA238+(VLOOKUP($B237,'Growth Rates'!$B$11:$O$140,($B$1+2),FALSE))-(AB237*(AB$7/VLOOKUP($B237,'Paddock Names'!$B$11:$D$140,3)))</f>
        <v>#DIV/0!</v>
      </c>
      <c r="AC238" s="123" t="e">
        <f>AB238+(VLOOKUP($B237,'Growth Rates'!$B$11:$O$140,($B$1+2),FALSE))-(AC237*(AC$7/VLOOKUP($B237,'Paddock Names'!$B$11:$D$140,3)))</f>
        <v>#DIV/0!</v>
      </c>
      <c r="AD238" s="123" t="e">
        <f>AC238+(VLOOKUP($B237,'Growth Rates'!$B$11:$O$140,($B$1+2),FALSE))-(AD237*(AD$7/VLOOKUP($B237,'Paddock Names'!$B$11:$D$140,3)))</f>
        <v>#DIV/0!</v>
      </c>
      <c r="AE238" s="123" t="e">
        <f>AD238+(VLOOKUP($B237,'Growth Rates'!$B$11:$O$140,($B$1+2),FALSE))-(AE237*(AE$7/VLOOKUP($B237,'Paddock Names'!$B$11:$D$140,3)))</f>
        <v>#DIV/0!</v>
      </c>
      <c r="AF238" s="123" t="e">
        <f>AE238+(VLOOKUP($B237,'Growth Rates'!$B$11:$O$140,($B$1+2),FALSE))-(AF237*(AF$7/VLOOKUP($B237,'Paddock Names'!$B$11:$D$140,3)))</f>
        <v>#DIV/0!</v>
      </c>
      <c r="AG238" s="123" t="e">
        <f>AF238+(VLOOKUP($B237,'Growth Rates'!$B$11:$O$140,($B$1+2),FALSE))-(AG237*(AG$7/VLOOKUP($B237,'Paddock Names'!$B$11:$D$140,3)))</f>
        <v>#DIV/0!</v>
      </c>
      <c r="AH238" s="123" t="e">
        <f>AG238+(VLOOKUP($B237,'Growth Rates'!$B$11:$O$140,($B$1+2),FALSE))-(AH237*(AH$7/VLOOKUP($B237,'Paddock Names'!$B$11:$D$140,3)))</f>
        <v>#DIV/0!</v>
      </c>
      <c r="AI238" s="123" t="e">
        <f>AH238+(VLOOKUP($B237,'Growth Rates'!$B$11:$O$140,($B$1+2),FALSE))-(AI237*(AI$7/VLOOKUP($B237,'Paddock Names'!$B$11:$D$140,3)))</f>
        <v>#DIV/0!</v>
      </c>
      <c r="AJ238" s="123" t="e">
        <f>AI238+(VLOOKUP($B237,'Growth Rates'!$B$11:$O$140,($B$1+2),FALSE))-(AJ237*(AJ$7/VLOOKUP($B237,'Paddock Names'!$B$11:$D$140,3)))</f>
        <v>#DIV/0!</v>
      </c>
      <c r="AK238" s="123" t="e">
        <f>AJ238+(VLOOKUP($B237,'Growth Rates'!$B$11:$O$140,($B$1+2),FALSE))-(AK237*(AK$7/VLOOKUP($B237,'Paddock Names'!$B$11:$D$140,3)))</f>
        <v>#DIV/0!</v>
      </c>
      <c r="AL238" s="123" t="e">
        <f>AK238+(VLOOKUP($B237,'Growth Rates'!$B$11:$O$140,($B$1+2),FALSE))-(AL237*(AL$7/VLOOKUP($B237,'Paddock Names'!$B$11:$D$140,3)))</f>
        <v>#DIV/0!</v>
      </c>
      <c r="AM238" s="124" t="e">
        <f>AL238+(VLOOKUP($B237,'Growth Rates'!$B$11:$O$140,($B$1+2),FALSE))-(AM237*(AM$7/VLOOKUP($B237,'Paddock Names'!$B$11:$D$140,3)))</f>
        <v>#DIV/0!</v>
      </c>
    </row>
    <row r="239" spans="2:39" x14ac:dyDescent="0.2">
      <c r="B239" s="58">
        <f t="shared" si="7"/>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IF(SUM(I239:AM239)&gt;0,SUM(I239:AM239)," ")</f>
        <v xml:space="preserve"> </v>
      </c>
      <c r="F239" s="119" t="e">
        <f>IF((MOD('Group Name and Year'!$E$14,4)=0),Feb!AK240,Feb!AJ240)</f>
        <v>#DIV/0!</v>
      </c>
      <c r="G239" s="17">
        <f>VLOOKUP(B239,'Herbage Mass Residual'!$B$11:$O$140,($B$1+2),FALSE)</f>
        <v>2400</v>
      </c>
      <c r="H239" s="103" t="e">
        <f>($F$7/VLOOKUP(B239,'Paddock Names'!$B$11:$D$140,3))*(SUM(I239:AM239)/31)</f>
        <v>#DIV/0!</v>
      </c>
      <c r="I239" s="121"/>
      <c r="J239" s="121"/>
      <c r="K239" s="121"/>
      <c r="L239" s="121"/>
      <c r="M239" s="121"/>
      <c r="N239" s="121"/>
      <c r="O239" s="121"/>
      <c r="P239" s="121"/>
      <c r="Q239" s="121"/>
      <c r="R239" s="121"/>
      <c r="S239" s="121"/>
      <c r="T239" s="121"/>
      <c r="U239" s="121"/>
      <c r="V239" s="121"/>
      <c r="W239" s="121"/>
      <c r="X239" s="121"/>
      <c r="Y239" s="121"/>
      <c r="Z239" s="121"/>
      <c r="AA239" s="121"/>
      <c r="AB239" s="121"/>
      <c r="AC239" s="121"/>
      <c r="AD239" s="121"/>
      <c r="AE239" s="121"/>
      <c r="AF239" s="121"/>
      <c r="AG239" s="121"/>
      <c r="AH239" s="121"/>
      <c r="AI239" s="121"/>
      <c r="AJ239" s="121"/>
      <c r="AK239" s="121"/>
      <c r="AL239" s="121"/>
      <c r="AM239" s="122"/>
    </row>
    <row r="240" spans="2:39" ht="16" thickBot="1" x14ac:dyDescent="0.25">
      <c r="B240" s="58">
        <f t="shared" si="7"/>
        <v>115.5</v>
      </c>
      <c r="C240" s="23"/>
      <c r="D240" s="29"/>
      <c r="E240" s="27"/>
      <c r="F240" s="21"/>
      <c r="G240" s="22"/>
      <c r="H240" s="104"/>
      <c r="I240" s="123" t="e">
        <f>F239+(VLOOKUP(B239,'Growth Rates'!$B$11:$O$140,($B$1+2),FALSE))-(I239*(I$7/VLOOKUP(B239,'Paddock Names'!$B$11:$D$140,3)))</f>
        <v>#DIV/0!</v>
      </c>
      <c r="J240" s="123" t="e">
        <f>I240+(VLOOKUP($B239,'Growth Rates'!$B$11:$O$140,($B$1+2),FALSE))-(J239*(J$7/VLOOKUP($B239,'Paddock Names'!$B$11:$D$140,3)))</f>
        <v>#DIV/0!</v>
      </c>
      <c r="K240" s="123" t="e">
        <f>J240+(VLOOKUP($B239,'Growth Rates'!$B$11:$O$140,($B$1+2),FALSE))-(K239*(K$7/VLOOKUP($B239,'Paddock Names'!$B$11:$D$140,3)))</f>
        <v>#DIV/0!</v>
      </c>
      <c r="L240" s="123" t="e">
        <f>K240+(VLOOKUP($B239,'Growth Rates'!$B$11:$O$140,($B$1+2),FALSE))-(L239*(L$7/VLOOKUP($B239,'Paddock Names'!$B$11:$D$140,3)))</f>
        <v>#DIV/0!</v>
      </c>
      <c r="M240" s="123" t="e">
        <f>L240+(VLOOKUP($B239,'Growth Rates'!$B$11:$O$140,($B$1+2),FALSE))-(M239*(M$7/VLOOKUP($B239,'Paddock Names'!$B$11:$D$140,3)))</f>
        <v>#DIV/0!</v>
      </c>
      <c r="N240" s="123" t="e">
        <f>M240+(VLOOKUP($B239,'Growth Rates'!$B$11:$O$140,($B$1+2),FALSE))-(N239*(N$7/VLOOKUP($B239,'Paddock Names'!$B$11:$D$140,3)))</f>
        <v>#DIV/0!</v>
      </c>
      <c r="O240" s="123" t="e">
        <f>N240+(VLOOKUP($B239,'Growth Rates'!$B$11:$O$140,($B$1+2),FALSE))-(O239*(O$7/VLOOKUP($B239,'Paddock Names'!$B$11:$D$140,3)))</f>
        <v>#DIV/0!</v>
      </c>
      <c r="P240" s="123" t="e">
        <f>O240+(VLOOKUP($B239,'Growth Rates'!$B$11:$O$140,($B$1+2),FALSE))-(P239*(P$7/VLOOKUP($B239,'Paddock Names'!$B$11:$D$140,3)))</f>
        <v>#DIV/0!</v>
      </c>
      <c r="Q240" s="123" t="e">
        <f>P240+(VLOOKUP($B239,'Growth Rates'!$B$11:$O$140,($B$1+2),FALSE))-(Q239*(Q$7/VLOOKUP($B239,'Paddock Names'!$B$11:$D$140,3)))</f>
        <v>#DIV/0!</v>
      </c>
      <c r="R240" s="123" t="e">
        <f>Q240+(VLOOKUP($B239,'Growth Rates'!$B$11:$O$140,($B$1+2),FALSE))-(R239*(R$7/VLOOKUP($B239,'Paddock Names'!$B$11:$D$140,3)))</f>
        <v>#DIV/0!</v>
      </c>
      <c r="S240" s="123" t="e">
        <f>R240+(VLOOKUP($B239,'Growth Rates'!$B$11:$O$140,($B$1+2),FALSE))-(S239*(S$7/VLOOKUP($B239,'Paddock Names'!$B$11:$D$140,3)))</f>
        <v>#DIV/0!</v>
      </c>
      <c r="T240" s="123" t="e">
        <f>S240+(VLOOKUP($B239,'Growth Rates'!$B$11:$O$140,($B$1+2),FALSE))-(T239*(T$7/VLOOKUP($B239,'Paddock Names'!$B$11:$D$140,3)))</f>
        <v>#DIV/0!</v>
      </c>
      <c r="U240" s="123" t="e">
        <f>T240+(VLOOKUP($B239,'Growth Rates'!$B$11:$O$140,($B$1+2),FALSE))-(U239*(U$7/VLOOKUP($B239,'Paddock Names'!$B$11:$D$140,3)))</f>
        <v>#DIV/0!</v>
      </c>
      <c r="V240" s="123" t="e">
        <f>U240+(VLOOKUP($B239,'Growth Rates'!$B$11:$O$140,($B$1+2),FALSE))-(V239*(V$7/VLOOKUP($B239,'Paddock Names'!$B$11:$D$140,3)))</f>
        <v>#DIV/0!</v>
      </c>
      <c r="W240" s="123" t="e">
        <f>V240+(VLOOKUP($B239,'Growth Rates'!$B$11:$O$140,($B$1+2),FALSE))-(W239*(W$7/VLOOKUP($B239,'Paddock Names'!$B$11:$D$140,3)))</f>
        <v>#DIV/0!</v>
      </c>
      <c r="X240" s="123" t="e">
        <f>W240+(VLOOKUP($B239,'Growth Rates'!$B$11:$O$140,($B$1+2),FALSE))-(X239*(X$7/VLOOKUP($B239,'Paddock Names'!$B$11:$D$140,3)))</f>
        <v>#DIV/0!</v>
      </c>
      <c r="Y240" s="123" t="e">
        <f>X240+(VLOOKUP($B239,'Growth Rates'!$B$11:$O$140,($B$1+2),FALSE))-(Y239*(Y$7/VLOOKUP($B239,'Paddock Names'!$B$11:$D$140,3)))</f>
        <v>#DIV/0!</v>
      </c>
      <c r="Z240" s="123" t="e">
        <f>Y240+(VLOOKUP($B239,'Growth Rates'!$B$11:$O$140,($B$1+2),FALSE))-(Z239*(Z$7/VLOOKUP($B239,'Paddock Names'!$B$11:$D$140,3)))</f>
        <v>#DIV/0!</v>
      </c>
      <c r="AA240" s="123" t="e">
        <f>Z240+(VLOOKUP($B239,'Growth Rates'!$B$11:$O$140,($B$1+2),FALSE))-(AA239*(AA$7/VLOOKUP($B239,'Paddock Names'!$B$11:$D$140,3)))</f>
        <v>#DIV/0!</v>
      </c>
      <c r="AB240" s="123" t="e">
        <f>AA240+(VLOOKUP($B239,'Growth Rates'!$B$11:$O$140,($B$1+2),FALSE))-(AB239*(AB$7/VLOOKUP($B239,'Paddock Names'!$B$11:$D$140,3)))</f>
        <v>#DIV/0!</v>
      </c>
      <c r="AC240" s="123" t="e">
        <f>AB240+(VLOOKUP($B239,'Growth Rates'!$B$11:$O$140,($B$1+2),FALSE))-(AC239*(AC$7/VLOOKUP($B239,'Paddock Names'!$B$11:$D$140,3)))</f>
        <v>#DIV/0!</v>
      </c>
      <c r="AD240" s="123" t="e">
        <f>AC240+(VLOOKUP($B239,'Growth Rates'!$B$11:$O$140,($B$1+2),FALSE))-(AD239*(AD$7/VLOOKUP($B239,'Paddock Names'!$B$11:$D$140,3)))</f>
        <v>#DIV/0!</v>
      </c>
      <c r="AE240" s="123" t="e">
        <f>AD240+(VLOOKUP($B239,'Growth Rates'!$B$11:$O$140,($B$1+2),FALSE))-(AE239*(AE$7/VLOOKUP($B239,'Paddock Names'!$B$11:$D$140,3)))</f>
        <v>#DIV/0!</v>
      </c>
      <c r="AF240" s="123" t="e">
        <f>AE240+(VLOOKUP($B239,'Growth Rates'!$B$11:$O$140,($B$1+2),FALSE))-(AF239*(AF$7/VLOOKUP($B239,'Paddock Names'!$B$11:$D$140,3)))</f>
        <v>#DIV/0!</v>
      </c>
      <c r="AG240" s="123" t="e">
        <f>AF240+(VLOOKUP($B239,'Growth Rates'!$B$11:$O$140,($B$1+2),FALSE))-(AG239*(AG$7/VLOOKUP($B239,'Paddock Names'!$B$11:$D$140,3)))</f>
        <v>#DIV/0!</v>
      </c>
      <c r="AH240" s="123" t="e">
        <f>AG240+(VLOOKUP($B239,'Growth Rates'!$B$11:$O$140,($B$1+2),FALSE))-(AH239*(AH$7/VLOOKUP($B239,'Paddock Names'!$B$11:$D$140,3)))</f>
        <v>#DIV/0!</v>
      </c>
      <c r="AI240" s="123" t="e">
        <f>AH240+(VLOOKUP($B239,'Growth Rates'!$B$11:$O$140,($B$1+2),FALSE))-(AI239*(AI$7/VLOOKUP($B239,'Paddock Names'!$B$11:$D$140,3)))</f>
        <v>#DIV/0!</v>
      </c>
      <c r="AJ240" s="123" t="e">
        <f>AI240+(VLOOKUP($B239,'Growth Rates'!$B$11:$O$140,($B$1+2),FALSE))-(AJ239*(AJ$7/VLOOKUP($B239,'Paddock Names'!$B$11:$D$140,3)))</f>
        <v>#DIV/0!</v>
      </c>
      <c r="AK240" s="123" t="e">
        <f>AJ240+(VLOOKUP($B239,'Growth Rates'!$B$11:$O$140,($B$1+2),FALSE))-(AK239*(AK$7/VLOOKUP($B239,'Paddock Names'!$B$11:$D$140,3)))</f>
        <v>#DIV/0!</v>
      </c>
      <c r="AL240" s="123" t="e">
        <f>AK240+(VLOOKUP($B239,'Growth Rates'!$B$11:$O$140,($B$1+2),FALSE))-(AL239*(AL$7/VLOOKUP($B239,'Paddock Names'!$B$11:$D$140,3)))</f>
        <v>#DIV/0!</v>
      </c>
      <c r="AM240" s="124" t="e">
        <f>AL240+(VLOOKUP($B239,'Growth Rates'!$B$11:$O$140,($B$1+2),FALSE))-(AM239*(AM$7/VLOOKUP($B239,'Paddock Names'!$B$11:$D$140,3)))</f>
        <v>#DIV/0!</v>
      </c>
    </row>
    <row r="241" spans="2:39" x14ac:dyDescent="0.2">
      <c r="B241" s="58">
        <f t="shared" si="7"/>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IF(SUM(I241:AM241)&gt;0,SUM(I241:AM241)," ")</f>
        <v xml:space="preserve"> </v>
      </c>
      <c r="F241" s="119" t="e">
        <f>IF((MOD('Group Name and Year'!$E$14,4)=0),Feb!AK242,Feb!AJ242)</f>
        <v>#DIV/0!</v>
      </c>
      <c r="G241" s="17">
        <f>VLOOKUP(B241,'Herbage Mass Residual'!$B$11:$O$140,($B$1+2),FALSE)</f>
        <v>2400</v>
      </c>
      <c r="H241" s="103" t="e">
        <f>($F$7/VLOOKUP(B241,'Paddock Names'!$B$11:$D$140,3))*(SUM(I241:AM241)/31)</f>
        <v>#DIV/0!</v>
      </c>
      <c r="I241" s="121"/>
      <c r="J241" s="121"/>
      <c r="K241" s="121"/>
      <c r="L241" s="121"/>
      <c r="M241" s="121"/>
      <c r="N241" s="121"/>
      <c r="O241" s="121"/>
      <c r="P241" s="121"/>
      <c r="Q241" s="121"/>
      <c r="R241" s="121"/>
      <c r="S241" s="121"/>
      <c r="T241" s="121"/>
      <c r="U241" s="121"/>
      <c r="V241" s="121"/>
      <c r="W241" s="121"/>
      <c r="X241" s="121"/>
      <c r="Y241" s="121"/>
      <c r="Z241" s="121"/>
      <c r="AA241" s="121"/>
      <c r="AB241" s="121"/>
      <c r="AC241" s="121"/>
      <c r="AD241" s="121"/>
      <c r="AE241" s="121"/>
      <c r="AF241" s="121"/>
      <c r="AG241" s="121"/>
      <c r="AH241" s="121"/>
      <c r="AI241" s="121"/>
      <c r="AJ241" s="121"/>
      <c r="AK241" s="121"/>
      <c r="AL241" s="121"/>
      <c r="AM241" s="122"/>
    </row>
    <row r="242" spans="2:39" ht="16" thickBot="1" x14ac:dyDescent="0.25">
      <c r="B242" s="58">
        <f t="shared" si="7"/>
        <v>116.5</v>
      </c>
      <c r="C242" s="23"/>
      <c r="D242" s="29"/>
      <c r="E242" s="27"/>
      <c r="F242" s="21"/>
      <c r="G242" s="22"/>
      <c r="H242" s="104"/>
      <c r="I242" s="123" t="e">
        <f>F241+(VLOOKUP(B241,'Growth Rates'!$B$11:$O$140,($B$1+2),FALSE))-(I241*(I$7/VLOOKUP(B241,'Paddock Names'!$B$11:$D$140,3)))</f>
        <v>#DIV/0!</v>
      </c>
      <c r="J242" s="123" t="e">
        <f>I242+(VLOOKUP($B241,'Growth Rates'!$B$11:$O$140,($B$1+2),FALSE))-(J241*(J$7/VLOOKUP($B241,'Paddock Names'!$B$11:$D$140,3)))</f>
        <v>#DIV/0!</v>
      </c>
      <c r="K242" s="123" t="e">
        <f>J242+(VLOOKUP($B241,'Growth Rates'!$B$11:$O$140,($B$1+2),FALSE))-(K241*(K$7/VLOOKUP($B241,'Paddock Names'!$B$11:$D$140,3)))</f>
        <v>#DIV/0!</v>
      </c>
      <c r="L242" s="123" t="e">
        <f>K242+(VLOOKUP($B241,'Growth Rates'!$B$11:$O$140,($B$1+2),FALSE))-(L241*(L$7/VLOOKUP($B241,'Paddock Names'!$B$11:$D$140,3)))</f>
        <v>#DIV/0!</v>
      </c>
      <c r="M242" s="123" t="e">
        <f>L242+(VLOOKUP($B241,'Growth Rates'!$B$11:$O$140,($B$1+2),FALSE))-(M241*(M$7/VLOOKUP($B241,'Paddock Names'!$B$11:$D$140,3)))</f>
        <v>#DIV/0!</v>
      </c>
      <c r="N242" s="123" t="e">
        <f>M242+(VLOOKUP($B241,'Growth Rates'!$B$11:$O$140,($B$1+2),FALSE))-(N241*(N$7/VLOOKUP($B241,'Paddock Names'!$B$11:$D$140,3)))</f>
        <v>#DIV/0!</v>
      </c>
      <c r="O242" s="123" t="e">
        <f>N242+(VLOOKUP($B241,'Growth Rates'!$B$11:$O$140,($B$1+2),FALSE))-(O241*(O$7/VLOOKUP($B241,'Paddock Names'!$B$11:$D$140,3)))</f>
        <v>#DIV/0!</v>
      </c>
      <c r="P242" s="123" t="e">
        <f>O242+(VLOOKUP($B241,'Growth Rates'!$B$11:$O$140,($B$1+2),FALSE))-(P241*(P$7/VLOOKUP($B241,'Paddock Names'!$B$11:$D$140,3)))</f>
        <v>#DIV/0!</v>
      </c>
      <c r="Q242" s="123" t="e">
        <f>P242+(VLOOKUP($B241,'Growth Rates'!$B$11:$O$140,($B$1+2),FALSE))-(Q241*(Q$7/VLOOKUP($B241,'Paddock Names'!$B$11:$D$140,3)))</f>
        <v>#DIV/0!</v>
      </c>
      <c r="R242" s="123" t="e">
        <f>Q242+(VLOOKUP($B241,'Growth Rates'!$B$11:$O$140,($B$1+2),FALSE))-(R241*(R$7/VLOOKUP($B241,'Paddock Names'!$B$11:$D$140,3)))</f>
        <v>#DIV/0!</v>
      </c>
      <c r="S242" s="123" t="e">
        <f>R242+(VLOOKUP($B241,'Growth Rates'!$B$11:$O$140,($B$1+2),FALSE))-(S241*(S$7/VLOOKUP($B241,'Paddock Names'!$B$11:$D$140,3)))</f>
        <v>#DIV/0!</v>
      </c>
      <c r="T242" s="123" t="e">
        <f>S242+(VLOOKUP($B241,'Growth Rates'!$B$11:$O$140,($B$1+2),FALSE))-(T241*(T$7/VLOOKUP($B241,'Paddock Names'!$B$11:$D$140,3)))</f>
        <v>#DIV/0!</v>
      </c>
      <c r="U242" s="123" t="e">
        <f>T242+(VLOOKUP($B241,'Growth Rates'!$B$11:$O$140,($B$1+2),FALSE))-(U241*(U$7/VLOOKUP($B241,'Paddock Names'!$B$11:$D$140,3)))</f>
        <v>#DIV/0!</v>
      </c>
      <c r="V242" s="123" t="e">
        <f>U242+(VLOOKUP($B241,'Growth Rates'!$B$11:$O$140,($B$1+2),FALSE))-(V241*(V$7/VLOOKUP($B241,'Paddock Names'!$B$11:$D$140,3)))</f>
        <v>#DIV/0!</v>
      </c>
      <c r="W242" s="123" t="e">
        <f>V242+(VLOOKUP($B241,'Growth Rates'!$B$11:$O$140,($B$1+2),FALSE))-(W241*(W$7/VLOOKUP($B241,'Paddock Names'!$B$11:$D$140,3)))</f>
        <v>#DIV/0!</v>
      </c>
      <c r="X242" s="123" t="e">
        <f>W242+(VLOOKUP($B241,'Growth Rates'!$B$11:$O$140,($B$1+2),FALSE))-(X241*(X$7/VLOOKUP($B241,'Paddock Names'!$B$11:$D$140,3)))</f>
        <v>#DIV/0!</v>
      </c>
      <c r="Y242" s="123" t="e">
        <f>X242+(VLOOKUP($B241,'Growth Rates'!$B$11:$O$140,($B$1+2),FALSE))-(Y241*(Y$7/VLOOKUP($B241,'Paddock Names'!$B$11:$D$140,3)))</f>
        <v>#DIV/0!</v>
      </c>
      <c r="Z242" s="123" t="e">
        <f>Y242+(VLOOKUP($B241,'Growth Rates'!$B$11:$O$140,($B$1+2),FALSE))-(Z241*(Z$7/VLOOKUP($B241,'Paddock Names'!$B$11:$D$140,3)))</f>
        <v>#DIV/0!</v>
      </c>
      <c r="AA242" s="123" t="e">
        <f>Z242+(VLOOKUP($B241,'Growth Rates'!$B$11:$O$140,($B$1+2),FALSE))-(AA241*(AA$7/VLOOKUP($B241,'Paddock Names'!$B$11:$D$140,3)))</f>
        <v>#DIV/0!</v>
      </c>
      <c r="AB242" s="123" t="e">
        <f>AA242+(VLOOKUP($B241,'Growth Rates'!$B$11:$O$140,($B$1+2),FALSE))-(AB241*(AB$7/VLOOKUP($B241,'Paddock Names'!$B$11:$D$140,3)))</f>
        <v>#DIV/0!</v>
      </c>
      <c r="AC242" s="123" t="e">
        <f>AB242+(VLOOKUP($B241,'Growth Rates'!$B$11:$O$140,($B$1+2),FALSE))-(AC241*(AC$7/VLOOKUP($B241,'Paddock Names'!$B$11:$D$140,3)))</f>
        <v>#DIV/0!</v>
      </c>
      <c r="AD242" s="123" t="e">
        <f>AC242+(VLOOKUP($B241,'Growth Rates'!$B$11:$O$140,($B$1+2),FALSE))-(AD241*(AD$7/VLOOKUP($B241,'Paddock Names'!$B$11:$D$140,3)))</f>
        <v>#DIV/0!</v>
      </c>
      <c r="AE242" s="123" t="e">
        <f>AD242+(VLOOKUP($B241,'Growth Rates'!$B$11:$O$140,($B$1+2),FALSE))-(AE241*(AE$7/VLOOKUP($B241,'Paddock Names'!$B$11:$D$140,3)))</f>
        <v>#DIV/0!</v>
      </c>
      <c r="AF242" s="123" t="e">
        <f>AE242+(VLOOKUP($B241,'Growth Rates'!$B$11:$O$140,($B$1+2),FALSE))-(AF241*(AF$7/VLOOKUP($B241,'Paddock Names'!$B$11:$D$140,3)))</f>
        <v>#DIV/0!</v>
      </c>
      <c r="AG242" s="123" t="e">
        <f>AF242+(VLOOKUP($B241,'Growth Rates'!$B$11:$O$140,($B$1+2),FALSE))-(AG241*(AG$7/VLOOKUP($B241,'Paddock Names'!$B$11:$D$140,3)))</f>
        <v>#DIV/0!</v>
      </c>
      <c r="AH242" s="123" t="e">
        <f>AG242+(VLOOKUP($B241,'Growth Rates'!$B$11:$O$140,($B$1+2),FALSE))-(AH241*(AH$7/VLOOKUP($B241,'Paddock Names'!$B$11:$D$140,3)))</f>
        <v>#DIV/0!</v>
      </c>
      <c r="AI242" s="123" t="e">
        <f>AH242+(VLOOKUP($B241,'Growth Rates'!$B$11:$O$140,($B$1+2),FALSE))-(AI241*(AI$7/VLOOKUP($B241,'Paddock Names'!$B$11:$D$140,3)))</f>
        <v>#DIV/0!</v>
      </c>
      <c r="AJ242" s="123" t="e">
        <f>AI242+(VLOOKUP($B241,'Growth Rates'!$B$11:$O$140,($B$1+2),FALSE))-(AJ241*(AJ$7/VLOOKUP($B241,'Paddock Names'!$B$11:$D$140,3)))</f>
        <v>#DIV/0!</v>
      </c>
      <c r="AK242" s="123" t="e">
        <f>AJ242+(VLOOKUP($B241,'Growth Rates'!$B$11:$O$140,($B$1+2),FALSE))-(AK241*(AK$7/VLOOKUP($B241,'Paddock Names'!$B$11:$D$140,3)))</f>
        <v>#DIV/0!</v>
      </c>
      <c r="AL242" s="123" t="e">
        <f>AK242+(VLOOKUP($B241,'Growth Rates'!$B$11:$O$140,($B$1+2),FALSE))-(AL241*(AL$7/VLOOKUP($B241,'Paddock Names'!$B$11:$D$140,3)))</f>
        <v>#DIV/0!</v>
      </c>
      <c r="AM242" s="124" t="e">
        <f>AL242+(VLOOKUP($B241,'Growth Rates'!$B$11:$O$140,($B$1+2),FALSE))-(AM241*(AM$7/VLOOKUP($B241,'Paddock Names'!$B$11:$D$140,3)))</f>
        <v>#DIV/0!</v>
      </c>
    </row>
    <row r="243" spans="2:39" x14ac:dyDescent="0.2">
      <c r="B243" s="58">
        <f t="shared" si="7"/>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IF(SUM(I243:AM243)&gt;0,SUM(I243:AM243)," ")</f>
        <v xml:space="preserve"> </v>
      </c>
      <c r="F243" s="119" t="e">
        <f>IF((MOD('Group Name and Year'!$E$14,4)=0),Feb!AK244,Feb!AJ244)</f>
        <v>#DIV/0!</v>
      </c>
      <c r="G243" s="17">
        <f>VLOOKUP(B243,'Herbage Mass Residual'!$B$11:$O$140,($B$1+2),FALSE)</f>
        <v>2400</v>
      </c>
      <c r="H243" s="103" t="e">
        <f>($F$7/VLOOKUP(B243,'Paddock Names'!$B$11:$D$140,3))*(SUM(I243:AM243)/31)</f>
        <v>#DIV/0!</v>
      </c>
      <c r="I243" s="121"/>
      <c r="J243" s="121"/>
      <c r="K243" s="121"/>
      <c r="L243" s="121"/>
      <c r="M243" s="121"/>
      <c r="N243" s="121"/>
      <c r="O243" s="121"/>
      <c r="P243" s="121"/>
      <c r="Q243" s="121"/>
      <c r="R243" s="121"/>
      <c r="S243" s="121"/>
      <c r="T243" s="121"/>
      <c r="U243" s="121"/>
      <c r="V243" s="121"/>
      <c r="W243" s="121"/>
      <c r="X243" s="121"/>
      <c r="Y243" s="121"/>
      <c r="Z243" s="121"/>
      <c r="AA243" s="121"/>
      <c r="AB243" s="121"/>
      <c r="AC243" s="121"/>
      <c r="AD243" s="121"/>
      <c r="AE243" s="121"/>
      <c r="AF243" s="121"/>
      <c r="AG243" s="121"/>
      <c r="AH243" s="121"/>
      <c r="AI243" s="121"/>
      <c r="AJ243" s="121"/>
      <c r="AK243" s="121"/>
      <c r="AL243" s="121"/>
      <c r="AM243" s="122"/>
    </row>
    <row r="244" spans="2:39" ht="16" thickBot="1" x14ac:dyDescent="0.25">
      <c r="B244" s="58">
        <f t="shared" si="7"/>
        <v>117.5</v>
      </c>
      <c r="C244" s="23"/>
      <c r="D244" s="29"/>
      <c r="E244" s="27"/>
      <c r="F244" s="21"/>
      <c r="G244" s="22"/>
      <c r="H244" s="104"/>
      <c r="I244" s="123" t="e">
        <f>F243+(VLOOKUP(B243,'Growth Rates'!$B$11:$O$140,($B$1+2),FALSE))-(I243*(I$7/VLOOKUP(B243,'Paddock Names'!$B$11:$D$140,3)))</f>
        <v>#DIV/0!</v>
      </c>
      <c r="J244" s="123" t="e">
        <f>I244+(VLOOKUP($B243,'Growth Rates'!$B$11:$O$140,($B$1+2),FALSE))-(J243*(J$7/VLOOKUP($B243,'Paddock Names'!$B$11:$D$140,3)))</f>
        <v>#DIV/0!</v>
      </c>
      <c r="K244" s="123" t="e">
        <f>J244+(VLOOKUP($B243,'Growth Rates'!$B$11:$O$140,($B$1+2),FALSE))-(K243*(K$7/VLOOKUP($B243,'Paddock Names'!$B$11:$D$140,3)))</f>
        <v>#DIV/0!</v>
      </c>
      <c r="L244" s="123" t="e">
        <f>K244+(VLOOKUP($B243,'Growth Rates'!$B$11:$O$140,($B$1+2),FALSE))-(L243*(L$7/VLOOKUP($B243,'Paddock Names'!$B$11:$D$140,3)))</f>
        <v>#DIV/0!</v>
      </c>
      <c r="M244" s="123" t="e">
        <f>L244+(VLOOKUP($B243,'Growth Rates'!$B$11:$O$140,($B$1+2),FALSE))-(M243*(M$7/VLOOKUP($B243,'Paddock Names'!$B$11:$D$140,3)))</f>
        <v>#DIV/0!</v>
      </c>
      <c r="N244" s="123" t="e">
        <f>M244+(VLOOKUP($B243,'Growth Rates'!$B$11:$O$140,($B$1+2),FALSE))-(N243*(N$7/VLOOKUP($B243,'Paddock Names'!$B$11:$D$140,3)))</f>
        <v>#DIV/0!</v>
      </c>
      <c r="O244" s="123" t="e">
        <f>N244+(VLOOKUP($B243,'Growth Rates'!$B$11:$O$140,($B$1+2),FALSE))-(O243*(O$7/VLOOKUP($B243,'Paddock Names'!$B$11:$D$140,3)))</f>
        <v>#DIV/0!</v>
      </c>
      <c r="P244" s="123" t="e">
        <f>O244+(VLOOKUP($B243,'Growth Rates'!$B$11:$O$140,($B$1+2),FALSE))-(P243*(P$7/VLOOKUP($B243,'Paddock Names'!$B$11:$D$140,3)))</f>
        <v>#DIV/0!</v>
      </c>
      <c r="Q244" s="123" t="e">
        <f>P244+(VLOOKUP($B243,'Growth Rates'!$B$11:$O$140,($B$1+2),FALSE))-(Q243*(Q$7/VLOOKUP($B243,'Paddock Names'!$B$11:$D$140,3)))</f>
        <v>#DIV/0!</v>
      </c>
      <c r="R244" s="123" t="e">
        <f>Q244+(VLOOKUP($B243,'Growth Rates'!$B$11:$O$140,($B$1+2),FALSE))-(R243*(R$7/VLOOKUP($B243,'Paddock Names'!$B$11:$D$140,3)))</f>
        <v>#DIV/0!</v>
      </c>
      <c r="S244" s="123" t="e">
        <f>R244+(VLOOKUP($B243,'Growth Rates'!$B$11:$O$140,($B$1+2),FALSE))-(S243*(S$7/VLOOKUP($B243,'Paddock Names'!$B$11:$D$140,3)))</f>
        <v>#DIV/0!</v>
      </c>
      <c r="T244" s="123" t="e">
        <f>S244+(VLOOKUP($B243,'Growth Rates'!$B$11:$O$140,($B$1+2),FALSE))-(T243*(T$7/VLOOKUP($B243,'Paddock Names'!$B$11:$D$140,3)))</f>
        <v>#DIV/0!</v>
      </c>
      <c r="U244" s="123" t="e">
        <f>T244+(VLOOKUP($B243,'Growth Rates'!$B$11:$O$140,($B$1+2),FALSE))-(U243*(U$7/VLOOKUP($B243,'Paddock Names'!$B$11:$D$140,3)))</f>
        <v>#DIV/0!</v>
      </c>
      <c r="V244" s="123" t="e">
        <f>U244+(VLOOKUP($B243,'Growth Rates'!$B$11:$O$140,($B$1+2),FALSE))-(V243*(V$7/VLOOKUP($B243,'Paddock Names'!$B$11:$D$140,3)))</f>
        <v>#DIV/0!</v>
      </c>
      <c r="W244" s="123" t="e">
        <f>V244+(VLOOKUP($B243,'Growth Rates'!$B$11:$O$140,($B$1+2),FALSE))-(W243*(W$7/VLOOKUP($B243,'Paddock Names'!$B$11:$D$140,3)))</f>
        <v>#DIV/0!</v>
      </c>
      <c r="X244" s="123" t="e">
        <f>W244+(VLOOKUP($B243,'Growth Rates'!$B$11:$O$140,($B$1+2),FALSE))-(X243*(X$7/VLOOKUP($B243,'Paddock Names'!$B$11:$D$140,3)))</f>
        <v>#DIV/0!</v>
      </c>
      <c r="Y244" s="123" t="e">
        <f>X244+(VLOOKUP($B243,'Growth Rates'!$B$11:$O$140,($B$1+2),FALSE))-(Y243*(Y$7/VLOOKUP($B243,'Paddock Names'!$B$11:$D$140,3)))</f>
        <v>#DIV/0!</v>
      </c>
      <c r="Z244" s="123" t="e">
        <f>Y244+(VLOOKUP($B243,'Growth Rates'!$B$11:$O$140,($B$1+2),FALSE))-(Z243*(Z$7/VLOOKUP($B243,'Paddock Names'!$B$11:$D$140,3)))</f>
        <v>#DIV/0!</v>
      </c>
      <c r="AA244" s="123" t="e">
        <f>Z244+(VLOOKUP($B243,'Growth Rates'!$B$11:$O$140,($B$1+2),FALSE))-(AA243*(AA$7/VLOOKUP($B243,'Paddock Names'!$B$11:$D$140,3)))</f>
        <v>#DIV/0!</v>
      </c>
      <c r="AB244" s="123" t="e">
        <f>AA244+(VLOOKUP($B243,'Growth Rates'!$B$11:$O$140,($B$1+2),FALSE))-(AB243*(AB$7/VLOOKUP($B243,'Paddock Names'!$B$11:$D$140,3)))</f>
        <v>#DIV/0!</v>
      </c>
      <c r="AC244" s="123" t="e">
        <f>AB244+(VLOOKUP($B243,'Growth Rates'!$B$11:$O$140,($B$1+2),FALSE))-(AC243*(AC$7/VLOOKUP($B243,'Paddock Names'!$B$11:$D$140,3)))</f>
        <v>#DIV/0!</v>
      </c>
      <c r="AD244" s="123" t="e">
        <f>AC244+(VLOOKUP($B243,'Growth Rates'!$B$11:$O$140,($B$1+2),FALSE))-(AD243*(AD$7/VLOOKUP($B243,'Paddock Names'!$B$11:$D$140,3)))</f>
        <v>#DIV/0!</v>
      </c>
      <c r="AE244" s="123" t="e">
        <f>AD244+(VLOOKUP($B243,'Growth Rates'!$B$11:$O$140,($B$1+2),FALSE))-(AE243*(AE$7/VLOOKUP($B243,'Paddock Names'!$B$11:$D$140,3)))</f>
        <v>#DIV/0!</v>
      </c>
      <c r="AF244" s="123" t="e">
        <f>AE244+(VLOOKUP($B243,'Growth Rates'!$B$11:$O$140,($B$1+2),FALSE))-(AF243*(AF$7/VLOOKUP($B243,'Paddock Names'!$B$11:$D$140,3)))</f>
        <v>#DIV/0!</v>
      </c>
      <c r="AG244" s="123" t="e">
        <f>AF244+(VLOOKUP($B243,'Growth Rates'!$B$11:$O$140,($B$1+2),FALSE))-(AG243*(AG$7/VLOOKUP($B243,'Paddock Names'!$B$11:$D$140,3)))</f>
        <v>#DIV/0!</v>
      </c>
      <c r="AH244" s="123" t="e">
        <f>AG244+(VLOOKUP($B243,'Growth Rates'!$B$11:$O$140,($B$1+2),FALSE))-(AH243*(AH$7/VLOOKUP($B243,'Paddock Names'!$B$11:$D$140,3)))</f>
        <v>#DIV/0!</v>
      </c>
      <c r="AI244" s="123" t="e">
        <f>AH244+(VLOOKUP($B243,'Growth Rates'!$B$11:$O$140,($B$1+2),FALSE))-(AI243*(AI$7/VLOOKUP($B243,'Paddock Names'!$B$11:$D$140,3)))</f>
        <v>#DIV/0!</v>
      </c>
      <c r="AJ244" s="123" t="e">
        <f>AI244+(VLOOKUP($B243,'Growth Rates'!$B$11:$O$140,($B$1+2),FALSE))-(AJ243*(AJ$7/VLOOKUP($B243,'Paddock Names'!$B$11:$D$140,3)))</f>
        <v>#DIV/0!</v>
      </c>
      <c r="AK244" s="123" t="e">
        <f>AJ244+(VLOOKUP($B243,'Growth Rates'!$B$11:$O$140,($B$1+2),FALSE))-(AK243*(AK$7/VLOOKUP($B243,'Paddock Names'!$B$11:$D$140,3)))</f>
        <v>#DIV/0!</v>
      </c>
      <c r="AL244" s="123" t="e">
        <f>AK244+(VLOOKUP($B243,'Growth Rates'!$B$11:$O$140,($B$1+2),FALSE))-(AL243*(AL$7/VLOOKUP($B243,'Paddock Names'!$B$11:$D$140,3)))</f>
        <v>#DIV/0!</v>
      </c>
      <c r="AM244" s="124" t="e">
        <f>AL244+(VLOOKUP($B243,'Growth Rates'!$B$11:$O$140,($B$1+2),FALSE))-(AM243*(AM$7/VLOOKUP($B243,'Paddock Names'!$B$11:$D$140,3)))</f>
        <v>#DIV/0!</v>
      </c>
    </row>
    <row r="245" spans="2:39" x14ac:dyDescent="0.2">
      <c r="B245" s="58">
        <f t="shared" si="7"/>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IF(SUM(I245:AM245)&gt;0,SUM(I245:AM245)," ")</f>
        <v xml:space="preserve"> </v>
      </c>
      <c r="F245" s="119" t="e">
        <f>IF((MOD('Group Name and Year'!$E$14,4)=0),Feb!AK246,Feb!AJ246)</f>
        <v>#DIV/0!</v>
      </c>
      <c r="G245" s="17">
        <f>VLOOKUP(B245,'Herbage Mass Residual'!$B$11:$O$140,($B$1+2),FALSE)</f>
        <v>2400</v>
      </c>
      <c r="H245" s="103" t="e">
        <f>($F$7/VLOOKUP(B245,'Paddock Names'!$B$11:$D$140,3))*(SUM(I245:AM245)/31)</f>
        <v>#DIV/0!</v>
      </c>
      <c r="I245" s="121"/>
      <c r="J245" s="121"/>
      <c r="K245" s="121"/>
      <c r="L245" s="121"/>
      <c r="M245" s="121"/>
      <c r="N245" s="121"/>
      <c r="O245" s="121"/>
      <c r="P245" s="121"/>
      <c r="Q245" s="121"/>
      <c r="R245" s="121"/>
      <c r="S245" s="121"/>
      <c r="T245" s="121"/>
      <c r="U245" s="121"/>
      <c r="V245" s="121"/>
      <c r="W245" s="121"/>
      <c r="X245" s="121"/>
      <c r="Y245" s="121"/>
      <c r="Z245" s="121"/>
      <c r="AA245" s="121"/>
      <c r="AB245" s="121"/>
      <c r="AC245" s="121"/>
      <c r="AD245" s="121"/>
      <c r="AE245" s="121"/>
      <c r="AF245" s="121"/>
      <c r="AG245" s="121"/>
      <c r="AH245" s="121"/>
      <c r="AI245" s="121"/>
      <c r="AJ245" s="121"/>
      <c r="AK245" s="121"/>
      <c r="AL245" s="121"/>
      <c r="AM245" s="122"/>
    </row>
    <row r="246" spans="2:39" ht="16" thickBot="1" x14ac:dyDescent="0.25">
      <c r="B246" s="58">
        <f t="shared" si="7"/>
        <v>118.5</v>
      </c>
      <c r="C246" s="23"/>
      <c r="D246" s="29"/>
      <c r="E246" s="27"/>
      <c r="F246" s="21"/>
      <c r="G246" s="22"/>
      <c r="H246" s="104"/>
      <c r="I246" s="123" t="e">
        <f>F245+(VLOOKUP(B245,'Growth Rates'!$B$11:$O$140,($B$1+2),FALSE))-(I245*(I$7/VLOOKUP(B245,'Paddock Names'!$B$11:$D$140,3)))</f>
        <v>#DIV/0!</v>
      </c>
      <c r="J246" s="123" t="e">
        <f>I246+(VLOOKUP($B245,'Growth Rates'!$B$11:$O$140,($B$1+2),FALSE))-(J245*(J$7/VLOOKUP($B245,'Paddock Names'!$B$11:$D$140,3)))</f>
        <v>#DIV/0!</v>
      </c>
      <c r="K246" s="123" t="e">
        <f>J246+(VLOOKUP($B245,'Growth Rates'!$B$11:$O$140,($B$1+2),FALSE))-(K245*(K$7/VLOOKUP($B245,'Paddock Names'!$B$11:$D$140,3)))</f>
        <v>#DIV/0!</v>
      </c>
      <c r="L246" s="123" t="e">
        <f>K246+(VLOOKUP($B245,'Growth Rates'!$B$11:$O$140,($B$1+2),FALSE))-(L245*(L$7/VLOOKUP($B245,'Paddock Names'!$B$11:$D$140,3)))</f>
        <v>#DIV/0!</v>
      </c>
      <c r="M246" s="123" t="e">
        <f>L246+(VLOOKUP($B245,'Growth Rates'!$B$11:$O$140,($B$1+2),FALSE))-(M245*(M$7/VLOOKUP($B245,'Paddock Names'!$B$11:$D$140,3)))</f>
        <v>#DIV/0!</v>
      </c>
      <c r="N246" s="123" t="e">
        <f>M246+(VLOOKUP($B245,'Growth Rates'!$B$11:$O$140,($B$1+2),FALSE))-(N245*(N$7/VLOOKUP($B245,'Paddock Names'!$B$11:$D$140,3)))</f>
        <v>#DIV/0!</v>
      </c>
      <c r="O246" s="123" t="e">
        <f>N246+(VLOOKUP($B245,'Growth Rates'!$B$11:$O$140,($B$1+2),FALSE))-(O245*(O$7/VLOOKUP($B245,'Paddock Names'!$B$11:$D$140,3)))</f>
        <v>#DIV/0!</v>
      </c>
      <c r="P246" s="123" t="e">
        <f>O246+(VLOOKUP($B245,'Growth Rates'!$B$11:$O$140,($B$1+2),FALSE))-(P245*(P$7/VLOOKUP($B245,'Paddock Names'!$B$11:$D$140,3)))</f>
        <v>#DIV/0!</v>
      </c>
      <c r="Q246" s="123" t="e">
        <f>P246+(VLOOKUP($B245,'Growth Rates'!$B$11:$O$140,($B$1+2),FALSE))-(Q245*(Q$7/VLOOKUP($B245,'Paddock Names'!$B$11:$D$140,3)))</f>
        <v>#DIV/0!</v>
      </c>
      <c r="R246" s="123" t="e">
        <f>Q246+(VLOOKUP($B245,'Growth Rates'!$B$11:$O$140,($B$1+2),FALSE))-(R245*(R$7/VLOOKUP($B245,'Paddock Names'!$B$11:$D$140,3)))</f>
        <v>#DIV/0!</v>
      </c>
      <c r="S246" s="123" t="e">
        <f>R246+(VLOOKUP($B245,'Growth Rates'!$B$11:$O$140,($B$1+2),FALSE))-(S245*(S$7/VLOOKUP($B245,'Paddock Names'!$B$11:$D$140,3)))</f>
        <v>#DIV/0!</v>
      </c>
      <c r="T246" s="123" t="e">
        <f>S246+(VLOOKUP($B245,'Growth Rates'!$B$11:$O$140,($B$1+2),FALSE))-(T245*(T$7/VLOOKUP($B245,'Paddock Names'!$B$11:$D$140,3)))</f>
        <v>#DIV/0!</v>
      </c>
      <c r="U246" s="123" t="e">
        <f>T246+(VLOOKUP($B245,'Growth Rates'!$B$11:$O$140,($B$1+2),FALSE))-(U245*(U$7/VLOOKUP($B245,'Paddock Names'!$B$11:$D$140,3)))</f>
        <v>#DIV/0!</v>
      </c>
      <c r="V246" s="123" t="e">
        <f>U246+(VLOOKUP($B245,'Growth Rates'!$B$11:$O$140,($B$1+2),FALSE))-(V245*(V$7/VLOOKUP($B245,'Paddock Names'!$B$11:$D$140,3)))</f>
        <v>#DIV/0!</v>
      </c>
      <c r="W246" s="123" t="e">
        <f>V246+(VLOOKUP($B245,'Growth Rates'!$B$11:$O$140,($B$1+2),FALSE))-(W245*(W$7/VLOOKUP($B245,'Paddock Names'!$B$11:$D$140,3)))</f>
        <v>#DIV/0!</v>
      </c>
      <c r="X246" s="123" t="e">
        <f>W246+(VLOOKUP($B245,'Growth Rates'!$B$11:$O$140,($B$1+2),FALSE))-(X245*(X$7/VLOOKUP($B245,'Paddock Names'!$B$11:$D$140,3)))</f>
        <v>#DIV/0!</v>
      </c>
      <c r="Y246" s="123" t="e">
        <f>X246+(VLOOKUP($B245,'Growth Rates'!$B$11:$O$140,($B$1+2),FALSE))-(Y245*(Y$7/VLOOKUP($B245,'Paddock Names'!$B$11:$D$140,3)))</f>
        <v>#DIV/0!</v>
      </c>
      <c r="Z246" s="123" t="e">
        <f>Y246+(VLOOKUP($B245,'Growth Rates'!$B$11:$O$140,($B$1+2),FALSE))-(Z245*(Z$7/VLOOKUP($B245,'Paddock Names'!$B$11:$D$140,3)))</f>
        <v>#DIV/0!</v>
      </c>
      <c r="AA246" s="123" t="e">
        <f>Z246+(VLOOKUP($B245,'Growth Rates'!$B$11:$O$140,($B$1+2),FALSE))-(AA245*(AA$7/VLOOKUP($B245,'Paddock Names'!$B$11:$D$140,3)))</f>
        <v>#DIV/0!</v>
      </c>
      <c r="AB246" s="123" t="e">
        <f>AA246+(VLOOKUP($B245,'Growth Rates'!$B$11:$O$140,($B$1+2),FALSE))-(AB245*(AB$7/VLOOKUP($B245,'Paddock Names'!$B$11:$D$140,3)))</f>
        <v>#DIV/0!</v>
      </c>
      <c r="AC246" s="123" t="e">
        <f>AB246+(VLOOKUP($B245,'Growth Rates'!$B$11:$O$140,($B$1+2),FALSE))-(AC245*(AC$7/VLOOKUP($B245,'Paddock Names'!$B$11:$D$140,3)))</f>
        <v>#DIV/0!</v>
      </c>
      <c r="AD246" s="123" t="e">
        <f>AC246+(VLOOKUP($B245,'Growth Rates'!$B$11:$O$140,($B$1+2),FALSE))-(AD245*(AD$7/VLOOKUP($B245,'Paddock Names'!$B$11:$D$140,3)))</f>
        <v>#DIV/0!</v>
      </c>
      <c r="AE246" s="123" t="e">
        <f>AD246+(VLOOKUP($B245,'Growth Rates'!$B$11:$O$140,($B$1+2),FALSE))-(AE245*(AE$7/VLOOKUP($B245,'Paddock Names'!$B$11:$D$140,3)))</f>
        <v>#DIV/0!</v>
      </c>
      <c r="AF246" s="123" t="e">
        <f>AE246+(VLOOKUP($B245,'Growth Rates'!$B$11:$O$140,($B$1+2),FALSE))-(AF245*(AF$7/VLOOKUP($B245,'Paddock Names'!$B$11:$D$140,3)))</f>
        <v>#DIV/0!</v>
      </c>
      <c r="AG246" s="123" t="e">
        <f>AF246+(VLOOKUP($B245,'Growth Rates'!$B$11:$O$140,($B$1+2),FALSE))-(AG245*(AG$7/VLOOKUP($B245,'Paddock Names'!$B$11:$D$140,3)))</f>
        <v>#DIV/0!</v>
      </c>
      <c r="AH246" s="123" t="e">
        <f>AG246+(VLOOKUP($B245,'Growth Rates'!$B$11:$O$140,($B$1+2),FALSE))-(AH245*(AH$7/VLOOKUP($B245,'Paddock Names'!$B$11:$D$140,3)))</f>
        <v>#DIV/0!</v>
      </c>
      <c r="AI246" s="123" t="e">
        <f>AH246+(VLOOKUP($B245,'Growth Rates'!$B$11:$O$140,($B$1+2),FALSE))-(AI245*(AI$7/VLOOKUP($B245,'Paddock Names'!$B$11:$D$140,3)))</f>
        <v>#DIV/0!</v>
      </c>
      <c r="AJ246" s="123" t="e">
        <f>AI246+(VLOOKUP($B245,'Growth Rates'!$B$11:$O$140,($B$1+2),FALSE))-(AJ245*(AJ$7/VLOOKUP($B245,'Paddock Names'!$B$11:$D$140,3)))</f>
        <v>#DIV/0!</v>
      </c>
      <c r="AK246" s="123" t="e">
        <f>AJ246+(VLOOKUP($B245,'Growth Rates'!$B$11:$O$140,($B$1+2),FALSE))-(AK245*(AK$7/VLOOKUP($B245,'Paddock Names'!$B$11:$D$140,3)))</f>
        <v>#DIV/0!</v>
      </c>
      <c r="AL246" s="123" t="e">
        <f>AK246+(VLOOKUP($B245,'Growth Rates'!$B$11:$O$140,($B$1+2),FALSE))-(AL245*(AL$7/VLOOKUP($B245,'Paddock Names'!$B$11:$D$140,3)))</f>
        <v>#DIV/0!</v>
      </c>
      <c r="AM246" s="124" t="e">
        <f>AL246+(VLOOKUP($B245,'Growth Rates'!$B$11:$O$140,($B$1+2),FALSE))-(AM245*(AM$7/VLOOKUP($B245,'Paddock Names'!$B$11:$D$140,3)))</f>
        <v>#DIV/0!</v>
      </c>
    </row>
    <row r="247" spans="2:39" x14ac:dyDescent="0.2">
      <c r="B247" s="58">
        <f t="shared" si="7"/>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IF(SUM(I247:AM247)&gt;0,SUM(I247:AM247)," ")</f>
        <v xml:space="preserve"> </v>
      </c>
      <c r="F247" s="119" t="e">
        <f>IF((MOD('Group Name and Year'!$E$14,4)=0),Feb!AK248,Feb!AJ248)</f>
        <v>#DIV/0!</v>
      </c>
      <c r="G247" s="17">
        <f>VLOOKUP(B247,'Herbage Mass Residual'!$B$11:$O$140,($B$1+2),FALSE)</f>
        <v>2400</v>
      </c>
      <c r="H247" s="103" t="e">
        <f>($F$7/VLOOKUP(B247,'Paddock Names'!$B$11:$D$140,3))*(SUM(I247:AM247)/31)</f>
        <v>#DIV/0!</v>
      </c>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2"/>
    </row>
    <row r="248" spans="2:39" ht="16" thickBot="1" x14ac:dyDescent="0.25">
      <c r="B248" s="58">
        <f t="shared" si="7"/>
        <v>119.5</v>
      </c>
      <c r="C248" s="23"/>
      <c r="D248" s="29"/>
      <c r="E248" s="27"/>
      <c r="F248" s="21"/>
      <c r="G248" s="22"/>
      <c r="H248" s="104"/>
      <c r="I248" s="123" t="e">
        <f>F247+(VLOOKUP(B247,'Growth Rates'!$B$11:$O$140,($B$1+2),FALSE))-(I247*(I$7/VLOOKUP(B247,'Paddock Names'!$B$11:$D$140,3)))</f>
        <v>#DIV/0!</v>
      </c>
      <c r="J248" s="123" t="e">
        <f>I248+(VLOOKUP($B247,'Growth Rates'!$B$11:$O$140,($B$1+2),FALSE))-(J247*(J$7/VLOOKUP($B247,'Paddock Names'!$B$11:$D$140,3)))</f>
        <v>#DIV/0!</v>
      </c>
      <c r="K248" s="123" t="e">
        <f>J248+(VLOOKUP($B247,'Growth Rates'!$B$11:$O$140,($B$1+2),FALSE))-(K247*(K$7/VLOOKUP($B247,'Paddock Names'!$B$11:$D$140,3)))</f>
        <v>#DIV/0!</v>
      </c>
      <c r="L248" s="123" t="e">
        <f>K248+(VLOOKUP($B247,'Growth Rates'!$B$11:$O$140,($B$1+2),FALSE))-(L247*(L$7/VLOOKUP($B247,'Paddock Names'!$B$11:$D$140,3)))</f>
        <v>#DIV/0!</v>
      </c>
      <c r="M248" s="123" t="e">
        <f>L248+(VLOOKUP($B247,'Growth Rates'!$B$11:$O$140,($B$1+2),FALSE))-(M247*(M$7/VLOOKUP($B247,'Paddock Names'!$B$11:$D$140,3)))</f>
        <v>#DIV/0!</v>
      </c>
      <c r="N248" s="123" t="e">
        <f>M248+(VLOOKUP($B247,'Growth Rates'!$B$11:$O$140,($B$1+2),FALSE))-(N247*(N$7/VLOOKUP($B247,'Paddock Names'!$B$11:$D$140,3)))</f>
        <v>#DIV/0!</v>
      </c>
      <c r="O248" s="123" t="e">
        <f>N248+(VLOOKUP($B247,'Growth Rates'!$B$11:$O$140,($B$1+2),FALSE))-(O247*(O$7/VLOOKUP($B247,'Paddock Names'!$B$11:$D$140,3)))</f>
        <v>#DIV/0!</v>
      </c>
      <c r="P248" s="123" t="e">
        <f>O248+(VLOOKUP($B247,'Growth Rates'!$B$11:$O$140,($B$1+2),FALSE))-(P247*(P$7/VLOOKUP($B247,'Paddock Names'!$B$11:$D$140,3)))</f>
        <v>#DIV/0!</v>
      </c>
      <c r="Q248" s="123" t="e">
        <f>P248+(VLOOKUP($B247,'Growth Rates'!$B$11:$O$140,($B$1+2),FALSE))-(Q247*(Q$7/VLOOKUP($B247,'Paddock Names'!$B$11:$D$140,3)))</f>
        <v>#DIV/0!</v>
      </c>
      <c r="R248" s="123" t="e">
        <f>Q248+(VLOOKUP($B247,'Growth Rates'!$B$11:$O$140,($B$1+2),FALSE))-(R247*(R$7/VLOOKUP($B247,'Paddock Names'!$B$11:$D$140,3)))</f>
        <v>#DIV/0!</v>
      </c>
      <c r="S248" s="123" t="e">
        <f>R248+(VLOOKUP($B247,'Growth Rates'!$B$11:$O$140,($B$1+2),FALSE))-(S247*(S$7/VLOOKUP($B247,'Paddock Names'!$B$11:$D$140,3)))</f>
        <v>#DIV/0!</v>
      </c>
      <c r="T248" s="123" t="e">
        <f>S248+(VLOOKUP($B247,'Growth Rates'!$B$11:$O$140,($B$1+2),FALSE))-(T247*(T$7/VLOOKUP($B247,'Paddock Names'!$B$11:$D$140,3)))</f>
        <v>#DIV/0!</v>
      </c>
      <c r="U248" s="123" t="e">
        <f>T248+(VLOOKUP($B247,'Growth Rates'!$B$11:$O$140,($B$1+2),FALSE))-(U247*(U$7/VLOOKUP($B247,'Paddock Names'!$B$11:$D$140,3)))</f>
        <v>#DIV/0!</v>
      </c>
      <c r="V248" s="123" t="e">
        <f>U248+(VLOOKUP($B247,'Growth Rates'!$B$11:$O$140,($B$1+2),FALSE))-(V247*(V$7/VLOOKUP($B247,'Paddock Names'!$B$11:$D$140,3)))</f>
        <v>#DIV/0!</v>
      </c>
      <c r="W248" s="123" t="e">
        <f>V248+(VLOOKUP($B247,'Growth Rates'!$B$11:$O$140,($B$1+2),FALSE))-(W247*(W$7/VLOOKUP($B247,'Paddock Names'!$B$11:$D$140,3)))</f>
        <v>#DIV/0!</v>
      </c>
      <c r="X248" s="123" t="e">
        <f>W248+(VLOOKUP($B247,'Growth Rates'!$B$11:$O$140,($B$1+2),FALSE))-(X247*(X$7/VLOOKUP($B247,'Paddock Names'!$B$11:$D$140,3)))</f>
        <v>#DIV/0!</v>
      </c>
      <c r="Y248" s="123" t="e">
        <f>X248+(VLOOKUP($B247,'Growth Rates'!$B$11:$O$140,($B$1+2),FALSE))-(Y247*(Y$7/VLOOKUP($B247,'Paddock Names'!$B$11:$D$140,3)))</f>
        <v>#DIV/0!</v>
      </c>
      <c r="Z248" s="123" t="e">
        <f>Y248+(VLOOKUP($B247,'Growth Rates'!$B$11:$O$140,($B$1+2),FALSE))-(Z247*(Z$7/VLOOKUP($B247,'Paddock Names'!$B$11:$D$140,3)))</f>
        <v>#DIV/0!</v>
      </c>
      <c r="AA248" s="123" t="e">
        <f>Z248+(VLOOKUP($B247,'Growth Rates'!$B$11:$O$140,($B$1+2),FALSE))-(AA247*(AA$7/VLOOKUP($B247,'Paddock Names'!$B$11:$D$140,3)))</f>
        <v>#DIV/0!</v>
      </c>
      <c r="AB248" s="123" t="e">
        <f>AA248+(VLOOKUP($B247,'Growth Rates'!$B$11:$O$140,($B$1+2),FALSE))-(AB247*(AB$7/VLOOKUP($B247,'Paddock Names'!$B$11:$D$140,3)))</f>
        <v>#DIV/0!</v>
      </c>
      <c r="AC248" s="123" t="e">
        <f>AB248+(VLOOKUP($B247,'Growth Rates'!$B$11:$O$140,($B$1+2),FALSE))-(AC247*(AC$7/VLOOKUP($B247,'Paddock Names'!$B$11:$D$140,3)))</f>
        <v>#DIV/0!</v>
      </c>
      <c r="AD248" s="123" t="e">
        <f>AC248+(VLOOKUP($B247,'Growth Rates'!$B$11:$O$140,($B$1+2),FALSE))-(AD247*(AD$7/VLOOKUP($B247,'Paddock Names'!$B$11:$D$140,3)))</f>
        <v>#DIV/0!</v>
      </c>
      <c r="AE248" s="123" t="e">
        <f>AD248+(VLOOKUP($B247,'Growth Rates'!$B$11:$O$140,($B$1+2),FALSE))-(AE247*(AE$7/VLOOKUP($B247,'Paddock Names'!$B$11:$D$140,3)))</f>
        <v>#DIV/0!</v>
      </c>
      <c r="AF248" s="123" t="e">
        <f>AE248+(VLOOKUP($B247,'Growth Rates'!$B$11:$O$140,($B$1+2),FALSE))-(AF247*(AF$7/VLOOKUP($B247,'Paddock Names'!$B$11:$D$140,3)))</f>
        <v>#DIV/0!</v>
      </c>
      <c r="AG248" s="123" t="e">
        <f>AF248+(VLOOKUP($B247,'Growth Rates'!$B$11:$O$140,($B$1+2),FALSE))-(AG247*(AG$7/VLOOKUP($B247,'Paddock Names'!$B$11:$D$140,3)))</f>
        <v>#DIV/0!</v>
      </c>
      <c r="AH248" s="123" t="e">
        <f>AG248+(VLOOKUP($B247,'Growth Rates'!$B$11:$O$140,($B$1+2),FALSE))-(AH247*(AH$7/VLOOKUP($B247,'Paddock Names'!$B$11:$D$140,3)))</f>
        <v>#DIV/0!</v>
      </c>
      <c r="AI248" s="123" t="e">
        <f>AH248+(VLOOKUP($B247,'Growth Rates'!$B$11:$O$140,($B$1+2),FALSE))-(AI247*(AI$7/VLOOKUP($B247,'Paddock Names'!$B$11:$D$140,3)))</f>
        <v>#DIV/0!</v>
      </c>
      <c r="AJ248" s="123" t="e">
        <f>AI248+(VLOOKUP($B247,'Growth Rates'!$B$11:$O$140,($B$1+2),FALSE))-(AJ247*(AJ$7/VLOOKUP($B247,'Paddock Names'!$B$11:$D$140,3)))</f>
        <v>#DIV/0!</v>
      </c>
      <c r="AK248" s="123" t="e">
        <f>AJ248+(VLOOKUP($B247,'Growth Rates'!$B$11:$O$140,($B$1+2),FALSE))-(AK247*(AK$7/VLOOKUP($B247,'Paddock Names'!$B$11:$D$140,3)))</f>
        <v>#DIV/0!</v>
      </c>
      <c r="AL248" s="123" t="e">
        <f>AK248+(VLOOKUP($B247,'Growth Rates'!$B$11:$O$140,($B$1+2),FALSE))-(AL247*(AL$7/VLOOKUP($B247,'Paddock Names'!$B$11:$D$140,3)))</f>
        <v>#DIV/0!</v>
      </c>
      <c r="AM248" s="124" t="e">
        <f>AL248+(VLOOKUP($B247,'Growth Rates'!$B$11:$O$140,($B$1+2),FALSE))-(AM247*(AM$7/VLOOKUP($B247,'Paddock Names'!$B$11:$D$140,3)))</f>
        <v>#DIV/0!</v>
      </c>
    </row>
    <row r="249" spans="2:39" x14ac:dyDescent="0.2">
      <c r="B249" s="58">
        <f t="shared" si="7"/>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IF(SUM(I249:AM249)&gt;0,SUM(I249:AM249)," ")</f>
        <v xml:space="preserve"> </v>
      </c>
      <c r="F249" s="119" t="e">
        <f>IF((MOD('Group Name and Year'!$E$14,4)=0),Feb!AK250,Feb!AJ250)</f>
        <v>#DIV/0!</v>
      </c>
      <c r="G249" s="17">
        <f>VLOOKUP(B249,'Herbage Mass Residual'!$B$11:$O$140,($B$1+2),FALSE)</f>
        <v>2400</v>
      </c>
      <c r="H249" s="103" t="e">
        <f>($F$7/VLOOKUP(B249,'Paddock Names'!$B$11:$D$140,3))*(SUM(I249:AM249)/31)</f>
        <v>#DIV/0!</v>
      </c>
      <c r="I249" s="121"/>
      <c r="J249" s="121"/>
      <c r="K249" s="121"/>
      <c r="L249" s="121"/>
      <c r="M249" s="121"/>
      <c r="N249" s="121"/>
      <c r="O249" s="121"/>
      <c r="P249" s="121"/>
      <c r="Q249" s="121"/>
      <c r="R249" s="121"/>
      <c r="S249" s="121"/>
      <c r="T249" s="121"/>
      <c r="U249" s="121"/>
      <c r="V249" s="121"/>
      <c r="W249" s="121"/>
      <c r="X249" s="121"/>
      <c r="Y249" s="121"/>
      <c r="Z249" s="121"/>
      <c r="AA249" s="121"/>
      <c r="AB249" s="121"/>
      <c r="AC249" s="121"/>
      <c r="AD249" s="121"/>
      <c r="AE249" s="121"/>
      <c r="AF249" s="121"/>
      <c r="AG249" s="121"/>
      <c r="AH249" s="121"/>
      <c r="AI249" s="121"/>
      <c r="AJ249" s="121"/>
      <c r="AK249" s="121"/>
      <c r="AL249" s="121"/>
      <c r="AM249" s="122"/>
    </row>
    <row r="250" spans="2:39" ht="16" thickBot="1" x14ac:dyDescent="0.25">
      <c r="B250" s="58">
        <f t="shared" si="7"/>
        <v>120.5</v>
      </c>
      <c r="C250" s="23"/>
      <c r="D250" s="29"/>
      <c r="E250" s="27"/>
      <c r="F250" s="21"/>
      <c r="G250" s="22"/>
      <c r="H250" s="104"/>
      <c r="I250" s="123" t="e">
        <f>F249+(VLOOKUP(B249,'Growth Rates'!$B$11:$O$140,($B$1+2),FALSE))-(I249*(I$7/VLOOKUP(B249,'Paddock Names'!$B$11:$D$140,3)))</f>
        <v>#DIV/0!</v>
      </c>
      <c r="J250" s="123" t="e">
        <f>I250+(VLOOKUP($B249,'Growth Rates'!$B$11:$O$140,($B$1+2),FALSE))-(J249*(J$7/VLOOKUP($B249,'Paddock Names'!$B$11:$D$140,3)))</f>
        <v>#DIV/0!</v>
      </c>
      <c r="K250" s="123" t="e">
        <f>J250+(VLOOKUP($B249,'Growth Rates'!$B$11:$O$140,($B$1+2),FALSE))-(K249*(K$7/VLOOKUP($B249,'Paddock Names'!$B$11:$D$140,3)))</f>
        <v>#DIV/0!</v>
      </c>
      <c r="L250" s="123" t="e">
        <f>K250+(VLOOKUP($B249,'Growth Rates'!$B$11:$O$140,($B$1+2),FALSE))-(L249*(L$7/VLOOKUP($B249,'Paddock Names'!$B$11:$D$140,3)))</f>
        <v>#DIV/0!</v>
      </c>
      <c r="M250" s="123" t="e">
        <f>L250+(VLOOKUP($B249,'Growth Rates'!$B$11:$O$140,($B$1+2),FALSE))-(M249*(M$7/VLOOKUP($B249,'Paddock Names'!$B$11:$D$140,3)))</f>
        <v>#DIV/0!</v>
      </c>
      <c r="N250" s="123" t="e">
        <f>M250+(VLOOKUP($B249,'Growth Rates'!$B$11:$O$140,($B$1+2),FALSE))-(N249*(N$7/VLOOKUP($B249,'Paddock Names'!$B$11:$D$140,3)))</f>
        <v>#DIV/0!</v>
      </c>
      <c r="O250" s="123" t="e">
        <f>N250+(VLOOKUP($B249,'Growth Rates'!$B$11:$O$140,($B$1+2),FALSE))-(O249*(O$7/VLOOKUP($B249,'Paddock Names'!$B$11:$D$140,3)))</f>
        <v>#DIV/0!</v>
      </c>
      <c r="P250" s="123" t="e">
        <f>O250+(VLOOKUP($B249,'Growth Rates'!$B$11:$O$140,($B$1+2),FALSE))-(P249*(P$7/VLOOKUP($B249,'Paddock Names'!$B$11:$D$140,3)))</f>
        <v>#DIV/0!</v>
      </c>
      <c r="Q250" s="123" t="e">
        <f>P250+(VLOOKUP($B249,'Growth Rates'!$B$11:$O$140,($B$1+2),FALSE))-(Q249*(Q$7/VLOOKUP($B249,'Paddock Names'!$B$11:$D$140,3)))</f>
        <v>#DIV/0!</v>
      </c>
      <c r="R250" s="123" t="e">
        <f>Q250+(VLOOKUP($B249,'Growth Rates'!$B$11:$O$140,($B$1+2),FALSE))-(R249*(R$7/VLOOKUP($B249,'Paddock Names'!$B$11:$D$140,3)))</f>
        <v>#DIV/0!</v>
      </c>
      <c r="S250" s="123" t="e">
        <f>R250+(VLOOKUP($B249,'Growth Rates'!$B$11:$O$140,($B$1+2),FALSE))-(S249*(S$7/VLOOKUP($B249,'Paddock Names'!$B$11:$D$140,3)))</f>
        <v>#DIV/0!</v>
      </c>
      <c r="T250" s="123" t="e">
        <f>S250+(VLOOKUP($B249,'Growth Rates'!$B$11:$O$140,($B$1+2),FALSE))-(T249*(T$7/VLOOKUP($B249,'Paddock Names'!$B$11:$D$140,3)))</f>
        <v>#DIV/0!</v>
      </c>
      <c r="U250" s="123" t="e">
        <f>T250+(VLOOKUP($B249,'Growth Rates'!$B$11:$O$140,($B$1+2),FALSE))-(U249*(U$7/VLOOKUP($B249,'Paddock Names'!$B$11:$D$140,3)))</f>
        <v>#DIV/0!</v>
      </c>
      <c r="V250" s="123" t="e">
        <f>U250+(VLOOKUP($B249,'Growth Rates'!$B$11:$O$140,($B$1+2),FALSE))-(V249*(V$7/VLOOKUP($B249,'Paddock Names'!$B$11:$D$140,3)))</f>
        <v>#DIV/0!</v>
      </c>
      <c r="W250" s="123" t="e">
        <f>V250+(VLOOKUP($B249,'Growth Rates'!$B$11:$O$140,($B$1+2),FALSE))-(W249*(W$7/VLOOKUP($B249,'Paddock Names'!$B$11:$D$140,3)))</f>
        <v>#DIV/0!</v>
      </c>
      <c r="X250" s="123" t="e">
        <f>W250+(VLOOKUP($B249,'Growth Rates'!$B$11:$O$140,($B$1+2),FALSE))-(X249*(X$7/VLOOKUP($B249,'Paddock Names'!$B$11:$D$140,3)))</f>
        <v>#DIV/0!</v>
      </c>
      <c r="Y250" s="123" t="e">
        <f>X250+(VLOOKUP($B249,'Growth Rates'!$B$11:$O$140,($B$1+2),FALSE))-(Y249*(Y$7/VLOOKUP($B249,'Paddock Names'!$B$11:$D$140,3)))</f>
        <v>#DIV/0!</v>
      </c>
      <c r="Z250" s="123" t="e">
        <f>Y250+(VLOOKUP($B249,'Growth Rates'!$B$11:$O$140,($B$1+2),FALSE))-(Z249*(Z$7/VLOOKUP($B249,'Paddock Names'!$B$11:$D$140,3)))</f>
        <v>#DIV/0!</v>
      </c>
      <c r="AA250" s="123" t="e">
        <f>Z250+(VLOOKUP($B249,'Growth Rates'!$B$11:$O$140,($B$1+2),FALSE))-(AA249*(AA$7/VLOOKUP($B249,'Paddock Names'!$B$11:$D$140,3)))</f>
        <v>#DIV/0!</v>
      </c>
      <c r="AB250" s="123" t="e">
        <f>AA250+(VLOOKUP($B249,'Growth Rates'!$B$11:$O$140,($B$1+2),FALSE))-(AB249*(AB$7/VLOOKUP($B249,'Paddock Names'!$B$11:$D$140,3)))</f>
        <v>#DIV/0!</v>
      </c>
      <c r="AC250" s="123" t="e">
        <f>AB250+(VLOOKUP($B249,'Growth Rates'!$B$11:$O$140,($B$1+2),FALSE))-(AC249*(AC$7/VLOOKUP($B249,'Paddock Names'!$B$11:$D$140,3)))</f>
        <v>#DIV/0!</v>
      </c>
      <c r="AD250" s="123" t="e">
        <f>AC250+(VLOOKUP($B249,'Growth Rates'!$B$11:$O$140,($B$1+2),FALSE))-(AD249*(AD$7/VLOOKUP($B249,'Paddock Names'!$B$11:$D$140,3)))</f>
        <v>#DIV/0!</v>
      </c>
      <c r="AE250" s="123" t="e">
        <f>AD250+(VLOOKUP($B249,'Growth Rates'!$B$11:$O$140,($B$1+2),FALSE))-(AE249*(AE$7/VLOOKUP($B249,'Paddock Names'!$B$11:$D$140,3)))</f>
        <v>#DIV/0!</v>
      </c>
      <c r="AF250" s="123" t="e">
        <f>AE250+(VLOOKUP($B249,'Growth Rates'!$B$11:$O$140,($B$1+2),FALSE))-(AF249*(AF$7/VLOOKUP($B249,'Paddock Names'!$B$11:$D$140,3)))</f>
        <v>#DIV/0!</v>
      </c>
      <c r="AG250" s="123" t="e">
        <f>AF250+(VLOOKUP($B249,'Growth Rates'!$B$11:$O$140,($B$1+2),FALSE))-(AG249*(AG$7/VLOOKUP($B249,'Paddock Names'!$B$11:$D$140,3)))</f>
        <v>#DIV/0!</v>
      </c>
      <c r="AH250" s="123" t="e">
        <f>AG250+(VLOOKUP($B249,'Growth Rates'!$B$11:$O$140,($B$1+2),FALSE))-(AH249*(AH$7/VLOOKUP($B249,'Paddock Names'!$B$11:$D$140,3)))</f>
        <v>#DIV/0!</v>
      </c>
      <c r="AI250" s="123" t="e">
        <f>AH250+(VLOOKUP($B249,'Growth Rates'!$B$11:$O$140,($B$1+2),FALSE))-(AI249*(AI$7/VLOOKUP($B249,'Paddock Names'!$B$11:$D$140,3)))</f>
        <v>#DIV/0!</v>
      </c>
      <c r="AJ250" s="123" t="e">
        <f>AI250+(VLOOKUP($B249,'Growth Rates'!$B$11:$O$140,($B$1+2),FALSE))-(AJ249*(AJ$7/VLOOKUP($B249,'Paddock Names'!$B$11:$D$140,3)))</f>
        <v>#DIV/0!</v>
      </c>
      <c r="AK250" s="123" t="e">
        <f>AJ250+(VLOOKUP($B249,'Growth Rates'!$B$11:$O$140,($B$1+2),FALSE))-(AK249*(AK$7/VLOOKUP($B249,'Paddock Names'!$B$11:$D$140,3)))</f>
        <v>#DIV/0!</v>
      </c>
      <c r="AL250" s="123" t="e">
        <f>AK250+(VLOOKUP($B249,'Growth Rates'!$B$11:$O$140,($B$1+2),FALSE))-(AL249*(AL$7/VLOOKUP($B249,'Paddock Names'!$B$11:$D$140,3)))</f>
        <v>#DIV/0!</v>
      </c>
      <c r="AM250" s="124" t="e">
        <f>AL250+(VLOOKUP($B249,'Growth Rates'!$B$11:$O$140,($B$1+2),FALSE))-(AM249*(AM$7/VLOOKUP($B249,'Paddock Names'!$B$11:$D$140,3)))</f>
        <v>#DIV/0!</v>
      </c>
    </row>
    <row r="251" spans="2:39" x14ac:dyDescent="0.2">
      <c r="B251" s="58">
        <f t="shared" si="7"/>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IF(SUM(I251:AM251)&gt;0,SUM(I251:AM251)," ")</f>
        <v xml:space="preserve"> </v>
      </c>
      <c r="F251" s="119" t="e">
        <f>IF((MOD('Group Name and Year'!$E$14,4)=0),Feb!AK252,Feb!AJ252)</f>
        <v>#DIV/0!</v>
      </c>
      <c r="G251" s="17">
        <f>VLOOKUP(B251,'Herbage Mass Residual'!$B$11:$O$140,($B$1+2),FALSE)</f>
        <v>2400</v>
      </c>
      <c r="H251" s="103" t="e">
        <f>($F$7/VLOOKUP(B251,'Paddock Names'!$B$11:$D$140,3))*(SUM(I251:AM251)/31)</f>
        <v>#DIV/0!</v>
      </c>
      <c r="I251" s="121"/>
      <c r="J251" s="121"/>
      <c r="K251" s="121"/>
      <c r="L251" s="121"/>
      <c r="M251" s="121"/>
      <c r="N251" s="121"/>
      <c r="O251" s="121"/>
      <c r="P251" s="121"/>
      <c r="Q251" s="121"/>
      <c r="R251" s="121"/>
      <c r="S251" s="121"/>
      <c r="T251" s="121"/>
      <c r="U251" s="121"/>
      <c r="V251" s="121"/>
      <c r="W251" s="121"/>
      <c r="X251" s="121"/>
      <c r="Y251" s="121"/>
      <c r="Z251" s="121"/>
      <c r="AA251" s="121"/>
      <c r="AB251" s="121"/>
      <c r="AC251" s="121"/>
      <c r="AD251" s="121"/>
      <c r="AE251" s="121"/>
      <c r="AF251" s="121"/>
      <c r="AG251" s="121"/>
      <c r="AH251" s="121"/>
      <c r="AI251" s="121"/>
      <c r="AJ251" s="121"/>
      <c r="AK251" s="121"/>
      <c r="AL251" s="121"/>
      <c r="AM251" s="122"/>
    </row>
    <row r="252" spans="2:39" ht="16" thickBot="1" x14ac:dyDescent="0.25">
      <c r="B252" s="58">
        <f t="shared" si="7"/>
        <v>121.5</v>
      </c>
      <c r="C252" s="23"/>
      <c r="D252" s="29"/>
      <c r="E252" s="27"/>
      <c r="F252" s="21"/>
      <c r="G252" s="22"/>
      <c r="H252" s="104"/>
      <c r="I252" s="123" t="e">
        <f>F251+(VLOOKUP(B251,'Growth Rates'!$B$11:$O$140,($B$1+2),FALSE))-(I251*(I$7/VLOOKUP(B251,'Paddock Names'!$B$11:$D$140,3)))</f>
        <v>#DIV/0!</v>
      </c>
      <c r="J252" s="123" t="e">
        <f>I252+(VLOOKUP($B251,'Growth Rates'!$B$11:$O$140,($B$1+2),FALSE))-(J251*(J$7/VLOOKUP($B251,'Paddock Names'!$B$11:$D$140,3)))</f>
        <v>#DIV/0!</v>
      </c>
      <c r="K252" s="123" t="e">
        <f>J252+(VLOOKUP($B251,'Growth Rates'!$B$11:$O$140,($B$1+2),FALSE))-(K251*(K$7/VLOOKUP($B251,'Paddock Names'!$B$11:$D$140,3)))</f>
        <v>#DIV/0!</v>
      </c>
      <c r="L252" s="123" t="e">
        <f>K252+(VLOOKUP($B251,'Growth Rates'!$B$11:$O$140,($B$1+2),FALSE))-(L251*(L$7/VLOOKUP($B251,'Paddock Names'!$B$11:$D$140,3)))</f>
        <v>#DIV/0!</v>
      </c>
      <c r="M252" s="123" t="e">
        <f>L252+(VLOOKUP($B251,'Growth Rates'!$B$11:$O$140,($B$1+2),FALSE))-(M251*(M$7/VLOOKUP($B251,'Paddock Names'!$B$11:$D$140,3)))</f>
        <v>#DIV/0!</v>
      </c>
      <c r="N252" s="123" t="e">
        <f>M252+(VLOOKUP($B251,'Growth Rates'!$B$11:$O$140,($B$1+2),FALSE))-(N251*(N$7/VLOOKUP($B251,'Paddock Names'!$B$11:$D$140,3)))</f>
        <v>#DIV/0!</v>
      </c>
      <c r="O252" s="123" t="e">
        <f>N252+(VLOOKUP($B251,'Growth Rates'!$B$11:$O$140,($B$1+2),FALSE))-(O251*(O$7/VLOOKUP($B251,'Paddock Names'!$B$11:$D$140,3)))</f>
        <v>#DIV/0!</v>
      </c>
      <c r="P252" s="123" t="e">
        <f>O252+(VLOOKUP($B251,'Growth Rates'!$B$11:$O$140,($B$1+2),FALSE))-(P251*(P$7/VLOOKUP($B251,'Paddock Names'!$B$11:$D$140,3)))</f>
        <v>#DIV/0!</v>
      </c>
      <c r="Q252" s="123" t="e">
        <f>P252+(VLOOKUP($B251,'Growth Rates'!$B$11:$O$140,($B$1+2),FALSE))-(Q251*(Q$7/VLOOKUP($B251,'Paddock Names'!$B$11:$D$140,3)))</f>
        <v>#DIV/0!</v>
      </c>
      <c r="R252" s="123" t="e">
        <f>Q252+(VLOOKUP($B251,'Growth Rates'!$B$11:$O$140,($B$1+2),FALSE))-(R251*(R$7/VLOOKUP($B251,'Paddock Names'!$B$11:$D$140,3)))</f>
        <v>#DIV/0!</v>
      </c>
      <c r="S252" s="123" t="e">
        <f>R252+(VLOOKUP($B251,'Growth Rates'!$B$11:$O$140,($B$1+2),FALSE))-(S251*(S$7/VLOOKUP($B251,'Paddock Names'!$B$11:$D$140,3)))</f>
        <v>#DIV/0!</v>
      </c>
      <c r="T252" s="123" t="e">
        <f>S252+(VLOOKUP($B251,'Growth Rates'!$B$11:$O$140,($B$1+2),FALSE))-(T251*(T$7/VLOOKUP($B251,'Paddock Names'!$B$11:$D$140,3)))</f>
        <v>#DIV/0!</v>
      </c>
      <c r="U252" s="123" t="e">
        <f>T252+(VLOOKUP($B251,'Growth Rates'!$B$11:$O$140,($B$1+2),FALSE))-(U251*(U$7/VLOOKUP($B251,'Paddock Names'!$B$11:$D$140,3)))</f>
        <v>#DIV/0!</v>
      </c>
      <c r="V252" s="123" t="e">
        <f>U252+(VLOOKUP($B251,'Growth Rates'!$B$11:$O$140,($B$1+2),FALSE))-(V251*(V$7/VLOOKUP($B251,'Paddock Names'!$B$11:$D$140,3)))</f>
        <v>#DIV/0!</v>
      </c>
      <c r="W252" s="123" t="e">
        <f>V252+(VLOOKUP($B251,'Growth Rates'!$B$11:$O$140,($B$1+2),FALSE))-(W251*(W$7/VLOOKUP($B251,'Paddock Names'!$B$11:$D$140,3)))</f>
        <v>#DIV/0!</v>
      </c>
      <c r="X252" s="123" t="e">
        <f>W252+(VLOOKUP($B251,'Growth Rates'!$B$11:$O$140,($B$1+2),FALSE))-(X251*(X$7/VLOOKUP($B251,'Paddock Names'!$B$11:$D$140,3)))</f>
        <v>#DIV/0!</v>
      </c>
      <c r="Y252" s="123" t="e">
        <f>X252+(VLOOKUP($B251,'Growth Rates'!$B$11:$O$140,($B$1+2),FALSE))-(Y251*(Y$7/VLOOKUP($B251,'Paddock Names'!$B$11:$D$140,3)))</f>
        <v>#DIV/0!</v>
      </c>
      <c r="Z252" s="123" t="e">
        <f>Y252+(VLOOKUP($B251,'Growth Rates'!$B$11:$O$140,($B$1+2),FALSE))-(Z251*(Z$7/VLOOKUP($B251,'Paddock Names'!$B$11:$D$140,3)))</f>
        <v>#DIV/0!</v>
      </c>
      <c r="AA252" s="123" t="e">
        <f>Z252+(VLOOKUP($B251,'Growth Rates'!$B$11:$O$140,($B$1+2),FALSE))-(AA251*(AA$7/VLOOKUP($B251,'Paddock Names'!$B$11:$D$140,3)))</f>
        <v>#DIV/0!</v>
      </c>
      <c r="AB252" s="123" t="e">
        <f>AA252+(VLOOKUP($B251,'Growth Rates'!$B$11:$O$140,($B$1+2),FALSE))-(AB251*(AB$7/VLOOKUP($B251,'Paddock Names'!$B$11:$D$140,3)))</f>
        <v>#DIV/0!</v>
      </c>
      <c r="AC252" s="123" t="e">
        <f>AB252+(VLOOKUP($B251,'Growth Rates'!$B$11:$O$140,($B$1+2),FALSE))-(AC251*(AC$7/VLOOKUP($B251,'Paddock Names'!$B$11:$D$140,3)))</f>
        <v>#DIV/0!</v>
      </c>
      <c r="AD252" s="123" t="e">
        <f>AC252+(VLOOKUP($B251,'Growth Rates'!$B$11:$O$140,($B$1+2),FALSE))-(AD251*(AD$7/VLOOKUP($B251,'Paddock Names'!$B$11:$D$140,3)))</f>
        <v>#DIV/0!</v>
      </c>
      <c r="AE252" s="123" t="e">
        <f>AD252+(VLOOKUP($B251,'Growth Rates'!$B$11:$O$140,($B$1+2),FALSE))-(AE251*(AE$7/VLOOKUP($B251,'Paddock Names'!$B$11:$D$140,3)))</f>
        <v>#DIV/0!</v>
      </c>
      <c r="AF252" s="123" t="e">
        <f>AE252+(VLOOKUP($B251,'Growth Rates'!$B$11:$O$140,($B$1+2),FALSE))-(AF251*(AF$7/VLOOKUP($B251,'Paddock Names'!$B$11:$D$140,3)))</f>
        <v>#DIV/0!</v>
      </c>
      <c r="AG252" s="123" t="e">
        <f>AF252+(VLOOKUP($B251,'Growth Rates'!$B$11:$O$140,($B$1+2),FALSE))-(AG251*(AG$7/VLOOKUP($B251,'Paddock Names'!$B$11:$D$140,3)))</f>
        <v>#DIV/0!</v>
      </c>
      <c r="AH252" s="123" t="e">
        <f>AG252+(VLOOKUP($B251,'Growth Rates'!$B$11:$O$140,($B$1+2),FALSE))-(AH251*(AH$7/VLOOKUP($B251,'Paddock Names'!$B$11:$D$140,3)))</f>
        <v>#DIV/0!</v>
      </c>
      <c r="AI252" s="123" t="e">
        <f>AH252+(VLOOKUP($B251,'Growth Rates'!$B$11:$O$140,($B$1+2),FALSE))-(AI251*(AI$7/VLOOKUP($B251,'Paddock Names'!$B$11:$D$140,3)))</f>
        <v>#DIV/0!</v>
      </c>
      <c r="AJ252" s="123" t="e">
        <f>AI252+(VLOOKUP($B251,'Growth Rates'!$B$11:$O$140,($B$1+2),FALSE))-(AJ251*(AJ$7/VLOOKUP($B251,'Paddock Names'!$B$11:$D$140,3)))</f>
        <v>#DIV/0!</v>
      </c>
      <c r="AK252" s="123" t="e">
        <f>AJ252+(VLOOKUP($B251,'Growth Rates'!$B$11:$O$140,($B$1+2),FALSE))-(AK251*(AK$7/VLOOKUP($B251,'Paddock Names'!$B$11:$D$140,3)))</f>
        <v>#DIV/0!</v>
      </c>
      <c r="AL252" s="123" t="e">
        <f>AK252+(VLOOKUP($B251,'Growth Rates'!$B$11:$O$140,($B$1+2),FALSE))-(AL251*(AL$7/VLOOKUP($B251,'Paddock Names'!$B$11:$D$140,3)))</f>
        <v>#DIV/0!</v>
      </c>
      <c r="AM252" s="124" t="e">
        <f>AL252+(VLOOKUP($B251,'Growth Rates'!$B$11:$O$140,($B$1+2),FALSE))-(AM251*(AM$7/VLOOKUP($B251,'Paddock Names'!$B$11:$D$140,3)))</f>
        <v>#DIV/0!</v>
      </c>
    </row>
    <row r="253" spans="2:39" x14ac:dyDescent="0.2">
      <c r="B253" s="58">
        <f t="shared" si="7"/>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IF(SUM(I253:AM253)&gt;0,SUM(I253:AM253)," ")</f>
        <v xml:space="preserve"> </v>
      </c>
      <c r="F253" s="119" t="e">
        <f>IF((MOD('Group Name and Year'!$E$14,4)=0),Feb!AK254,Feb!AJ254)</f>
        <v>#DIV/0!</v>
      </c>
      <c r="G253" s="17">
        <f>VLOOKUP(B253,'Herbage Mass Residual'!$B$11:$O$140,($B$1+2),FALSE)</f>
        <v>2400</v>
      </c>
      <c r="H253" s="103" t="e">
        <f>($F$7/VLOOKUP(B253,'Paddock Names'!$B$11:$D$140,3))*(SUM(I253:AM253)/31)</f>
        <v>#DIV/0!</v>
      </c>
      <c r="I253" s="121"/>
      <c r="J253" s="121"/>
      <c r="K253" s="121"/>
      <c r="L253" s="121"/>
      <c r="M253" s="121"/>
      <c r="N253" s="121"/>
      <c r="O253" s="121"/>
      <c r="P253" s="121"/>
      <c r="Q253" s="121"/>
      <c r="R253" s="121"/>
      <c r="S253" s="121"/>
      <c r="T253" s="121"/>
      <c r="U253" s="121"/>
      <c r="V253" s="121"/>
      <c r="W253" s="121"/>
      <c r="X253" s="121"/>
      <c r="Y253" s="121"/>
      <c r="Z253" s="121"/>
      <c r="AA253" s="121"/>
      <c r="AB253" s="121"/>
      <c r="AC253" s="121"/>
      <c r="AD253" s="121"/>
      <c r="AE253" s="121"/>
      <c r="AF253" s="121"/>
      <c r="AG253" s="121"/>
      <c r="AH253" s="121"/>
      <c r="AI253" s="121"/>
      <c r="AJ253" s="121"/>
      <c r="AK253" s="121"/>
      <c r="AL253" s="121"/>
      <c r="AM253" s="122"/>
    </row>
    <row r="254" spans="2:39" ht="16" thickBot="1" x14ac:dyDescent="0.25">
      <c r="B254" s="58">
        <f t="shared" si="7"/>
        <v>122.5</v>
      </c>
      <c r="C254" s="23"/>
      <c r="D254" s="29"/>
      <c r="E254" s="27"/>
      <c r="F254" s="21"/>
      <c r="G254" s="22"/>
      <c r="H254" s="104"/>
      <c r="I254" s="123" t="e">
        <f>F253+(VLOOKUP(B253,'Growth Rates'!$B$11:$O$140,($B$1+2),FALSE))-(I253*(I$7/VLOOKUP(B253,'Paddock Names'!$B$11:$D$140,3)))</f>
        <v>#DIV/0!</v>
      </c>
      <c r="J254" s="123" t="e">
        <f>I254+(VLOOKUP($B253,'Growth Rates'!$B$11:$O$140,($B$1+2),FALSE))-(J253*(J$7/VLOOKUP($B253,'Paddock Names'!$B$11:$D$140,3)))</f>
        <v>#DIV/0!</v>
      </c>
      <c r="K254" s="123" t="e">
        <f>J254+(VLOOKUP($B253,'Growth Rates'!$B$11:$O$140,($B$1+2),FALSE))-(K253*(K$7/VLOOKUP($B253,'Paddock Names'!$B$11:$D$140,3)))</f>
        <v>#DIV/0!</v>
      </c>
      <c r="L254" s="123" t="e">
        <f>K254+(VLOOKUP($B253,'Growth Rates'!$B$11:$O$140,($B$1+2),FALSE))-(L253*(L$7/VLOOKUP($B253,'Paddock Names'!$B$11:$D$140,3)))</f>
        <v>#DIV/0!</v>
      </c>
      <c r="M254" s="123" t="e">
        <f>L254+(VLOOKUP($B253,'Growth Rates'!$B$11:$O$140,($B$1+2),FALSE))-(M253*(M$7/VLOOKUP($B253,'Paddock Names'!$B$11:$D$140,3)))</f>
        <v>#DIV/0!</v>
      </c>
      <c r="N254" s="123" t="e">
        <f>M254+(VLOOKUP($B253,'Growth Rates'!$B$11:$O$140,($B$1+2),FALSE))-(N253*(N$7/VLOOKUP($B253,'Paddock Names'!$B$11:$D$140,3)))</f>
        <v>#DIV/0!</v>
      </c>
      <c r="O254" s="123" t="e">
        <f>N254+(VLOOKUP($B253,'Growth Rates'!$B$11:$O$140,($B$1+2),FALSE))-(O253*(O$7/VLOOKUP($B253,'Paddock Names'!$B$11:$D$140,3)))</f>
        <v>#DIV/0!</v>
      </c>
      <c r="P254" s="123" t="e">
        <f>O254+(VLOOKUP($B253,'Growth Rates'!$B$11:$O$140,($B$1+2),FALSE))-(P253*(P$7/VLOOKUP($B253,'Paddock Names'!$B$11:$D$140,3)))</f>
        <v>#DIV/0!</v>
      </c>
      <c r="Q254" s="123" t="e">
        <f>P254+(VLOOKUP($B253,'Growth Rates'!$B$11:$O$140,($B$1+2),FALSE))-(Q253*(Q$7/VLOOKUP($B253,'Paddock Names'!$B$11:$D$140,3)))</f>
        <v>#DIV/0!</v>
      </c>
      <c r="R254" s="123" t="e">
        <f>Q254+(VLOOKUP($B253,'Growth Rates'!$B$11:$O$140,($B$1+2),FALSE))-(R253*(R$7/VLOOKUP($B253,'Paddock Names'!$B$11:$D$140,3)))</f>
        <v>#DIV/0!</v>
      </c>
      <c r="S254" s="123" t="e">
        <f>R254+(VLOOKUP($B253,'Growth Rates'!$B$11:$O$140,($B$1+2),FALSE))-(S253*(S$7/VLOOKUP($B253,'Paddock Names'!$B$11:$D$140,3)))</f>
        <v>#DIV/0!</v>
      </c>
      <c r="T254" s="123" t="e">
        <f>S254+(VLOOKUP($B253,'Growth Rates'!$B$11:$O$140,($B$1+2),FALSE))-(T253*(T$7/VLOOKUP($B253,'Paddock Names'!$B$11:$D$140,3)))</f>
        <v>#DIV/0!</v>
      </c>
      <c r="U254" s="123" t="e">
        <f>T254+(VLOOKUP($B253,'Growth Rates'!$B$11:$O$140,($B$1+2),FALSE))-(U253*(U$7/VLOOKUP($B253,'Paddock Names'!$B$11:$D$140,3)))</f>
        <v>#DIV/0!</v>
      </c>
      <c r="V254" s="123" t="e">
        <f>U254+(VLOOKUP($B253,'Growth Rates'!$B$11:$O$140,($B$1+2),FALSE))-(V253*(V$7/VLOOKUP($B253,'Paddock Names'!$B$11:$D$140,3)))</f>
        <v>#DIV/0!</v>
      </c>
      <c r="W254" s="123" t="e">
        <f>V254+(VLOOKUP($B253,'Growth Rates'!$B$11:$O$140,($B$1+2),FALSE))-(W253*(W$7/VLOOKUP($B253,'Paddock Names'!$B$11:$D$140,3)))</f>
        <v>#DIV/0!</v>
      </c>
      <c r="X254" s="123" t="e">
        <f>W254+(VLOOKUP($B253,'Growth Rates'!$B$11:$O$140,($B$1+2),FALSE))-(X253*(X$7/VLOOKUP($B253,'Paddock Names'!$B$11:$D$140,3)))</f>
        <v>#DIV/0!</v>
      </c>
      <c r="Y254" s="123" t="e">
        <f>X254+(VLOOKUP($B253,'Growth Rates'!$B$11:$O$140,($B$1+2),FALSE))-(Y253*(Y$7/VLOOKUP($B253,'Paddock Names'!$B$11:$D$140,3)))</f>
        <v>#DIV/0!</v>
      </c>
      <c r="Z254" s="123" t="e">
        <f>Y254+(VLOOKUP($B253,'Growth Rates'!$B$11:$O$140,($B$1+2),FALSE))-(Z253*(Z$7/VLOOKUP($B253,'Paddock Names'!$B$11:$D$140,3)))</f>
        <v>#DIV/0!</v>
      </c>
      <c r="AA254" s="123" t="e">
        <f>Z254+(VLOOKUP($B253,'Growth Rates'!$B$11:$O$140,($B$1+2),FALSE))-(AA253*(AA$7/VLOOKUP($B253,'Paddock Names'!$B$11:$D$140,3)))</f>
        <v>#DIV/0!</v>
      </c>
      <c r="AB254" s="123" t="e">
        <f>AA254+(VLOOKUP($B253,'Growth Rates'!$B$11:$O$140,($B$1+2),FALSE))-(AB253*(AB$7/VLOOKUP($B253,'Paddock Names'!$B$11:$D$140,3)))</f>
        <v>#DIV/0!</v>
      </c>
      <c r="AC254" s="123" t="e">
        <f>AB254+(VLOOKUP($B253,'Growth Rates'!$B$11:$O$140,($B$1+2),FALSE))-(AC253*(AC$7/VLOOKUP($B253,'Paddock Names'!$B$11:$D$140,3)))</f>
        <v>#DIV/0!</v>
      </c>
      <c r="AD254" s="123" t="e">
        <f>AC254+(VLOOKUP($B253,'Growth Rates'!$B$11:$O$140,($B$1+2),FALSE))-(AD253*(AD$7/VLOOKUP($B253,'Paddock Names'!$B$11:$D$140,3)))</f>
        <v>#DIV/0!</v>
      </c>
      <c r="AE254" s="123" t="e">
        <f>AD254+(VLOOKUP($B253,'Growth Rates'!$B$11:$O$140,($B$1+2),FALSE))-(AE253*(AE$7/VLOOKUP($B253,'Paddock Names'!$B$11:$D$140,3)))</f>
        <v>#DIV/0!</v>
      </c>
      <c r="AF254" s="123" t="e">
        <f>AE254+(VLOOKUP($B253,'Growth Rates'!$B$11:$O$140,($B$1+2),FALSE))-(AF253*(AF$7/VLOOKUP($B253,'Paddock Names'!$B$11:$D$140,3)))</f>
        <v>#DIV/0!</v>
      </c>
      <c r="AG254" s="123" t="e">
        <f>AF254+(VLOOKUP($B253,'Growth Rates'!$B$11:$O$140,($B$1+2),FALSE))-(AG253*(AG$7/VLOOKUP($B253,'Paddock Names'!$B$11:$D$140,3)))</f>
        <v>#DIV/0!</v>
      </c>
      <c r="AH254" s="123" t="e">
        <f>AG254+(VLOOKUP($B253,'Growth Rates'!$B$11:$O$140,($B$1+2),FALSE))-(AH253*(AH$7/VLOOKUP($B253,'Paddock Names'!$B$11:$D$140,3)))</f>
        <v>#DIV/0!</v>
      </c>
      <c r="AI254" s="123" t="e">
        <f>AH254+(VLOOKUP($B253,'Growth Rates'!$B$11:$O$140,($B$1+2),FALSE))-(AI253*(AI$7/VLOOKUP($B253,'Paddock Names'!$B$11:$D$140,3)))</f>
        <v>#DIV/0!</v>
      </c>
      <c r="AJ254" s="123" t="e">
        <f>AI254+(VLOOKUP($B253,'Growth Rates'!$B$11:$O$140,($B$1+2),FALSE))-(AJ253*(AJ$7/VLOOKUP($B253,'Paddock Names'!$B$11:$D$140,3)))</f>
        <v>#DIV/0!</v>
      </c>
      <c r="AK254" s="123" t="e">
        <f>AJ254+(VLOOKUP($B253,'Growth Rates'!$B$11:$O$140,($B$1+2),FALSE))-(AK253*(AK$7/VLOOKUP($B253,'Paddock Names'!$B$11:$D$140,3)))</f>
        <v>#DIV/0!</v>
      </c>
      <c r="AL254" s="123" t="e">
        <f>AK254+(VLOOKUP($B253,'Growth Rates'!$B$11:$O$140,($B$1+2),FALSE))-(AL253*(AL$7/VLOOKUP($B253,'Paddock Names'!$B$11:$D$140,3)))</f>
        <v>#DIV/0!</v>
      </c>
      <c r="AM254" s="124" t="e">
        <f>AL254+(VLOOKUP($B253,'Growth Rates'!$B$11:$O$140,($B$1+2),FALSE))-(AM253*(AM$7/VLOOKUP($B253,'Paddock Names'!$B$11:$D$140,3)))</f>
        <v>#DIV/0!</v>
      </c>
    </row>
    <row r="255" spans="2:39" x14ac:dyDescent="0.2">
      <c r="B255" s="58">
        <f t="shared" si="7"/>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IF(SUM(I255:AM255)&gt;0,SUM(I255:AM255)," ")</f>
        <v xml:space="preserve"> </v>
      </c>
      <c r="F255" s="119" t="e">
        <f>IF((MOD('Group Name and Year'!$E$14,4)=0),Feb!AK256,Feb!AJ256)</f>
        <v>#DIV/0!</v>
      </c>
      <c r="G255" s="17">
        <f>VLOOKUP(B255,'Herbage Mass Residual'!$B$11:$O$140,($B$1+2),FALSE)</f>
        <v>2400</v>
      </c>
      <c r="H255" s="103" t="e">
        <f>($F$7/VLOOKUP(B255,'Paddock Names'!$B$11:$D$140,3))*(SUM(I255:AM255)/31)</f>
        <v>#DIV/0!</v>
      </c>
      <c r="I255" s="121"/>
      <c r="J255" s="121"/>
      <c r="K255" s="121"/>
      <c r="L255" s="121"/>
      <c r="M255" s="121"/>
      <c r="N255" s="121"/>
      <c r="O255" s="121"/>
      <c r="P255" s="121"/>
      <c r="Q255" s="121"/>
      <c r="R255" s="121"/>
      <c r="S255" s="121"/>
      <c r="T255" s="121"/>
      <c r="U255" s="121"/>
      <c r="V255" s="121"/>
      <c r="W255" s="121"/>
      <c r="X255" s="121"/>
      <c r="Y255" s="121"/>
      <c r="Z255" s="121"/>
      <c r="AA255" s="121"/>
      <c r="AB255" s="121"/>
      <c r="AC255" s="121"/>
      <c r="AD255" s="121"/>
      <c r="AE255" s="121"/>
      <c r="AF255" s="121"/>
      <c r="AG255" s="121"/>
      <c r="AH255" s="121"/>
      <c r="AI255" s="121"/>
      <c r="AJ255" s="121"/>
      <c r="AK255" s="121"/>
      <c r="AL255" s="121"/>
      <c r="AM255" s="122"/>
    </row>
    <row r="256" spans="2:39" ht="16" thickBot="1" x14ac:dyDescent="0.25">
      <c r="B256" s="58">
        <f t="shared" si="7"/>
        <v>123.5</v>
      </c>
      <c r="C256" s="23"/>
      <c r="D256" s="29"/>
      <c r="E256" s="27"/>
      <c r="F256" s="21"/>
      <c r="G256" s="22"/>
      <c r="H256" s="104"/>
      <c r="I256" s="123" t="e">
        <f>F255+(VLOOKUP(B255,'Growth Rates'!$B$11:$O$140,($B$1+2),FALSE))-(I255*(I$7/VLOOKUP(B255,'Paddock Names'!$B$11:$D$140,3)))</f>
        <v>#DIV/0!</v>
      </c>
      <c r="J256" s="123" t="e">
        <f>I256+(VLOOKUP($B255,'Growth Rates'!$B$11:$O$140,($B$1+2),FALSE))-(J255*(J$7/VLOOKUP($B255,'Paddock Names'!$B$11:$D$140,3)))</f>
        <v>#DIV/0!</v>
      </c>
      <c r="K256" s="123" t="e">
        <f>J256+(VLOOKUP($B255,'Growth Rates'!$B$11:$O$140,($B$1+2),FALSE))-(K255*(K$7/VLOOKUP($B255,'Paddock Names'!$B$11:$D$140,3)))</f>
        <v>#DIV/0!</v>
      </c>
      <c r="L256" s="123" t="e">
        <f>K256+(VLOOKUP($B255,'Growth Rates'!$B$11:$O$140,($B$1+2),FALSE))-(L255*(L$7/VLOOKUP($B255,'Paddock Names'!$B$11:$D$140,3)))</f>
        <v>#DIV/0!</v>
      </c>
      <c r="M256" s="123" t="e">
        <f>L256+(VLOOKUP($B255,'Growth Rates'!$B$11:$O$140,($B$1+2),FALSE))-(M255*(M$7/VLOOKUP($B255,'Paddock Names'!$B$11:$D$140,3)))</f>
        <v>#DIV/0!</v>
      </c>
      <c r="N256" s="123" t="e">
        <f>M256+(VLOOKUP($B255,'Growth Rates'!$B$11:$O$140,($B$1+2),FALSE))-(N255*(N$7/VLOOKUP($B255,'Paddock Names'!$B$11:$D$140,3)))</f>
        <v>#DIV/0!</v>
      </c>
      <c r="O256" s="123" t="e">
        <f>N256+(VLOOKUP($B255,'Growth Rates'!$B$11:$O$140,($B$1+2),FALSE))-(O255*(O$7/VLOOKUP($B255,'Paddock Names'!$B$11:$D$140,3)))</f>
        <v>#DIV/0!</v>
      </c>
      <c r="P256" s="123" t="e">
        <f>O256+(VLOOKUP($B255,'Growth Rates'!$B$11:$O$140,($B$1+2),FALSE))-(P255*(P$7/VLOOKUP($B255,'Paddock Names'!$B$11:$D$140,3)))</f>
        <v>#DIV/0!</v>
      </c>
      <c r="Q256" s="123" t="e">
        <f>P256+(VLOOKUP($B255,'Growth Rates'!$B$11:$O$140,($B$1+2),FALSE))-(Q255*(Q$7/VLOOKUP($B255,'Paddock Names'!$B$11:$D$140,3)))</f>
        <v>#DIV/0!</v>
      </c>
      <c r="R256" s="123" t="e">
        <f>Q256+(VLOOKUP($B255,'Growth Rates'!$B$11:$O$140,($B$1+2),FALSE))-(R255*(R$7/VLOOKUP($B255,'Paddock Names'!$B$11:$D$140,3)))</f>
        <v>#DIV/0!</v>
      </c>
      <c r="S256" s="123" t="e">
        <f>R256+(VLOOKUP($B255,'Growth Rates'!$B$11:$O$140,($B$1+2),FALSE))-(S255*(S$7/VLOOKUP($B255,'Paddock Names'!$B$11:$D$140,3)))</f>
        <v>#DIV/0!</v>
      </c>
      <c r="T256" s="123" t="e">
        <f>S256+(VLOOKUP($B255,'Growth Rates'!$B$11:$O$140,($B$1+2),FALSE))-(T255*(T$7/VLOOKUP($B255,'Paddock Names'!$B$11:$D$140,3)))</f>
        <v>#DIV/0!</v>
      </c>
      <c r="U256" s="123" t="e">
        <f>T256+(VLOOKUP($B255,'Growth Rates'!$B$11:$O$140,($B$1+2),FALSE))-(U255*(U$7/VLOOKUP($B255,'Paddock Names'!$B$11:$D$140,3)))</f>
        <v>#DIV/0!</v>
      </c>
      <c r="V256" s="123" t="e">
        <f>U256+(VLOOKUP($B255,'Growth Rates'!$B$11:$O$140,($B$1+2),FALSE))-(V255*(V$7/VLOOKUP($B255,'Paddock Names'!$B$11:$D$140,3)))</f>
        <v>#DIV/0!</v>
      </c>
      <c r="W256" s="123" t="e">
        <f>V256+(VLOOKUP($B255,'Growth Rates'!$B$11:$O$140,($B$1+2),FALSE))-(W255*(W$7/VLOOKUP($B255,'Paddock Names'!$B$11:$D$140,3)))</f>
        <v>#DIV/0!</v>
      </c>
      <c r="X256" s="123" t="e">
        <f>W256+(VLOOKUP($B255,'Growth Rates'!$B$11:$O$140,($B$1+2),FALSE))-(X255*(X$7/VLOOKUP($B255,'Paddock Names'!$B$11:$D$140,3)))</f>
        <v>#DIV/0!</v>
      </c>
      <c r="Y256" s="123" t="e">
        <f>X256+(VLOOKUP($B255,'Growth Rates'!$B$11:$O$140,($B$1+2),FALSE))-(Y255*(Y$7/VLOOKUP($B255,'Paddock Names'!$B$11:$D$140,3)))</f>
        <v>#DIV/0!</v>
      </c>
      <c r="Z256" s="123" t="e">
        <f>Y256+(VLOOKUP($B255,'Growth Rates'!$B$11:$O$140,($B$1+2),FALSE))-(Z255*(Z$7/VLOOKUP($B255,'Paddock Names'!$B$11:$D$140,3)))</f>
        <v>#DIV/0!</v>
      </c>
      <c r="AA256" s="123" t="e">
        <f>Z256+(VLOOKUP($B255,'Growth Rates'!$B$11:$O$140,($B$1+2),FALSE))-(AA255*(AA$7/VLOOKUP($B255,'Paddock Names'!$B$11:$D$140,3)))</f>
        <v>#DIV/0!</v>
      </c>
      <c r="AB256" s="123" t="e">
        <f>AA256+(VLOOKUP($B255,'Growth Rates'!$B$11:$O$140,($B$1+2),FALSE))-(AB255*(AB$7/VLOOKUP($B255,'Paddock Names'!$B$11:$D$140,3)))</f>
        <v>#DIV/0!</v>
      </c>
      <c r="AC256" s="123" t="e">
        <f>AB256+(VLOOKUP($B255,'Growth Rates'!$B$11:$O$140,($B$1+2),FALSE))-(AC255*(AC$7/VLOOKUP($B255,'Paddock Names'!$B$11:$D$140,3)))</f>
        <v>#DIV/0!</v>
      </c>
      <c r="AD256" s="123" t="e">
        <f>AC256+(VLOOKUP($B255,'Growth Rates'!$B$11:$O$140,($B$1+2),FALSE))-(AD255*(AD$7/VLOOKUP($B255,'Paddock Names'!$B$11:$D$140,3)))</f>
        <v>#DIV/0!</v>
      </c>
      <c r="AE256" s="123" t="e">
        <f>AD256+(VLOOKUP($B255,'Growth Rates'!$B$11:$O$140,($B$1+2),FALSE))-(AE255*(AE$7/VLOOKUP($B255,'Paddock Names'!$B$11:$D$140,3)))</f>
        <v>#DIV/0!</v>
      </c>
      <c r="AF256" s="123" t="e">
        <f>AE256+(VLOOKUP($B255,'Growth Rates'!$B$11:$O$140,($B$1+2),FALSE))-(AF255*(AF$7/VLOOKUP($B255,'Paddock Names'!$B$11:$D$140,3)))</f>
        <v>#DIV/0!</v>
      </c>
      <c r="AG256" s="123" t="e">
        <f>AF256+(VLOOKUP($B255,'Growth Rates'!$B$11:$O$140,($B$1+2),FALSE))-(AG255*(AG$7/VLOOKUP($B255,'Paddock Names'!$B$11:$D$140,3)))</f>
        <v>#DIV/0!</v>
      </c>
      <c r="AH256" s="123" t="e">
        <f>AG256+(VLOOKUP($B255,'Growth Rates'!$B$11:$O$140,($B$1+2),FALSE))-(AH255*(AH$7/VLOOKUP($B255,'Paddock Names'!$B$11:$D$140,3)))</f>
        <v>#DIV/0!</v>
      </c>
      <c r="AI256" s="123" t="e">
        <f>AH256+(VLOOKUP($B255,'Growth Rates'!$B$11:$O$140,($B$1+2),FALSE))-(AI255*(AI$7/VLOOKUP($B255,'Paddock Names'!$B$11:$D$140,3)))</f>
        <v>#DIV/0!</v>
      </c>
      <c r="AJ256" s="123" t="e">
        <f>AI256+(VLOOKUP($B255,'Growth Rates'!$B$11:$O$140,($B$1+2),FALSE))-(AJ255*(AJ$7/VLOOKUP($B255,'Paddock Names'!$B$11:$D$140,3)))</f>
        <v>#DIV/0!</v>
      </c>
      <c r="AK256" s="123" t="e">
        <f>AJ256+(VLOOKUP($B255,'Growth Rates'!$B$11:$O$140,($B$1+2),FALSE))-(AK255*(AK$7/VLOOKUP($B255,'Paddock Names'!$B$11:$D$140,3)))</f>
        <v>#DIV/0!</v>
      </c>
      <c r="AL256" s="123" t="e">
        <f>AK256+(VLOOKUP($B255,'Growth Rates'!$B$11:$O$140,($B$1+2),FALSE))-(AL255*(AL$7/VLOOKUP($B255,'Paddock Names'!$B$11:$D$140,3)))</f>
        <v>#DIV/0!</v>
      </c>
      <c r="AM256" s="124" t="e">
        <f>AL256+(VLOOKUP($B255,'Growth Rates'!$B$11:$O$140,($B$1+2),FALSE))-(AM255*(AM$7/VLOOKUP($B255,'Paddock Names'!$B$11:$D$140,3)))</f>
        <v>#DIV/0!</v>
      </c>
    </row>
    <row r="257" spans="1:40" x14ac:dyDescent="0.2">
      <c r="B257" s="58">
        <f t="shared" si="7"/>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IF(SUM(I257:AM257)&gt;0,SUM(I257:AM257)," ")</f>
        <v xml:space="preserve"> </v>
      </c>
      <c r="F257" s="119" t="e">
        <f>IF((MOD('Group Name and Year'!$E$14,4)=0),Feb!AK258,Feb!AJ258)</f>
        <v>#DIV/0!</v>
      </c>
      <c r="G257" s="17">
        <f>VLOOKUP(B257,'Herbage Mass Residual'!$B$11:$O$140,($B$1+2),FALSE)</f>
        <v>2400</v>
      </c>
      <c r="H257" s="103" t="e">
        <f>($F$7/VLOOKUP(B257,'Paddock Names'!$B$11:$D$140,3))*(SUM(I257:AM257)/31)</f>
        <v>#DIV/0!</v>
      </c>
      <c r="I257" s="121"/>
      <c r="J257" s="121"/>
      <c r="K257" s="121"/>
      <c r="L257" s="121"/>
      <c r="M257" s="121"/>
      <c r="N257" s="121"/>
      <c r="O257" s="121"/>
      <c r="P257" s="121"/>
      <c r="Q257" s="121"/>
      <c r="R257" s="121"/>
      <c r="S257" s="121"/>
      <c r="T257" s="121"/>
      <c r="U257" s="121"/>
      <c r="V257" s="121"/>
      <c r="W257" s="121"/>
      <c r="X257" s="121"/>
      <c r="Y257" s="121"/>
      <c r="Z257" s="121"/>
      <c r="AA257" s="121"/>
      <c r="AB257" s="121"/>
      <c r="AC257" s="121"/>
      <c r="AD257" s="121"/>
      <c r="AE257" s="121"/>
      <c r="AF257" s="121"/>
      <c r="AG257" s="121"/>
      <c r="AH257" s="121"/>
      <c r="AI257" s="121"/>
      <c r="AJ257" s="121"/>
      <c r="AK257" s="121"/>
      <c r="AL257" s="121"/>
      <c r="AM257" s="122"/>
    </row>
    <row r="258" spans="1:40" ht="16" thickBot="1" x14ac:dyDescent="0.25">
      <c r="B258" s="58">
        <f t="shared" si="7"/>
        <v>124.5</v>
      </c>
      <c r="C258" s="23"/>
      <c r="D258" s="29"/>
      <c r="E258" s="27"/>
      <c r="F258" s="21"/>
      <c r="G258" s="22"/>
      <c r="H258" s="104"/>
      <c r="I258" s="123" t="e">
        <f>F257+(VLOOKUP(B257,'Growth Rates'!$B$11:$O$140,($B$1+2),FALSE))-(I257*(I$7/VLOOKUP(B257,'Paddock Names'!$B$11:$D$140,3)))</f>
        <v>#DIV/0!</v>
      </c>
      <c r="J258" s="123" t="e">
        <f>I258+(VLOOKUP($B257,'Growth Rates'!$B$11:$O$140,($B$1+2),FALSE))-(J257*(J$7/VLOOKUP($B257,'Paddock Names'!$B$11:$D$140,3)))</f>
        <v>#DIV/0!</v>
      </c>
      <c r="K258" s="123" t="e">
        <f>J258+(VLOOKUP($B257,'Growth Rates'!$B$11:$O$140,($B$1+2),FALSE))-(K257*(K$7/VLOOKUP($B257,'Paddock Names'!$B$11:$D$140,3)))</f>
        <v>#DIV/0!</v>
      </c>
      <c r="L258" s="123" t="e">
        <f>K258+(VLOOKUP($B257,'Growth Rates'!$B$11:$O$140,($B$1+2),FALSE))-(L257*(L$7/VLOOKUP($B257,'Paddock Names'!$B$11:$D$140,3)))</f>
        <v>#DIV/0!</v>
      </c>
      <c r="M258" s="123" t="e">
        <f>L258+(VLOOKUP($B257,'Growth Rates'!$B$11:$O$140,($B$1+2),FALSE))-(M257*(M$7/VLOOKUP($B257,'Paddock Names'!$B$11:$D$140,3)))</f>
        <v>#DIV/0!</v>
      </c>
      <c r="N258" s="123" t="e">
        <f>M258+(VLOOKUP($B257,'Growth Rates'!$B$11:$O$140,($B$1+2),FALSE))-(N257*(N$7/VLOOKUP($B257,'Paddock Names'!$B$11:$D$140,3)))</f>
        <v>#DIV/0!</v>
      </c>
      <c r="O258" s="123" t="e">
        <f>N258+(VLOOKUP($B257,'Growth Rates'!$B$11:$O$140,($B$1+2),FALSE))-(O257*(O$7/VLOOKUP($B257,'Paddock Names'!$B$11:$D$140,3)))</f>
        <v>#DIV/0!</v>
      </c>
      <c r="P258" s="123" t="e">
        <f>O258+(VLOOKUP($B257,'Growth Rates'!$B$11:$O$140,($B$1+2),FALSE))-(P257*(P$7/VLOOKUP($B257,'Paddock Names'!$B$11:$D$140,3)))</f>
        <v>#DIV/0!</v>
      </c>
      <c r="Q258" s="123" t="e">
        <f>P258+(VLOOKUP($B257,'Growth Rates'!$B$11:$O$140,($B$1+2),FALSE))-(Q257*(Q$7/VLOOKUP($B257,'Paddock Names'!$B$11:$D$140,3)))</f>
        <v>#DIV/0!</v>
      </c>
      <c r="R258" s="123" t="e">
        <f>Q258+(VLOOKUP($B257,'Growth Rates'!$B$11:$O$140,($B$1+2),FALSE))-(R257*(R$7/VLOOKUP($B257,'Paddock Names'!$B$11:$D$140,3)))</f>
        <v>#DIV/0!</v>
      </c>
      <c r="S258" s="123" t="e">
        <f>R258+(VLOOKUP($B257,'Growth Rates'!$B$11:$O$140,($B$1+2),FALSE))-(S257*(S$7/VLOOKUP($B257,'Paddock Names'!$B$11:$D$140,3)))</f>
        <v>#DIV/0!</v>
      </c>
      <c r="T258" s="123" t="e">
        <f>S258+(VLOOKUP($B257,'Growth Rates'!$B$11:$O$140,($B$1+2),FALSE))-(T257*(T$7/VLOOKUP($B257,'Paddock Names'!$B$11:$D$140,3)))</f>
        <v>#DIV/0!</v>
      </c>
      <c r="U258" s="123" t="e">
        <f>T258+(VLOOKUP($B257,'Growth Rates'!$B$11:$O$140,($B$1+2),FALSE))-(U257*(U$7/VLOOKUP($B257,'Paddock Names'!$B$11:$D$140,3)))</f>
        <v>#DIV/0!</v>
      </c>
      <c r="V258" s="123" t="e">
        <f>U258+(VLOOKUP($B257,'Growth Rates'!$B$11:$O$140,($B$1+2),FALSE))-(V257*(V$7/VLOOKUP($B257,'Paddock Names'!$B$11:$D$140,3)))</f>
        <v>#DIV/0!</v>
      </c>
      <c r="W258" s="123" t="e">
        <f>V258+(VLOOKUP($B257,'Growth Rates'!$B$11:$O$140,($B$1+2),FALSE))-(W257*(W$7/VLOOKUP($B257,'Paddock Names'!$B$11:$D$140,3)))</f>
        <v>#DIV/0!</v>
      </c>
      <c r="X258" s="123" t="e">
        <f>W258+(VLOOKUP($B257,'Growth Rates'!$B$11:$O$140,($B$1+2),FALSE))-(X257*(X$7/VLOOKUP($B257,'Paddock Names'!$B$11:$D$140,3)))</f>
        <v>#DIV/0!</v>
      </c>
      <c r="Y258" s="123" t="e">
        <f>X258+(VLOOKUP($B257,'Growth Rates'!$B$11:$O$140,($B$1+2),FALSE))-(Y257*(Y$7/VLOOKUP($B257,'Paddock Names'!$B$11:$D$140,3)))</f>
        <v>#DIV/0!</v>
      </c>
      <c r="Z258" s="123" t="e">
        <f>Y258+(VLOOKUP($B257,'Growth Rates'!$B$11:$O$140,($B$1+2),FALSE))-(Z257*(Z$7/VLOOKUP($B257,'Paddock Names'!$B$11:$D$140,3)))</f>
        <v>#DIV/0!</v>
      </c>
      <c r="AA258" s="123" t="e">
        <f>Z258+(VLOOKUP($B257,'Growth Rates'!$B$11:$O$140,($B$1+2),FALSE))-(AA257*(AA$7/VLOOKUP($B257,'Paddock Names'!$B$11:$D$140,3)))</f>
        <v>#DIV/0!</v>
      </c>
      <c r="AB258" s="123" t="e">
        <f>AA258+(VLOOKUP($B257,'Growth Rates'!$B$11:$O$140,($B$1+2),FALSE))-(AB257*(AB$7/VLOOKUP($B257,'Paddock Names'!$B$11:$D$140,3)))</f>
        <v>#DIV/0!</v>
      </c>
      <c r="AC258" s="123" t="e">
        <f>AB258+(VLOOKUP($B257,'Growth Rates'!$B$11:$O$140,($B$1+2),FALSE))-(AC257*(AC$7/VLOOKUP($B257,'Paddock Names'!$B$11:$D$140,3)))</f>
        <v>#DIV/0!</v>
      </c>
      <c r="AD258" s="123" t="e">
        <f>AC258+(VLOOKUP($B257,'Growth Rates'!$B$11:$O$140,($B$1+2),FALSE))-(AD257*(AD$7/VLOOKUP($B257,'Paddock Names'!$B$11:$D$140,3)))</f>
        <v>#DIV/0!</v>
      </c>
      <c r="AE258" s="123" t="e">
        <f>AD258+(VLOOKUP($B257,'Growth Rates'!$B$11:$O$140,($B$1+2),FALSE))-(AE257*(AE$7/VLOOKUP($B257,'Paddock Names'!$B$11:$D$140,3)))</f>
        <v>#DIV/0!</v>
      </c>
      <c r="AF258" s="123" t="e">
        <f>AE258+(VLOOKUP($B257,'Growth Rates'!$B$11:$O$140,($B$1+2),FALSE))-(AF257*(AF$7/VLOOKUP($B257,'Paddock Names'!$B$11:$D$140,3)))</f>
        <v>#DIV/0!</v>
      </c>
      <c r="AG258" s="123" t="e">
        <f>AF258+(VLOOKUP($B257,'Growth Rates'!$B$11:$O$140,($B$1+2),FALSE))-(AG257*(AG$7/VLOOKUP($B257,'Paddock Names'!$B$11:$D$140,3)))</f>
        <v>#DIV/0!</v>
      </c>
      <c r="AH258" s="123" t="e">
        <f>AG258+(VLOOKUP($B257,'Growth Rates'!$B$11:$O$140,($B$1+2),FALSE))-(AH257*(AH$7/VLOOKUP($B257,'Paddock Names'!$B$11:$D$140,3)))</f>
        <v>#DIV/0!</v>
      </c>
      <c r="AI258" s="123" t="e">
        <f>AH258+(VLOOKUP($B257,'Growth Rates'!$B$11:$O$140,($B$1+2),FALSE))-(AI257*(AI$7/VLOOKUP($B257,'Paddock Names'!$B$11:$D$140,3)))</f>
        <v>#DIV/0!</v>
      </c>
      <c r="AJ258" s="123" t="e">
        <f>AI258+(VLOOKUP($B257,'Growth Rates'!$B$11:$O$140,($B$1+2),FALSE))-(AJ257*(AJ$7/VLOOKUP($B257,'Paddock Names'!$B$11:$D$140,3)))</f>
        <v>#DIV/0!</v>
      </c>
      <c r="AK258" s="123" t="e">
        <f>AJ258+(VLOOKUP($B257,'Growth Rates'!$B$11:$O$140,($B$1+2),FALSE))-(AK257*(AK$7/VLOOKUP($B257,'Paddock Names'!$B$11:$D$140,3)))</f>
        <v>#DIV/0!</v>
      </c>
      <c r="AL258" s="123" t="e">
        <f>AK258+(VLOOKUP($B257,'Growth Rates'!$B$11:$O$140,($B$1+2),FALSE))-(AL257*(AL$7/VLOOKUP($B257,'Paddock Names'!$B$11:$D$140,3)))</f>
        <v>#DIV/0!</v>
      </c>
      <c r="AM258" s="124" t="e">
        <f>AL258+(VLOOKUP($B257,'Growth Rates'!$B$11:$O$140,($B$1+2),FALSE))-(AM257*(AM$7/VLOOKUP($B257,'Paddock Names'!$B$11:$D$140,3)))</f>
        <v>#DIV/0!</v>
      </c>
    </row>
    <row r="259" spans="1:40" x14ac:dyDescent="0.2">
      <c r="B259" s="58">
        <f t="shared" si="7"/>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IF(SUM(I259:AM259)&gt;0,SUM(I259:AM259)," ")</f>
        <v xml:space="preserve"> </v>
      </c>
      <c r="F259" s="119" t="e">
        <f>IF((MOD('Group Name and Year'!$E$14,4)=0),Feb!AK260,Feb!AJ260)</f>
        <v>#DIV/0!</v>
      </c>
      <c r="G259" s="17">
        <f>VLOOKUP(B259,'Herbage Mass Residual'!$B$11:$O$140,($B$1+2),FALSE)</f>
        <v>2400</v>
      </c>
      <c r="H259" s="103" t="e">
        <f>($F$7/VLOOKUP(B259,'Paddock Names'!$B$11:$D$140,3))*(SUM(I259:AM259)/31)</f>
        <v>#DIV/0!</v>
      </c>
      <c r="I259" s="121"/>
      <c r="J259" s="121"/>
      <c r="K259" s="121"/>
      <c r="L259" s="121"/>
      <c r="M259" s="121"/>
      <c r="N259" s="121"/>
      <c r="O259" s="121"/>
      <c r="P259" s="121"/>
      <c r="Q259" s="121"/>
      <c r="R259" s="121"/>
      <c r="S259" s="121"/>
      <c r="T259" s="121"/>
      <c r="U259" s="121"/>
      <c r="V259" s="121"/>
      <c r="W259" s="121"/>
      <c r="X259" s="121"/>
      <c r="Y259" s="121"/>
      <c r="Z259" s="121"/>
      <c r="AA259" s="121"/>
      <c r="AB259" s="121"/>
      <c r="AC259" s="121"/>
      <c r="AD259" s="121"/>
      <c r="AE259" s="121"/>
      <c r="AF259" s="121"/>
      <c r="AG259" s="121"/>
      <c r="AH259" s="121"/>
      <c r="AI259" s="121"/>
      <c r="AJ259" s="121"/>
      <c r="AK259" s="121"/>
      <c r="AL259" s="121"/>
      <c r="AM259" s="122"/>
    </row>
    <row r="260" spans="1:40" ht="16" thickBot="1" x14ac:dyDescent="0.25">
      <c r="B260" s="58">
        <f t="shared" si="7"/>
        <v>125.5</v>
      </c>
      <c r="C260" s="23"/>
      <c r="D260" s="29"/>
      <c r="E260" s="27"/>
      <c r="F260" s="21"/>
      <c r="G260" s="22"/>
      <c r="H260" s="104"/>
      <c r="I260" s="123" t="e">
        <f>F259+(VLOOKUP(B259,'Growth Rates'!$B$11:$O$140,($B$1+2),FALSE))-(I259*(I$7/VLOOKUP(B259,'Paddock Names'!$B$11:$D$140,3)))</f>
        <v>#DIV/0!</v>
      </c>
      <c r="J260" s="123" t="e">
        <f>I260+(VLOOKUP($B259,'Growth Rates'!$B$11:$O$140,($B$1+2),FALSE))-(J259*(J$7/VLOOKUP($B259,'Paddock Names'!$B$11:$D$140,3)))</f>
        <v>#DIV/0!</v>
      </c>
      <c r="K260" s="123" t="e">
        <f>J260+(VLOOKUP($B259,'Growth Rates'!$B$11:$O$140,($B$1+2),FALSE))-(K259*(K$7/VLOOKUP($B259,'Paddock Names'!$B$11:$D$140,3)))</f>
        <v>#DIV/0!</v>
      </c>
      <c r="L260" s="123" t="e">
        <f>K260+(VLOOKUP($B259,'Growth Rates'!$B$11:$O$140,($B$1+2),FALSE))-(L259*(L$7/VLOOKUP($B259,'Paddock Names'!$B$11:$D$140,3)))</f>
        <v>#DIV/0!</v>
      </c>
      <c r="M260" s="123" t="e">
        <f>L260+(VLOOKUP($B259,'Growth Rates'!$B$11:$O$140,($B$1+2),FALSE))-(M259*(M$7/VLOOKUP($B259,'Paddock Names'!$B$11:$D$140,3)))</f>
        <v>#DIV/0!</v>
      </c>
      <c r="N260" s="123" t="e">
        <f>M260+(VLOOKUP($B259,'Growth Rates'!$B$11:$O$140,($B$1+2),FALSE))-(N259*(N$7/VLOOKUP($B259,'Paddock Names'!$B$11:$D$140,3)))</f>
        <v>#DIV/0!</v>
      </c>
      <c r="O260" s="123" t="e">
        <f>N260+(VLOOKUP($B259,'Growth Rates'!$B$11:$O$140,($B$1+2),FALSE))-(O259*(O$7/VLOOKUP($B259,'Paddock Names'!$B$11:$D$140,3)))</f>
        <v>#DIV/0!</v>
      </c>
      <c r="P260" s="123" t="e">
        <f>O260+(VLOOKUP($B259,'Growth Rates'!$B$11:$O$140,($B$1+2),FALSE))-(P259*(P$7/VLOOKUP($B259,'Paddock Names'!$B$11:$D$140,3)))</f>
        <v>#DIV/0!</v>
      </c>
      <c r="Q260" s="123" t="e">
        <f>P260+(VLOOKUP($B259,'Growth Rates'!$B$11:$O$140,($B$1+2),FALSE))-(Q259*(Q$7/VLOOKUP($B259,'Paddock Names'!$B$11:$D$140,3)))</f>
        <v>#DIV/0!</v>
      </c>
      <c r="R260" s="123" t="e">
        <f>Q260+(VLOOKUP($B259,'Growth Rates'!$B$11:$O$140,($B$1+2),FALSE))-(R259*(R$7/VLOOKUP($B259,'Paddock Names'!$B$11:$D$140,3)))</f>
        <v>#DIV/0!</v>
      </c>
      <c r="S260" s="123" t="e">
        <f>R260+(VLOOKUP($B259,'Growth Rates'!$B$11:$O$140,($B$1+2),FALSE))-(S259*(S$7/VLOOKUP($B259,'Paddock Names'!$B$11:$D$140,3)))</f>
        <v>#DIV/0!</v>
      </c>
      <c r="T260" s="123" t="e">
        <f>S260+(VLOOKUP($B259,'Growth Rates'!$B$11:$O$140,($B$1+2),FALSE))-(T259*(T$7/VLOOKUP($B259,'Paddock Names'!$B$11:$D$140,3)))</f>
        <v>#DIV/0!</v>
      </c>
      <c r="U260" s="123" t="e">
        <f>T260+(VLOOKUP($B259,'Growth Rates'!$B$11:$O$140,($B$1+2),FALSE))-(U259*(U$7/VLOOKUP($B259,'Paddock Names'!$B$11:$D$140,3)))</f>
        <v>#DIV/0!</v>
      </c>
      <c r="V260" s="123" t="e">
        <f>U260+(VLOOKUP($B259,'Growth Rates'!$B$11:$O$140,($B$1+2),FALSE))-(V259*(V$7/VLOOKUP($B259,'Paddock Names'!$B$11:$D$140,3)))</f>
        <v>#DIV/0!</v>
      </c>
      <c r="W260" s="123" t="e">
        <f>V260+(VLOOKUP($B259,'Growth Rates'!$B$11:$O$140,($B$1+2),FALSE))-(W259*(W$7/VLOOKUP($B259,'Paddock Names'!$B$11:$D$140,3)))</f>
        <v>#DIV/0!</v>
      </c>
      <c r="X260" s="123" t="e">
        <f>W260+(VLOOKUP($B259,'Growth Rates'!$B$11:$O$140,($B$1+2),FALSE))-(X259*(X$7/VLOOKUP($B259,'Paddock Names'!$B$11:$D$140,3)))</f>
        <v>#DIV/0!</v>
      </c>
      <c r="Y260" s="123" t="e">
        <f>X260+(VLOOKUP($B259,'Growth Rates'!$B$11:$O$140,($B$1+2),FALSE))-(Y259*(Y$7/VLOOKUP($B259,'Paddock Names'!$B$11:$D$140,3)))</f>
        <v>#DIV/0!</v>
      </c>
      <c r="Z260" s="123" t="e">
        <f>Y260+(VLOOKUP($B259,'Growth Rates'!$B$11:$O$140,($B$1+2),FALSE))-(Z259*(Z$7/VLOOKUP($B259,'Paddock Names'!$B$11:$D$140,3)))</f>
        <v>#DIV/0!</v>
      </c>
      <c r="AA260" s="123" t="e">
        <f>Z260+(VLOOKUP($B259,'Growth Rates'!$B$11:$O$140,($B$1+2),FALSE))-(AA259*(AA$7/VLOOKUP($B259,'Paddock Names'!$B$11:$D$140,3)))</f>
        <v>#DIV/0!</v>
      </c>
      <c r="AB260" s="123" t="e">
        <f>AA260+(VLOOKUP($B259,'Growth Rates'!$B$11:$O$140,($B$1+2),FALSE))-(AB259*(AB$7/VLOOKUP($B259,'Paddock Names'!$B$11:$D$140,3)))</f>
        <v>#DIV/0!</v>
      </c>
      <c r="AC260" s="123" t="e">
        <f>AB260+(VLOOKUP($B259,'Growth Rates'!$B$11:$O$140,($B$1+2),FALSE))-(AC259*(AC$7/VLOOKUP($B259,'Paddock Names'!$B$11:$D$140,3)))</f>
        <v>#DIV/0!</v>
      </c>
      <c r="AD260" s="123" t="e">
        <f>AC260+(VLOOKUP($B259,'Growth Rates'!$B$11:$O$140,($B$1+2),FALSE))-(AD259*(AD$7/VLOOKUP($B259,'Paddock Names'!$B$11:$D$140,3)))</f>
        <v>#DIV/0!</v>
      </c>
      <c r="AE260" s="123" t="e">
        <f>AD260+(VLOOKUP($B259,'Growth Rates'!$B$11:$O$140,($B$1+2),FALSE))-(AE259*(AE$7/VLOOKUP($B259,'Paddock Names'!$B$11:$D$140,3)))</f>
        <v>#DIV/0!</v>
      </c>
      <c r="AF260" s="123" t="e">
        <f>AE260+(VLOOKUP($B259,'Growth Rates'!$B$11:$O$140,($B$1+2),FALSE))-(AF259*(AF$7/VLOOKUP($B259,'Paddock Names'!$B$11:$D$140,3)))</f>
        <v>#DIV/0!</v>
      </c>
      <c r="AG260" s="123" t="e">
        <f>AF260+(VLOOKUP($B259,'Growth Rates'!$B$11:$O$140,($B$1+2),FALSE))-(AG259*(AG$7/VLOOKUP($B259,'Paddock Names'!$B$11:$D$140,3)))</f>
        <v>#DIV/0!</v>
      </c>
      <c r="AH260" s="123" t="e">
        <f>AG260+(VLOOKUP($B259,'Growth Rates'!$B$11:$O$140,($B$1+2),FALSE))-(AH259*(AH$7/VLOOKUP($B259,'Paddock Names'!$B$11:$D$140,3)))</f>
        <v>#DIV/0!</v>
      </c>
      <c r="AI260" s="123" t="e">
        <f>AH260+(VLOOKUP($B259,'Growth Rates'!$B$11:$O$140,($B$1+2),FALSE))-(AI259*(AI$7/VLOOKUP($B259,'Paddock Names'!$B$11:$D$140,3)))</f>
        <v>#DIV/0!</v>
      </c>
      <c r="AJ260" s="123" t="e">
        <f>AI260+(VLOOKUP($B259,'Growth Rates'!$B$11:$O$140,($B$1+2),FALSE))-(AJ259*(AJ$7/VLOOKUP($B259,'Paddock Names'!$B$11:$D$140,3)))</f>
        <v>#DIV/0!</v>
      </c>
      <c r="AK260" s="123" t="e">
        <f>AJ260+(VLOOKUP($B259,'Growth Rates'!$B$11:$O$140,($B$1+2),FALSE))-(AK259*(AK$7/VLOOKUP($B259,'Paddock Names'!$B$11:$D$140,3)))</f>
        <v>#DIV/0!</v>
      </c>
      <c r="AL260" s="123" t="e">
        <f>AK260+(VLOOKUP($B259,'Growth Rates'!$B$11:$O$140,($B$1+2),FALSE))-(AL259*(AL$7/VLOOKUP($B259,'Paddock Names'!$B$11:$D$140,3)))</f>
        <v>#DIV/0!</v>
      </c>
      <c r="AM260" s="124" t="e">
        <f>AL260+(VLOOKUP($B259,'Growth Rates'!$B$11:$O$140,($B$1+2),FALSE))-(AM259*(AM$7/VLOOKUP($B259,'Paddock Names'!$B$11:$D$140,3)))</f>
        <v>#DIV/0!</v>
      </c>
    </row>
    <row r="261" spans="1:40" x14ac:dyDescent="0.2">
      <c r="B261" s="58">
        <f t="shared" si="7"/>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IF(SUM(I261:AM261)&gt;0,SUM(I261:AM261)," ")</f>
        <v xml:space="preserve"> </v>
      </c>
      <c r="F261" s="119" t="e">
        <f>IF((MOD('Group Name and Year'!$E$14,4)=0),Feb!AK262,Feb!AJ262)</f>
        <v>#DIV/0!</v>
      </c>
      <c r="G261" s="17">
        <f>VLOOKUP(B261,'Herbage Mass Residual'!$B$11:$O$140,($B$1+2),FALSE)</f>
        <v>2400</v>
      </c>
      <c r="H261" s="103" t="e">
        <f>($F$7/VLOOKUP(B261,'Paddock Names'!$B$11:$D$140,3))*(SUM(I261:AM261)/31)</f>
        <v>#DIV/0!</v>
      </c>
      <c r="I261" s="121"/>
      <c r="J261" s="121"/>
      <c r="K261" s="121"/>
      <c r="L261" s="121"/>
      <c r="M261" s="121"/>
      <c r="N261" s="121"/>
      <c r="O261" s="121"/>
      <c r="P261" s="121"/>
      <c r="Q261" s="121"/>
      <c r="R261" s="121"/>
      <c r="S261" s="121"/>
      <c r="T261" s="121"/>
      <c r="U261" s="121"/>
      <c r="V261" s="121"/>
      <c r="W261" s="121"/>
      <c r="X261" s="121"/>
      <c r="Y261" s="121"/>
      <c r="Z261" s="121"/>
      <c r="AA261" s="121"/>
      <c r="AB261" s="121"/>
      <c r="AC261" s="121"/>
      <c r="AD261" s="121"/>
      <c r="AE261" s="121"/>
      <c r="AF261" s="121"/>
      <c r="AG261" s="121"/>
      <c r="AH261" s="121"/>
      <c r="AI261" s="121"/>
      <c r="AJ261" s="121"/>
      <c r="AK261" s="121"/>
      <c r="AL261" s="121"/>
      <c r="AM261" s="122"/>
    </row>
    <row r="262" spans="1:40" ht="16" thickBot="1" x14ac:dyDescent="0.25">
      <c r="B262" s="58">
        <f t="shared" si="7"/>
        <v>126.5</v>
      </c>
      <c r="C262" s="23"/>
      <c r="D262" s="29"/>
      <c r="E262" s="27"/>
      <c r="F262" s="21"/>
      <c r="G262" s="22"/>
      <c r="H262" s="104"/>
      <c r="I262" s="123" t="e">
        <f>F261+(VLOOKUP(B261,'Growth Rates'!$B$11:$O$140,($B$1+2),FALSE))-(I261*(I$7/VLOOKUP(B261,'Paddock Names'!$B$11:$D$140,3)))</f>
        <v>#DIV/0!</v>
      </c>
      <c r="J262" s="123" t="e">
        <f>I262+(VLOOKUP($B261,'Growth Rates'!$B$11:$O$140,($B$1+2),FALSE))-(J261*(J$7/VLOOKUP($B261,'Paddock Names'!$B$11:$D$140,3)))</f>
        <v>#DIV/0!</v>
      </c>
      <c r="K262" s="123" t="e">
        <f>J262+(VLOOKUP($B261,'Growth Rates'!$B$11:$O$140,($B$1+2),FALSE))-(K261*(K$7/VLOOKUP($B261,'Paddock Names'!$B$11:$D$140,3)))</f>
        <v>#DIV/0!</v>
      </c>
      <c r="L262" s="123" t="e">
        <f>K262+(VLOOKUP($B261,'Growth Rates'!$B$11:$O$140,($B$1+2),FALSE))-(L261*(L$7/VLOOKUP($B261,'Paddock Names'!$B$11:$D$140,3)))</f>
        <v>#DIV/0!</v>
      </c>
      <c r="M262" s="123" t="e">
        <f>L262+(VLOOKUP($B261,'Growth Rates'!$B$11:$O$140,($B$1+2),FALSE))-(M261*(M$7/VLOOKUP($B261,'Paddock Names'!$B$11:$D$140,3)))</f>
        <v>#DIV/0!</v>
      </c>
      <c r="N262" s="123" t="e">
        <f>M262+(VLOOKUP($B261,'Growth Rates'!$B$11:$O$140,($B$1+2),FALSE))-(N261*(N$7/VLOOKUP($B261,'Paddock Names'!$B$11:$D$140,3)))</f>
        <v>#DIV/0!</v>
      </c>
      <c r="O262" s="123" t="e">
        <f>N262+(VLOOKUP($B261,'Growth Rates'!$B$11:$O$140,($B$1+2),FALSE))-(O261*(O$7/VLOOKUP($B261,'Paddock Names'!$B$11:$D$140,3)))</f>
        <v>#DIV/0!</v>
      </c>
      <c r="P262" s="123" t="e">
        <f>O262+(VLOOKUP($B261,'Growth Rates'!$B$11:$O$140,($B$1+2),FALSE))-(P261*(P$7/VLOOKUP($B261,'Paddock Names'!$B$11:$D$140,3)))</f>
        <v>#DIV/0!</v>
      </c>
      <c r="Q262" s="123" t="e">
        <f>P262+(VLOOKUP($B261,'Growth Rates'!$B$11:$O$140,($B$1+2),FALSE))-(Q261*(Q$7/VLOOKUP($B261,'Paddock Names'!$B$11:$D$140,3)))</f>
        <v>#DIV/0!</v>
      </c>
      <c r="R262" s="123" t="e">
        <f>Q262+(VLOOKUP($B261,'Growth Rates'!$B$11:$O$140,($B$1+2),FALSE))-(R261*(R$7/VLOOKUP($B261,'Paddock Names'!$B$11:$D$140,3)))</f>
        <v>#DIV/0!</v>
      </c>
      <c r="S262" s="123" t="e">
        <f>R262+(VLOOKUP($B261,'Growth Rates'!$B$11:$O$140,($B$1+2),FALSE))-(S261*(S$7/VLOOKUP($B261,'Paddock Names'!$B$11:$D$140,3)))</f>
        <v>#DIV/0!</v>
      </c>
      <c r="T262" s="123" t="e">
        <f>S262+(VLOOKUP($B261,'Growth Rates'!$B$11:$O$140,($B$1+2),FALSE))-(T261*(T$7/VLOOKUP($B261,'Paddock Names'!$B$11:$D$140,3)))</f>
        <v>#DIV/0!</v>
      </c>
      <c r="U262" s="123" t="e">
        <f>T262+(VLOOKUP($B261,'Growth Rates'!$B$11:$O$140,($B$1+2),FALSE))-(U261*(U$7/VLOOKUP($B261,'Paddock Names'!$B$11:$D$140,3)))</f>
        <v>#DIV/0!</v>
      </c>
      <c r="V262" s="123" t="e">
        <f>U262+(VLOOKUP($B261,'Growth Rates'!$B$11:$O$140,($B$1+2),FALSE))-(V261*(V$7/VLOOKUP($B261,'Paddock Names'!$B$11:$D$140,3)))</f>
        <v>#DIV/0!</v>
      </c>
      <c r="W262" s="123" t="e">
        <f>V262+(VLOOKUP($B261,'Growth Rates'!$B$11:$O$140,($B$1+2),FALSE))-(W261*(W$7/VLOOKUP($B261,'Paddock Names'!$B$11:$D$140,3)))</f>
        <v>#DIV/0!</v>
      </c>
      <c r="X262" s="123" t="e">
        <f>W262+(VLOOKUP($B261,'Growth Rates'!$B$11:$O$140,($B$1+2),FALSE))-(X261*(X$7/VLOOKUP($B261,'Paddock Names'!$B$11:$D$140,3)))</f>
        <v>#DIV/0!</v>
      </c>
      <c r="Y262" s="123" t="e">
        <f>X262+(VLOOKUP($B261,'Growth Rates'!$B$11:$O$140,($B$1+2),FALSE))-(Y261*(Y$7/VLOOKUP($B261,'Paddock Names'!$B$11:$D$140,3)))</f>
        <v>#DIV/0!</v>
      </c>
      <c r="Z262" s="123" t="e">
        <f>Y262+(VLOOKUP($B261,'Growth Rates'!$B$11:$O$140,($B$1+2),FALSE))-(Z261*(Z$7/VLOOKUP($B261,'Paddock Names'!$B$11:$D$140,3)))</f>
        <v>#DIV/0!</v>
      </c>
      <c r="AA262" s="123" t="e">
        <f>Z262+(VLOOKUP($B261,'Growth Rates'!$B$11:$O$140,($B$1+2),FALSE))-(AA261*(AA$7/VLOOKUP($B261,'Paddock Names'!$B$11:$D$140,3)))</f>
        <v>#DIV/0!</v>
      </c>
      <c r="AB262" s="123" t="e">
        <f>AA262+(VLOOKUP($B261,'Growth Rates'!$B$11:$O$140,($B$1+2),FALSE))-(AB261*(AB$7/VLOOKUP($B261,'Paddock Names'!$B$11:$D$140,3)))</f>
        <v>#DIV/0!</v>
      </c>
      <c r="AC262" s="123" t="e">
        <f>AB262+(VLOOKUP($B261,'Growth Rates'!$B$11:$O$140,($B$1+2),FALSE))-(AC261*(AC$7/VLOOKUP($B261,'Paddock Names'!$B$11:$D$140,3)))</f>
        <v>#DIV/0!</v>
      </c>
      <c r="AD262" s="123" t="e">
        <f>AC262+(VLOOKUP($B261,'Growth Rates'!$B$11:$O$140,($B$1+2),FALSE))-(AD261*(AD$7/VLOOKUP($B261,'Paddock Names'!$B$11:$D$140,3)))</f>
        <v>#DIV/0!</v>
      </c>
      <c r="AE262" s="123" t="e">
        <f>AD262+(VLOOKUP($B261,'Growth Rates'!$B$11:$O$140,($B$1+2),FALSE))-(AE261*(AE$7/VLOOKUP($B261,'Paddock Names'!$B$11:$D$140,3)))</f>
        <v>#DIV/0!</v>
      </c>
      <c r="AF262" s="123" t="e">
        <f>AE262+(VLOOKUP($B261,'Growth Rates'!$B$11:$O$140,($B$1+2),FALSE))-(AF261*(AF$7/VLOOKUP($B261,'Paddock Names'!$B$11:$D$140,3)))</f>
        <v>#DIV/0!</v>
      </c>
      <c r="AG262" s="123" t="e">
        <f>AF262+(VLOOKUP($B261,'Growth Rates'!$B$11:$O$140,($B$1+2),FALSE))-(AG261*(AG$7/VLOOKUP($B261,'Paddock Names'!$B$11:$D$140,3)))</f>
        <v>#DIV/0!</v>
      </c>
      <c r="AH262" s="123" t="e">
        <f>AG262+(VLOOKUP($B261,'Growth Rates'!$B$11:$O$140,($B$1+2),FALSE))-(AH261*(AH$7/VLOOKUP($B261,'Paddock Names'!$B$11:$D$140,3)))</f>
        <v>#DIV/0!</v>
      </c>
      <c r="AI262" s="123" t="e">
        <f>AH262+(VLOOKUP($B261,'Growth Rates'!$B$11:$O$140,($B$1+2),FALSE))-(AI261*(AI$7/VLOOKUP($B261,'Paddock Names'!$B$11:$D$140,3)))</f>
        <v>#DIV/0!</v>
      </c>
      <c r="AJ262" s="123" t="e">
        <f>AI262+(VLOOKUP($B261,'Growth Rates'!$B$11:$O$140,($B$1+2),FALSE))-(AJ261*(AJ$7/VLOOKUP($B261,'Paddock Names'!$B$11:$D$140,3)))</f>
        <v>#DIV/0!</v>
      </c>
      <c r="AK262" s="123" t="e">
        <f>AJ262+(VLOOKUP($B261,'Growth Rates'!$B$11:$O$140,($B$1+2),FALSE))-(AK261*(AK$7/VLOOKUP($B261,'Paddock Names'!$B$11:$D$140,3)))</f>
        <v>#DIV/0!</v>
      </c>
      <c r="AL262" s="123" t="e">
        <f>AK262+(VLOOKUP($B261,'Growth Rates'!$B$11:$O$140,($B$1+2),FALSE))-(AL261*(AL$7/VLOOKUP($B261,'Paddock Names'!$B$11:$D$140,3)))</f>
        <v>#DIV/0!</v>
      </c>
      <c r="AM262" s="124" t="e">
        <f>AL262+(VLOOKUP($B261,'Growth Rates'!$B$11:$O$140,($B$1+2),FALSE))-(AM261*(AM$7/VLOOKUP($B261,'Paddock Names'!$B$11:$D$140,3)))</f>
        <v>#DIV/0!</v>
      </c>
    </row>
    <row r="263" spans="1:40" x14ac:dyDescent="0.2">
      <c r="B263" s="58">
        <f t="shared" si="7"/>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IF(SUM(I263:AM263)&gt;0,SUM(I263:AM263)," ")</f>
        <v xml:space="preserve"> </v>
      </c>
      <c r="F263" s="119" t="e">
        <f>IF((MOD('Group Name and Year'!$E$14,4)=0),Feb!AK264,Feb!AJ264)</f>
        <v>#DIV/0!</v>
      </c>
      <c r="G263" s="17">
        <f>VLOOKUP(B263,'Herbage Mass Residual'!$B$11:$O$140,($B$1+2),FALSE)</f>
        <v>2400</v>
      </c>
      <c r="H263" s="103" t="e">
        <f>($F$7/VLOOKUP(B263,'Paddock Names'!$B$11:$D$140,3))*(SUM(I263:AM263)/31)</f>
        <v>#DIV/0!</v>
      </c>
      <c r="I263" s="121"/>
      <c r="J263" s="121"/>
      <c r="K263" s="121"/>
      <c r="L263" s="121"/>
      <c r="M263" s="121"/>
      <c r="N263" s="121"/>
      <c r="O263" s="121"/>
      <c r="P263" s="121"/>
      <c r="Q263" s="121"/>
      <c r="R263" s="121"/>
      <c r="S263" s="121"/>
      <c r="T263" s="121"/>
      <c r="U263" s="121"/>
      <c r="V263" s="121"/>
      <c r="W263" s="121"/>
      <c r="X263" s="121"/>
      <c r="Y263" s="121"/>
      <c r="Z263" s="121"/>
      <c r="AA263" s="121"/>
      <c r="AB263" s="121"/>
      <c r="AC263" s="121"/>
      <c r="AD263" s="121"/>
      <c r="AE263" s="121"/>
      <c r="AF263" s="121"/>
      <c r="AG263" s="121"/>
      <c r="AH263" s="121"/>
      <c r="AI263" s="121"/>
      <c r="AJ263" s="121"/>
      <c r="AK263" s="121"/>
      <c r="AL263" s="121"/>
      <c r="AM263" s="122"/>
    </row>
    <row r="264" spans="1:40" ht="16" thickBot="1" x14ac:dyDescent="0.25">
      <c r="B264" s="58">
        <f t="shared" si="7"/>
        <v>127.5</v>
      </c>
      <c r="C264" s="23"/>
      <c r="D264" s="29"/>
      <c r="E264" s="27"/>
      <c r="F264" s="21"/>
      <c r="G264" s="22"/>
      <c r="H264" s="104"/>
      <c r="I264" s="123" t="e">
        <f>F263+(VLOOKUP(B263,'Growth Rates'!$B$11:$O$140,($B$1+2),FALSE))-(I263*(I$7/VLOOKUP(B263,'Paddock Names'!$B$11:$D$140,3)))</f>
        <v>#DIV/0!</v>
      </c>
      <c r="J264" s="123" t="e">
        <f>I264+(VLOOKUP($B263,'Growth Rates'!$B$11:$O$140,($B$1+2),FALSE))-(J263*(J$7/VLOOKUP($B263,'Paddock Names'!$B$11:$D$140,3)))</f>
        <v>#DIV/0!</v>
      </c>
      <c r="K264" s="123" t="e">
        <f>J264+(VLOOKUP($B263,'Growth Rates'!$B$11:$O$140,($B$1+2),FALSE))-(K263*(K$7/VLOOKUP($B263,'Paddock Names'!$B$11:$D$140,3)))</f>
        <v>#DIV/0!</v>
      </c>
      <c r="L264" s="123" t="e">
        <f>K264+(VLOOKUP($B263,'Growth Rates'!$B$11:$O$140,($B$1+2),FALSE))-(L263*(L$7/VLOOKUP($B263,'Paddock Names'!$B$11:$D$140,3)))</f>
        <v>#DIV/0!</v>
      </c>
      <c r="M264" s="123" t="e">
        <f>L264+(VLOOKUP($B263,'Growth Rates'!$B$11:$O$140,($B$1+2),FALSE))-(M263*(M$7/VLOOKUP($B263,'Paddock Names'!$B$11:$D$140,3)))</f>
        <v>#DIV/0!</v>
      </c>
      <c r="N264" s="123" t="e">
        <f>M264+(VLOOKUP($B263,'Growth Rates'!$B$11:$O$140,($B$1+2),FALSE))-(N263*(N$7/VLOOKUP($B263,'Paddock Names'!$B$11:$D$140,3)))</f>
        <v>#DIV/0!</v>
      </c>
      <c r="O264" s="123" t="e">
        <f>N264+(VLOOKUP($B263,'Growth Rates'!$B$11:$O$140,($B$1+2),FALSE))-(O263*(O$7/VLOOKUP($B263,'Paddock Names'!$B$11:$D$140,3)))</f>
        <v>#DIV/0!</v>
      </c>
      <c r="P264" s="123" t="e">
        <f>O264+(VLOOKUP($B263,'Growth Rates'!$B$11:$O$140,($B$1+2),FALSE))-(P263*(P$7/VLOOKUP($B263,'Paddock Names'!$B$11:$D$140,3)))</f>
        <v>#DIV/0!</v>
      </c>
      <c r="Q264" s="123" t="e">
        <f>P264+(VLOOKUP($B263,'Growth Rates'!$B$11:$O$140,($B$1+2),FALSE))-(Q263*(Q$7/VLOOKUP($B263,'Paddock Names'!$B$11:$D$140,3)))</f>
        <v>#DIV/0!</v>
      </c>
      <c r="R264" s="123" t="e">
        <f>Q264+(VLOOKUP($B263,'Growth Rates'!$B$11:$O$140,($B$1+2),FALSE))-(R263*(R$7/VLOOKUP($B263,'Paddock Names'!$B$11:$D$140,3)))</f>
        <v>#DIV/0!</v>
      </c>
      <c r="S264" s="123" t="e">
        <f>R264+(VLOOKUP($B263,'Growth Rates'!$B$11:$O$140,($B$1+2),FALSE))-(S263*(S$7/VLOOKUP($B263,'Paddock Names'!$B$11:$D$140,3)))</f>
        <v>#DIV/0!</v>
      </c>
      <c r="T264" s="123" t="e">
        <f>S264+(VLOOKUP($B263,'Growth Rates'!$B$11:$O$140,($B$1+2),FALSE))-(T263*(T$7/VLOOKUP($B263,'Paddock Names'!$B$11:$D$140,3)))</f>
        <v>#DIV/0!</v>
      </c>
      <c r="U264" s="123" t="e">
        <f>T264+(VLOOKUP($B263,'Growth Rates'!$B$11:$O$140,($B$1+2),FALSE))-(U263*(U$7/VLOOKUP($B263,'Paddock Names'!$B$11:$D$140,3)))</f>
        <v>#DIV/0!</v>
      </c>
      <c r="V264" s="123" t="e">
        <f>U264+(VLOOKUP($B263,'Growth Rates'!$B$11:$O$140,($B$1+2),FALSE))-(V263*(V$7/VLOOKUP($B263,'Paddock Names'!$B$11:$D$140,3)))</f>
        <v>#DIV/0!</v>
      </c>
      <c r="W264" s="123" t="e">
        <f>V264+(VLOOKUP($B263,'Growth Rates'!$B$11:$O$140,($B$1+2),FALSE))-(W263*(W$7/VLOOKUP($B263,'Paddock Names'!$B$11:$D$140,3)))</f>
        <v>#DIV/0!</v>
      </c>
      <c r="X264" s="123" t="e">
        <f>W264+(VLOOKUP($B263,'Growth Rates'!$B$11:$O$140,($B$1+2),FALSE))-(X263*(X$7/VLOOKUP($B263,'Paddock Names'!$B$11:$D$140,3)))</f>
        <v>#DIV/0!</v>
      </c>
      <c r="Y264" s="123" t="e">
        <f>X264+(VLOOKUP($B263,'Growth Rates'!$B$11:$O$140,($B$1+2),FALSE))-(Y263*(Y$7/VLOOKUP($B263,'Paddock Names'!$B$11:$D$140,3)))</f>
        <v>#DIV/0!</v>
      </c>
      <c r="Z264" s="123" t="e">
        <f>Y264+(VLOOKUP($B263,'Growth Rates'!$B$11:$O$140,($B$1+2),FALSE))-(Z263*(Z$7/VLOOKUP($B263,'Paddock Names'!$B$11:$D$140,3)))</f>
        <v>#DIV/0!</v>
      </c>
      <c r="AA264" s="123" t="e">
        <f>Z264+(VLOOKUP($B263,'Growth Rates'!$B$11:$O$140,($B$1+2),FALSE))-(AA263*(AA$7/VLOOKUP($B263,'Paddock Names'!$B$11:$D$140,3)))</f>
        <v>#DIV/0!</v>
      </c>
      <c r="AB264" s="123" t="e">
        <f>AA264+(VLOOKUP($B263,'Growth Rates'!$B$11:$O$140,($B$1+2),FALSE))-(AB263*(AB$7/VLOOKUP($B263,'Paddock Names'!$B$11:$D$140,3)))</f>
        <v>#DIV/0!</v>
      </c>
      <c r="AC264" s="123" t="e">
        <f>AB264+(VLOOKUP($B263,'Growth Rates'!$B$11:$O$140,($B$1+2),FALSE))-(AC263*(AC$7/VLOOKUP($B263,'Paddock Names'!$B$11:$D$140,3)))</f>
        <v>#DIV/0!</v>
      </c>
      <c r="AD264" s="123" t="e">
        <f>AC264+(VLOOKUP($B263,'Growth Rates'!$B$11:$O$140,($B$1+2),FALSE))-(AD263*(AD$7/VLOOKUP($B263,'Paddock Names'!$B$11:$D$140,3)))</f>
        <v>#DIV/0!</v>
      </c>
      <c r="AE264" s="123" t="e">
        <f>AD264+(VLOOKUP($B263,'Growth Rates'!$B$11:$O$140,($B$1+2),FALSE))-(AE263*(AE$7/VLOOKUP($B263,'Paddock Names'!$B$11:$D$140,3)))</f>
        <v>#DIV/0!</v>
      </c>
      <c r="AF264" s="123" t="e">
        <f>AE264+(VLOOKUP($B263,'Growth Rates'!$B$11:$O$140,($B$1+2),FALSE))-(AF263*(AF$7/VLOOKUP($B263,'Paddock Names'!$B$11:$D$140,3)))</f>
        <v>#DIV/0!</v>
      </c>
      <c r="AG264" s="123" t="e">
        <f>AF264+(VLOOKUP($B263,'Growth Rates'!$B$11:$O$140,($B$1+2),FALSE))-(AG263*(AG$7/VLOOKUP($B263,'Paddock Names'!$B$11:$D$140,3)))</f>
        <v>#DIV/0!</v>
      </c>
      <c r="AH264" s="123" t="e">
        <f>AG264+(VLOOKUP($B263,'Growth Rates'!$B$11:$O$140,($B$1+2),FALSE))-(AH263*(AH$7/VLOOKUP($B263,'Paddock Names'!$B$11:$D$140,3)))</f>
        <v>#DIV/0!</v>
      </c>
      <c r="AI264" s="123" t="e">
        <f>AH264+(VLOOKUP($B263,'Growth Rates'!$B$11:$O$140,($B$1+2),FALSE))-(AI263*(AI$7/VLOOKUP($B263,'Paddock Names'!$B$11:$D$140,3)))</f>
        <v>#DIV/0!</v>
      </c>
      <c r="AJ264" s="123" t="e">
        <f>AI264+(VLOOKUP($B263,'Growth Rates'!$B$11:$O$140,($B$1+2),FALSE))-(AJ263*(AJ$7/VLOOKUP($B263,'Paddock Names'!$B$11:$D$140,3)))</f>
        <v>#DIV/0!</v>
      </c>
      <c r="AK264" s="123" t="e">
        <f>AJ264+(VLOOKUP($B263,'Growth Rates'!$B$11:$O$140,($B$1+2),FALSE))-(AK263*(AK$7/VLOOKUP($B263,'Paddock Names'!$B$11:$D$140,3)))</f>
        <v>#DIV/0!</v>
      </c>
      <c r="AL264" s="123" t="e">
        <f>AK264+(VLOOKUP($B263,'Growth Rates'!$B$11:$O$140,($B$1+2),FALSE))-(AL263*(AL$7/VLOOKUP($B263,'Paddock Names'!$B$11:$D$140,3)))</f>
        <v>#DIV/0!</v>
      </c>
      <c r="AM264" s="124" t="e">
        <f>AL264+(VLOOKUP($B263,'Growth Rates'!$B$11:$O$140,($B$1+2),FALSE))-(AM263*(AM$7/VLOOKUP($B263,'Paddock Names'!$B$11:$D$140,3)))</f>
        <v>#DIV/0!</v>
      </c>
    </row>
    <row r="265" spans="1:40" x14ac:dyDescent="0.2">
      <c r="B265" s="58">
        <f t="shared" si="7"/>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IF(SUM(I265:AM265)&gt;0,SUM(I265:AM265)," ")</f>
        <v xml:space="preserve"> </v>
      </c>
      <c r="F265" s="119" t="e">
        <f>IF((MOD('Group Name and Year'!$E$14,4)=0),Feb!AK266,Feb!AJ266)</f>
        <v>#DIV/0!</v>
      </c>
      <c r="G265" s="17">
        <f>VLOOKUP(B265,'Herbage Mass Residual'!$B$11:$O$140,($B$1+2),FALSE)</f>
        <v>2400</v>
      </c>
      <c r="H265" s="103" t="e">
        <f>($F$7/VLOOKUP(B265,'Paddock Names'!$B$11:$D$140,3))*(SUM(I265:AM265)/31)</f>
        <v>#DIV/0!</v>
      </c>
      <c r="I265" s="121"/>
      <c r="J265" s="121"/>
      <c r="K265" s="121"/>
      <c r="L265" s="121"/>
      <c r="M265" s="121"/>
      <c r="N265" s="121"/>
      <c r="O265" s="121"/>
      <c r="P265" s="121"/>
      <c r="Q265" s="121"/>
      <c r="R265" s="121"/>
      <c r="S265" s="121"/>
      <c r="T265" s="121"/>
      <c r="U265" s="121"/>
      <c r="V265" s="121"/>
      <c r="W265" s="121"/>
      <c r="X265" s="121"/>
      <c r="Y265" s="121"/>
      <c r="Z265" s="121"/>
      <c r="AA265" s="121"/>
      <c r="AB265" s="121"/>
      <c r="AC265" s="121"/>
      <c r="AD265" s="121"/>
      <c r="AE265" s="121"/>
      <c r="AF265" s="121"/>
      <c r="AG265" s="121"/>
      <c r="AH265" s="121"/>
      <c r="AI265" s="121"/>
      <c r="AJ265" s="121"/>
      <c r="AK265" s="121"/>
      <c r="AL265" s="121"/>
      <c r="AM265" s="122"/>
    </row>
    <row r="266" spans="1:40" ht="16" thickBot="1" x14ac:dyDescent="0.25">
      <c r="B266" s="58">
        <f t="shared" si="7"/>
        <v>128.5</v>
      </c>
      <c r="C266" s="23"/>
      <c r="D266" s="29"/>
      <c r="E266" s="27"/>
      <c r="F266" s="21"/>
      <c r="G266" s="22"/>
      <c r="H266" s="104"/>
      <c r="I266" s="123" t="e">
        <f>F265+(VLOOKUP(B265,'Growth Rates'!$B$11:$O$140,($B$1+2),FALSE))-(I265*(I$7/VLOOKUP(B265,'Paddock Names'!$B$11:$D$140,3)))</f>
        <v>#DIV/0!</v>
      </c>
      <c r="J266" s="123" t="e">
        <f>I266+(VLOOKUP($B265,'Growth Rates'!$B$11:$O$140,($B$1+2),FALSE))-(J265*(J$7/VLOOKUP($B265,'Paddock Names'!$B$11:$D$140,3)))</f>
        <v>#DIV/0!</v>
      </c>
      <c r="K266" s="123" t="e">
        <f>J266+(VLOOKUP($B265,'Growth Rates'!$B$11:$O$140,($B$1+2),FALSE))-(K265*(K$7/VLOOKUP($B265,'Paddock Names'!$B$11:$D$140,3)))</f>
        <v>#DIV/0!</v>
      </c>
      <c r="L266" s="123" t="e">
        <f>K266+(VLOOKUP($B265,'Growth Rates'!$B$11:$O$140,($B$1+2),FALSE))-(L265*(L$7/VLOOKUP($B265,'Paddock Names'!$B$11:$D$140,3)))</f>
        <v>#DIV/0!</v>
      </c>
      <c r="M266" s="123" t="e">
        <f>L266+(VLOOKUP($B265,'Growth Rates'!$B$11:$O$140,($B$1+2),FALSE))-(M265*(M$7/VLOOKUP($B265,'Paddock Names'!$B$11:$D$140,3)))</f>
        <v>#DIV/0!</v>
      </c>
      <c r="N266" s="123" t="e">
        <f>M266+(VLOOKUP($B265,'Growth Rates'!$B$11:$O$140,($B$1+2),FALSE))-(N265*(N$7/VLOOKUP($B265,'Paddock Names'!$B$11:$D$140,3)))</f>
        <v>#DIV/0!</v>
      </c>
      <c r="O266" s="123" t="e">
        <f>N266+(VLOOKUP($B265,'Growth Rates'!$B$11:$O$140,($B$1+2),FALSE))-(O265*(O$7/VLOOKUP($B265,'Paddock Names'!$B$11:$D$140,3)))</f>
        <v>#DIV/0!</v>
      </c>
      <c r="P266" s="123" t="e">
        <f>O266+(VLOOKUP($B265,'Growth Rates'!$B$11:$O$140,($B$1+2),FALSE))-(P265*(P$7/VLOOKUP($B265,'Paddock Names'!$B$11:$D$140,3)))</f>
        <v>#DIV/0!</v>
      </c>
      <c r="Q266" s="123" t="e">
        <f>P266+(VLOOKUP($B265,'Growth Rates'!$B$11:$O$140,($B$1+2),FALSE))-(Q265*(Q$7/VLOOKUP($B265,'Paddock Names'!$B$11:$D$140,3)))</f>
        <v>#DIV/0!</v>
      </c>
      <c r="R266" s="123" t="e">
        <f>Q266+(VLOOKUP($B265,'Growth Rates'!$B$11:$O$140,($B$1+2),FALSE))-(R265*(R$7/VLOOKUP($B265,'Paddock Names'!$B$11:$D$140,3)))</f>
        <v>#DIV/0!</v>
      </c>
      <c r="S266" s="123" t="e">
        <f>R266+(VLOOKUP($B265,'Growth Rates'!$B$11:$O$140,($B$1+2),FALSE))-(S265*(S$7/VLOOKUP($B265,'Paddock Names'!$B$11:$D$140,3)))</f>
        <v>#DIV/0!</v>
      </c>
      <c r="T266" s="123" t="e">
        <f>S266+(VLOOKUP($B265,'Growth Rates'!$B$11:$O$140,($B$1+2),FALSE))-(T265*(T$7/VLOOKUP($B265,'Paddock Names'!$B$11:$D$140,3)))</f>
        <v>#DIV/0!</v>
      </c>
      <c r="U266" s="123" t="e">
        <f>T266+(VLOOKUP($B265,'Growth Rates'!$B$11:$O$140,($B$1+2),FALSE))-(U265*(U$7/VLOOKUP($B265,'Paddock Names'!$B$11:$D$140,3)))</f>
        <v>#DIV/0!</v>
      </c>
      <c r="V266" s="123" t="e">
        <f>U266+(VLOOKUP($B265,'Growth Rates'!$B$11:$O$140,($B$1+2),FALSE))-(V265*(V$7/VLOOKUP($B265,'Paddock Names'!$B$11:$D$140,3)))</f>
        <v>#DIV/0!</v>
      </c>
      <c r="W266" s="123" t="e">
        <f>V266+(VLOOKUP($B265,'Growth Rates'!$B$11:$O$140,($B$1+2),FALSE))-(W265*(W$7/VLOOKUP($B265,'Paddock Names'!$B$11:$D$140,3)))</f>
        <v>#DIV/0!</v>
      </c>
      <c r="X266" s="123" t="e">
        <f>W266+(VLOOKUP($B265,'Growth Rates'!$B$11:$O$140,($B$1+2),FALSE))-(X265*(X$7/VLOOKUP($B265,'Paddock Names'!$B$11:$D$140,3)))</f>
        <v>#DIV/0!</v>
      </c>
      <c r="Y266" s="123" t="e">
        <f>X266+(VLOOKUP($B265,'Growth Rates'!$B$11:$O$140,($B$1+2),FALSE))-(Y265*(Y$7/VLOOKUP($B265,'Paddock Names'!$B$11:$D$140,3)))</f>
        <v>#DIV/0!</v>
      </c>
      <c r="Z266" s="123" t="e">
        <f>Y266+(VLOOKUP($B265,'Growth Rates'!$B$11:$O$140,($B$1+2),FALSE))-(Z265*(Z$7/VLOOKUP($B265,'Paddock Names'!$B$11:$D$140,3)))</f>
        <v>#DIV/0!</v>
      </c>
      <c r="AA266" s="123" t="e">
        <f>Z266+(VLOOKUP($B265,'Growth Rates'!$B$11:$O$140,($B$1+2),FALSE))-(AA265*(AA$7/VLOOKUP($B265,'Paddock Names'!$B$11:$D$140,3)))</f>
        <v>#DIV/0!</v>
      </c>
      <c r="AB266" s="123" t="e">
        <f>AA266+(VLOOKUP($B265,'Growth Rates'!$B$11:$O$140,($B$1+2),FALSE))-(AB265*(AB$7/VLOOKUP($B265,'Paddock Names'!$B$11:$D$140,3)))</f>
        <v>#DIV/0!</v>
      </c>
      <c r="AC266" s="123" t="e">
        <f>AB266+(VLOOKUP($B265,'Growth Rates'!$B$11:$O$140,($B$1+2),FALSE))-(AC265*(AC$7/VLOOKUP($B265,'Paddock Names'!$B$11:$D$140,3)))</f>
        <v>#DIV/0!</v>
      </c>
      <c r="AD266" s="123" t="e">
        <f>AC266+(VLOOKUP($B265,'Growth Rates'!$B$11:$O$140,($B$1+2),FALSE))-(AD265*(AD$7/VLOOKUP($B265,'Paddock Names'!$B$11:$D$140,3)))</f>
        <v>#DIV/0!</v>
      </c>
      <c r="AE266" s="123" t="e">
        <f>AD266+(VLOOKUP($B265,'Growth Rates'!$B$11:$O$140,($B$1+2),FALSE))-(AE265*(AE$7/VLOOKUP($B265,'Paddock Names'!$B$11:$D$140,3)))</f>
        <v>#DIV/0!</v>
      </c>
      <c r="AF266" s="123" t="e">
        <f>AE266+(VLOOKUP($B265,'Growth Rates'!$B$11:$O$140,($B$1+2),FALSE))-(AF265*(AF$7/VLOOKUP($B265,'Paddock Names'!$B$11:$D$140,3)))</f>
        <v>#DIV/0!</v>
      </c>
      <c r="AG266" s="123" t="e">
        <f>AF266+(VLOOKUP($B265,'Growth Rates'!$B$11:$O$140,($B$1+2),FALSE))-(AG265*(AG$7/VLOOKUP($B265,'Paddock Names'!$B$11:$D$140,3)))</f>
        <v>#DIV/0!</v>
      </c>
      <c r="AH266" s="123" t="e">
        <f>AG266+(VLOOKUP($B265,'Growth Rates'!$B$11:$O$140,($B$1+2),FALSE))-(AH265*(AH$7/VLOOKUP($B265,'Paddock Names'!$B$11:$D$140,3)))</f>
        <v>#DIV/0!</v>
      </c>
      <c r="AI266" s="123" t="e">
        <f>AH266+(VLOOKUP($B265,'Growth Rates'!$B$11:$O$140,($B$1+2),FALSE))-(AI265*(AI$7/VLOOKUP($B265,'Paddock Names'!$B$11:$D$140,3)))</f>
        <v>#DIV/0!</v>
      </c>
      <c r="AJ266" s="123" t="e">
        <f>AI266+(VLOOKUP($B265,'Growth Rates'!$B$11:$O$140,($B$1+2),FALSE))-(AJ265*(AJ$7/VLOOKUP($B265,'Paddock Names'!$B$11:$D$140,3)))</f>
        <v>#DIV/0!</v>
      </c>
      <c r="AK266" s="123" t="e">
        <f>AJ266+(VLOOKUP($B265,'Growth Rates'!$B$11:$O$140,($B$1+2),FALSE))-(AK265*(AK$7/VLOOKUP($B265,'Paddock Names'!$B$11:$D$140,3)))</f>
        <v>#DIV/0!</v>
      </c>
      <c r="AL266" s="123" t="e">
        <f>AK266+(VLOOKUP($B265,'Growth Rates'!$B$11:$O$140,($B$1+2),FALSE))-(AL265*(AL$7/VLOOKUP($B265,'Paddock Names'!$B$11:$D$140,3)))</f>
        <v>#DIV/0!</v>
      </c>
      <c r="AM266" s="124" t="e">
        <f>AL266+(VLOOKUP($B265,'Growth Rates'!$B$11:$O$140,($B$1+2),FALSE))-(AM265*(AM$7/VLOOKUP($B265,'Paddock Names'!$B$11:$D$140,3)))</f>
        <v>#DIV/0!</v>
      </c>
    </row>
    <row r="267" spans="1:40" x14ac:dyDescent="0.2">
      <c r="B267" s="58">
        <f t="shared" si="7"/>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IF(SUM(I267:AM267)&gt;0,SUM(I267:AM267)," ")</f>
        <v xml:space="preserve"> </v>
      </c>
      <c r="F267" s="119" t="e">
        <f>IF((MOD('Group Name and Year'!$E$14,4)=0),Feb!AK268,Feb!AJ268)</f>
        <v>#DIV/0!</v>
      </c>
      <c r="G267" s="17">
        <f>VLOOKUP(B267,'Herbage Mass Residual'!$B$11:$O$140,($B$1+2),FALSE)</f>
        <v>2400</v>
      </c>
      <c r="H267" s="103" t="e">
        <f>($F$7/VLOOKUP(B267,'Paddock Names'!$B$11:$D$140,3))*(SUM(I267:AM267)/31)</f>
        <v>#DIV/0!</v>
      </c>
      <c r="I267" s="121"/>
      <c r="J267" s="121"/>
      <c r="K267" s="121"/>
      <c r="L267" s="121"/>
      <c r="M267" s="121"/>
      <c r="N267" s="121"/>
      <c r="O267" s="121"/>
      <c r="P267" s="121"/>
      <c r="Q267" s="121"/>
      <c r="R267" s="121"/>
      <c r="S267" s="121"/>
      <c r="T267" s="121"/>
      <c r="U267" s="121"/>
      <c r="V267" s="121"/>
      <c r="W267" s="121"/>
      <c r="X267" s="121"/>
      <c r="Y267" s="121"/>
      <c r="Z267" s="121"/>
      <c r="AA267" s="121"/>
      <c r="AB267" s="121"/>
      <c r="AC267" s="121"/>
      <c r="AD267" s="121"/>
      <c r="AE267" s="121"/>
      <c r="AF267" s="121"/>
      <c r="AG267" s="121"/>
      <c r="AH267" s="121"/>
      <c r="AI267" s="121"/>
      <c r="AJ267" s="121"/>
      <c r="AK267" s="121"/>
      <c r="AL267" s="121"/>
      <c r="AM267" s="122"/>
    </row>
    <row r="268" spans="1:40" ht="16" thickBot="1" x14ac:dyDescent="0.25">
      <c r="B268" s="58">
        <f t="shared" si="7"/>
        <v>129.5</v>
      </c>
      <c r="C268" s="23"/>
      <c r="D268" s="29"/>
      <c r="E268" s="27"/>
      <c r="F268" s="21"/>
      <c r="G268" s="22"/>
      <c r="H268" s="104"/>
      <c r="I268" s="123" t="e">
        <f>F267+(VLOOKUP(B267,'Growth Rates'!$B$11:$O$140,($B$1+2),FALSE))-(I267*(I$7/VLOOKUP(B267,'Paddock Names'!$B$11:$D$140,3)))</f>
        <v>#DIV/0!</v>
      </c>
      <c r="J268" s="123" t="e">
        <f>I268+(VLOOKUP($B267,'Growth Rates'!$B$11:$O$140,($B$1+2),FALSE))-(J267*(J$7/VLOOKUP($B267,'Paddock Names'!$B$11:$D$140,3)))</f>
        <v>#DIV/0!</v>
      </c>
      <c r="K268" s="123" t="e">
        <f>J268+(VLOOKUP($B267,'Growth Rates'!$B$11:$O$140,($B$1+2),FALSE))-(K267*(K$7/VLOOKUP($B267,'Paddock Names'!$B$11:$D$140,3)))</f>
        <v>#DIV/0!</v>
      </c>
      <c r="L268" s="123" t="e">
        <f>K268+(VLOOKUP($B267,'Growth Rates'!$B$11:$O$140,($B$1+2),FALSE))-(L267*(L$7/VLOOKUP($B267,'Paddock Names'!$B$11:$D$140,3)))</f>
        <v>#DIV/0!</v>
      </c>
      <c r="M268" s="123" t="e">
        <f>L268+(VLOOKUP($B267,'Growth Rates'!$B$11:$O$140,($B$1+2),FALSE))-(M267*(M$7/VLOOKUP($B267,'Paddock Names'!$B$11:$D$140,3)))</f>
        <v>#DIV/0!</v>
      </c>
      <c r="N268" s="123" t="e">
        <f>M268+(VLOOKUP($B267,'Growth Rates'!$B$11:$O$140,($B$1+2),FALSE))-(N267*(N$7/VLOOKUP($B267,'Paddock Names'!$B$11:$D$140,3)))</f>
        <v>#DIV/0!</v>
      </c>
      <c r="O268" s="123" t="e">
        <f>N268+(VLOOKUP($B267,'Growth Rates'!$B$11:$O$140,($B$1+2),FALSE))-(O267*(O$7/VLOOKUP($B267,'Paddock Names'!$B$11:$D$140,3)))</f>
        <v>#DIV/0!</v>
      </c>
      <c r="P268" s="123" t="e">
        <f>O268+(VLOOKUP($B267,'Growth Rates'!$B$11:$O$140,($B$1+2),FALSE))-(P267*(P$7/VLOOKUP($B267,'Paddock Names'!$B$11:$D$140,3)))</f>
        <v>#DIV/0!</v>
      </c>
      <c r="Q268" s="123" t="e">
        <f>P268+(VLOOKUP($B267,'Growth Rates'!$B$11:$O$140,($B$1+2),FALSE))-(Q267*(Q$7/VLOOKUP($B267,'Paddock Names'!$B$11:$D$140,3)))</f>
        <v>#DIV/0!</v>
      </c>
      <c r="R268" s="123" t="e">
        <f>Q268+(VLOOKUP($B267,'Growth Rates'!$B$11:$O$140,($B$1+2),FALSE))-(R267*(R$7/VLOOKUP($B267,'Paddock Names'!$B$11:$D$140,3)))</f>
        <v>#DIV/0!</v>
      </c>
      <c r="S268" s="123" t="e">
        <f>R268+(VLOOKUP($B267,'Growth Rates'!$B$11:$O$140,($B$1+2),FALSE))-(S267*(S$7/VLOOKUP($B267,'Paddock Names'!$B$11:$D$140,3)))</f>
        <v>#DIV/0!</v>
      </c>
      <c r="T268" s="123" t="e">
        <f>S268+(VLOOKUP($B267,'Growth Rates'!$B$11:$O$140,($B$1+2),FALSE))-(T267*(T$7/VLOOKUP($B267,'Paddock Names'!$B$11:$D$140,3)))</f>
        <v>#DIV/0!</v>
      </c>
      <c r="U268" s="123" t="e">
        <f>T268+(VLOOKUP($B267,'Growth Rates'!$B$11:$O$140,($B$1+2),FALSE))-(U267*(U$7/VLOOKUP($B267,'Paddock Names'!$B$11:$D$140,3)))</f>
        <v>#DIV/0!</v>
      </c>
      <c r="V268" s="123" t="e">
        <f>U268+(VLOOKUP($B267,'Growth Rates'!$B$11:$O$140,($B$1+2),FALSE))-(V267*(V$7/VLOOKUP($B267,'Paddock Names'!$B$11:$D$140,3)))</f>
        <v>#DIV/0!</v>
      </c>
      <c r="W268" s="123" t="e">
        <f>V268+(VLOOKUP($B267,'Growth Rates'!$B$11:$O$140,($B$1+2),FALSE))-(W267*(W$7/VLOOKUP($B267,'Paddock Names'!$B$11:$D$140,3)))</f>
        <v>#DIV/0!</v>
      </c>
      <c r="X268" s="123" t="e">
        <f>W268+(VLOOKUP($B267,'Growth Rates'!$B$11:$O$140,($B$1+2),FALSE))-(X267*(X$7/VLOOKUP($B267,'Paddock Names'!$B$11:$D$140,3)))</f>
        <v>#DIV/0!</v>
      </c>
      <c r="Y268" s="123" t="e">
        <f>X268+(VLOOKUP($B267,'Growth Rates'!$B$11:$O$140,($B$1+2),FALSE))-(Y267*(Y$7/VLOOKUP($B267,'Paddock Names'!$B$11:$D$140,3)))</f>
        <v>#DIV/0!</v>
      </c>
      <c r="Z268" s="123" t="e">
        <f>Y268+(VLOOKUP($B267,'Growth Rates'!$B$11:$O$140,($B$1+2),FALSE))-(Z267*(Z$7/VLOOKUP($B267,'Paddock Names'!$B$11:$D$140,3)))</f>
        <v>#DIV/0!</v>
      </c>
      <c r="AA268" s="123" t="e">
        <f>Z268+(VLOOKUP($B267,'Growth Rates'!$B$11:$O$140,($B$1+2),FALSE))-(AA267*(AA$7/VLOOKUP($B267,'Paddock Names'!$B$11:$D$140,3)))</f>
        <v>#DIV/0!</v>
      </c>
      <c r="AB268" s="123" t="e">
        <f>AA268+(VLOOKUP($B267,'Growth Rates'!$B$11:$O$140,($B$1+2),FALSE))-(AB267*(AB$7/VLOOKUP($B267,'Paddock Names'!$B$11:$D$140,3)))</f>
        <v>#DIV/0!</v>
      </c>
      <c r="AC268" s="123" t="e">
        <f>AB268+(VLOOKUP($B267,'Growth Rates'!$B$11:$O$140,($B$1+2),FALSE))-(AC267*(AC$7/VLOOKUP($B267,'Paddock Names'!$B$11:$D$140,3)))</f>
        <v>#DIV/0!</v>
      </c>
      <c r="AD268" s="123" t="e">
        <f>AC268+(VLOOKUP($B267,'Growth Rates'!$B$11:$O$140,($B$1+2),FALSE))-(AD267*(AD$7/VLOOKUP($B267,'Paddock Names'!$B$11:$D$140,3)))</f>
        <v>#DIV/0!</v>
      </c>
      <c r="AE268" s="123" t="e">
        <f>AD268+(VLOOKUP($B267,'Growth Rates'!$B$11:$O$140,($B$1+2),FALSE))-(AE267*(AE$7/VLOOKUP($B267,'Paddock Names'!$B$11:$D$140,3)))</f>
        <v>#DIV/0!</v>
      </c>
      <c r="AF268" s="123" t="e">
        <f>AE268+(VLOOKUP($B267,'Growth Rates'!$B$11:$O$140,($B$1+2),FALSE))-(AF267*(AF$7/VLOOKUP($B267,'Paddock Names'!$B$11:$D$140,3)))</f>
        <v>#DIV/0!</v>
      </c>
      <c r="AG268" s="123" t="e">
        <f>AF268+(VLOOKUP($B267,'Growth Rates'!$B$11:$O$140,($B$1+2),FALSE))-(AG267*(AG$7/VLOOKUP($B267,'Paddock Names'!$B$11:$D$140,3)))</f>
        <v>#DIV/0!</v>
      </c>
      <c r="AH268" s="123" t="e">
        <f>AG268+(VLOOKUP($B267,'Growth Rates'!$B$11:$O$140,($B$1+2),FALSE))-(AH267*(AH$7/VLOOKUP($B267,'Paddock Names'!$B$11:$D$140,3)))</f>
        <v>#DIV/0!</v>
      </c>
      <c r="AI268" s="123" t="e">
        <f>AH268+(VLOOKUP($B267,'Growth Rates'!$B$11:$O$140,($B$1+2),FALSE))-(AI267*(AI$7/VLOOKUP($B267,'Paddock Names'!$B$11:$D$140,3)))</f>
        <v>#DIV/0!</v>
      </c>
      <c r="AJ268" s="123" t="e">
        <f>AI268+(VLOOKUP($B267,'Growth Rates'!$B$11:$O$140,($B$1+2),FALSE))-(AJ267*(AJ$7/VLOOKUP($B267,'Paddock Names'!$B$11:$D$140,3)))</f>
        <v>#DIV/0!</v>
      </c>
      <c r="AK268" s="123" t="e">
        <f>AJ268+(VLOOKUP($B267,'Growth Rates'!$B$11:$O$140,($B$1+2),FALSE))-(AK267*(AK$7/VLOOKUP($B267,'Paddock Names'!$B$11:$D$140,3)))</f>
        <v>#DIV/0!</v>
      </c>
      <c r="AL268" s="123" t="e">
        <f>AK268+(VLOOKUP($B267,'Growth Rates'!$B$11:$O$140,($B$1+2),FALSE))-(AL267*(AL$7/VLOOKUP($B267,'Paddock Names'!$B$11:$D$140,3)))</f>
        <v>#DIV/0!</v>
      </c>
      <c r="AM268" s="124" t="e">
        <f>AL268+(VLOOKUP($B267,'Growth Rates'!$B$11:$O$140,($B$1+2),FALSE))-(AM267*(AM$7/VLOOKUP($B267,'Paddock Names'!$B$11:$D$140,3)))</f>
        <v>#DIV/0!</v>
      </c>
    </row>
    <row r="269" spans="1:40" x14ac:dyDescent="0.2">
      <c r="B269" s="58">
        <f t="shared" si="7"/>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31</v>
      </c>
      <c r="E269" s="17" t="str">
        <f>IF(SUM(I269:AM269)&gt;0,SUM(I269:AM269)," ")</f>
        <v xml:space="preserve"> </v>
      </c>
      <c r="F269" s="119">
        <f>IF((MOD('Group Name and Year'!$E$14,4)=0),Feb!AK270,Feb!AJ270)</f>
        <v>5630</v>
      </c>
      <c r="G269" s="17">
        <f>VLOOKUP(B269,'Herbage Mass Residual'!$B$11:$O$140,($B$1+2),FALSE)</f>
        <v>2400</v>
      </c>
      <c r="H269" s="103">
        <f>($F$7/VLOOKUP(B269,'Paddock Names'!$B$11:$D$140,3))*(SUM(I269:AM269)/31)</f>
        <v>0</v>
      </c>
      <c r="I269" s="121"/>
      <c r="J269" s="121"/>
      <c r="K269" s="121"/>
      <c r="L269" s="121"/>
      <c r="M269" s="121"/>
      <c r="N269" s="121"/>
      <c r="O269" s="121"/>
      <c r="P269" s="121"/>
      <c r="Q269" s="121"/>
      <c r="R269" s="121"/>
      <c r="S269" s="121"/>
      <c r="T269" s="121"/>
      <c r="U269" s="121"/>
      <c r="V269" s="121"/>
      <c r="W269" s="121"/>
      <c r="X269" s="121"/>
      <c r="Y269" s="121"/>
      <c r="Z269" s="121"/>
      <c r="AA269" s="121"/>
      <c r="AB269" s="121"/>
      <c r="AC269" s="121"/>
      <c r="AD269" s="121"/>
      <c r="AE269" s="121"/>
      <c r="AF269" s="121"/>
      <c r="AG269" s="121"/>
      <c r="AH269" s="121"/>
      <c r="AI269" s="121"/>
      <c r="AJ269" s="121"/>
      <c r="AK269" s="121"/>
      <c r="AL269" s="121"/>
      <c r="AM269" s="122"/>
    </row>
    <row r="270" spans="1:40" ht="16" thickBot="1" x14ac:dyDescent="0.25">
      <c r="B270" s="58">
        <f t="shared" si="7"/>
        <v>130.5</v>
      </c>
      <c r="C270" s="23"/>
      <c r="D270" s="29"/>
      <c r="E270" s="27"/>
      <c r="F270" s="21"/>
      <c r="G270" s="22"/>
      <c r="H270" s="104"/>
      <c r="I270" s="123">
        <f>F269+(VLOOKUP(B269,'Growth Rates'!$B$11:$O$140,($B$1+2),FALSE))-(I269*(I$7/VLOOKUP(B269,'Paddock Names'!$B$11:$D$140,3)))</f>
        <v>5645</v>
      </c>
      <c r="J270" s="123">
        <f>I270+(VLOOKUP($B269,'Growth Rates'!$B$11:$O$140,($B$1+2),FALSE))-(J269*(J$7/VLOOKUP($B269,'Paddock Names'!$B$11:$D$140,3)))</f>
        <v>5660</v>
      </c>
      <c r="K270" s="123">
        <f>J270+(VLOOKUP($B269,'Growth Rates'!$B$11:$O$140,($B$1+2),FALSE))-(K269*(K$7/VLOOKUP($B269,'Paddock Names'!$B$11:$D$140,3)))</f>
        <v>5675</v>
      </c>
      <c r="L270" s="123">
        <f>K270+(VLOOKUP($B269,'Growth Rates'!$B$11:$O$140,($B$1+2),FALSE))-(L269*(L$7/VLOOKUP($B269,'Paddock Names'!$B$11:$D$140,3)))</f>
        <v>5690</v>
      </c>
      <c r="M270" s="123">
        <f>L270+(VLOOKUP($B269,'Growth Rates'!$B$11:$O$140,($B$1+2),FALSE))-(M269*(M$7/VLOOKUP($B269,'Paddock Names'!$B$11:$D$140,3)))</f>
        <v>5705</v>
      </c>
      <c r="N270" s="123">
        <f>M270+(VLOOKUP($B269,'Growth Rates'!$B$11:$O$140,($B$1+2),FALSE))-(N269*(N$7/VLOOKUP($B269,'Paddock Names'!$B$11:$D$140,3)))</f>
        <v>5720</v>
      </c>
      <c r="O270" s="123">
        <f>N270+(VLOOKUP($B269,'Growth Rates'!$B$11:$O$140,($B$1+2),FALSE))-(O269*(O$7/VLOOKUP($B269,'Paddock Names'!$B$11:$D$140,3)))</f>
        <v>5735</v>
      </c>
      <c r="P270" s="123">
        <f>O270+(VLOOKUP($B269,'Growth Rates'!$B$11:$O$140,($B$1+2),FALSE))-(P269*(P$7/VLOOKUP($B269,'Paddock Names'!$B$11:$D$140,3)))</f>
        <v>5750</v>
      </c>
      <c r="Q270" s="123">
        <f>P270+(VLOOKUP($B269,'Growth Rates'!$B$11:$O$140,($B$1+2),FALSE))-(Q269*(Q$7/VLOOKUP($B269,'Paddock Names'!$B$11:$D$140,3)))</f>
        <v>5765</v>
      </c>
      <c r="R270" s="123">
        <f>Q270+(VLOOKUP($B269,'Growth Rates'!$B$11:$O$140,($B$1+2),FALSE))-(R269*(R$7/VLOOKUP($B269,'Paddock Names'!$B$11:$D$140,3)))</f>
        <v>5780</v>
      </c>
      <c r="S270" s="123">
        <f>R270+(VLOOKUP($B269,'Growth Rates'!$B$11:$O$140,($B$1+2),FALSE))-(S269*(S$7/VLOOKUP($B269,'Paddock Names'!$B$11:$D$140,3)))</f>
        <v>5795</v>
      </c>
      <c r="T270" s="123">
        <f>S270+(VLOOKUP($B269,'Growth Rates'!$B$11:$O$140,($B$1+2),FALSE))-(T269*(T$7/VLOOKUP($B269,'Paddock Names'!$B$11:$D$140,3)))</f>
        <v>5810</v>
      </c>
      <c r="U270" s="123">
        <f>T270+(VLOOKUP($B269,'Growth Rates'!$B$11:$O$140,($B$1+2),FALSE))-(U269*(U$7/VLOOKUP($B269,'Paddock Names'!$B$11:$D$140,3)))</f>
        <v>5825</v>
      </c>
      <c r="V270" s="123">
        <f>U270+(VLOOKUP($B269,'Growth Rates'!$B$11:$O$140,($B$1+2),FALSE))-(V269*(V$7/VLOOKUP($B269,'Paddock Names'!$B$11:$D$140,3)))</f>
        <v>5840</v>
      </c>
      <c r="W270" s="123">
        <f>V270+(VLOOKUP($B269,'Growth Rates'!$B$11:$O$140,($B$1+2),FALSE))-(W269*(W$7/VLOOKUP($B269,'Paddock Names'!$B$11:$D$140,3)))</f>
        <v>5855</v>
      </c>
      <c r="X270" s="123">
        <f>W270+(VLOOKUP($B269,'Growth Rates'!$B$11:$O$140,($B$1+2),FALSE))-(X269*(X$7/VLOOKUP($B269,'Paddock Names'!$B$11:$D$140,3)))</f>
        <v>5870</v>
      </c>
      <c r="Y270" s="123">
        <f>X270+(VLOOKUP($B269,'Growth Rates'!$B$11:$O$140,($B$1+2),FALSE))-(Y269*(Y$7/VLOOKUP($B269,'Paddock Names'!$B$11:$D$140,3)))</f>
        <v>5885</v>
      </c>
      <c r="Z270" s="123">
        <f>Y270+(VLOOKUP($B269,'Growth Rates'!$B$11:$O$140,($B$1+2),FALSE))-(Z269*(Z$7/VLOOKUP($B269,'Paddock Names'!$B$11:$D$140,3)))</f>
        <v>5900</v>
      </c>
      <c r="AA270" s="123">
        <f>Z270+(VLOOKUP($B269,'Growth Rates'!$B$11:$O$140,($B$1+2),FALSE))-(AA269*(AA$7/VLOOKUP($B269,'Paddock Names'!$B$11:$D$140,3)))</f>
        <v>5915</v>
      </c>
      <c r="AB270" s="123">
        <f>AA270+(VLOOKUP($B269,'Growth Rates'!$B$11:$O$140,($B$1+2),FALSE))-(AB269*(AB$7/VLOOKUP($B269,'Paddock Names'!$B$11:$D$140,3)))</f>
        <v>5930</v>
      </c>
      <c r="AC270" s="123">
        <f>AB270+(VLOOKUP($B269,'Growth Rates'!$B$11:$O$140,($B$1+2),FALSE))-(AC269*(AC$7/VLOOKUP($B269,'Paddock Names'!$B$11:$D$140,3)))</f>
        <v>5945</v>
      </c>
      <c r="AD270" s="123">
        <f>AC270+(VLOOKUP($B269,'Growth Rates'!$B$11:$O$140,($B$1+2),FALSE))-(AD269*(AD$7/VLOOKUP($B269,'Paddock Names'!$B$11:$D$140,3)))</f>
        <v>5960</v>
      </c>
      <c r="AE270" s="123">
        <f>AD270+(VLOOKUP($B269,'Growth Rates'!$B$11:$O$140,($B$1+2),FALSE))-(AE269*(AE$7/VLOOKUP($B269,'Paddock Names'!$B$11:$D$140,3)))</f>
        <v>5975</v>
      </c>
      <c r="AF270" s="123">
        <f>AE270+(VLOOKUP($B269,'Growth Rates'!$B$11:$O$140,($B$1+2),FALSE))-(AF269*(AF$7/VLOOKUP($B269,'Paddock Names'!$B$11:$D$140,3)))</f>
        <v>5990</v>
      </c>
      <c r="AG270" s="123">
        <f>AF270+(VLOOKUP($B269,'Growth Rates'!$B$11:$O$140,($B$1+2),FALSE))-(AG269*(AG$7/VLOOKUP($B269,'Paddock Names'!$B$11:$D$140,3)))</f>
        <v>6005</v>
      </c>
      <c r="AH270" s="123">
        <f>AG270+(VLOOKUP($B269,'Growth Rates'!$B$11:$O$140,($B$1+2),FALSE))-(AH269*(AH$7/VLOOKUP($B269,'Paddock Names'!$B$11:$D$140,3)))</f>
        <v>6020</v>
      </c>
      <c r="AI270" s="123">
        <f>AH270+(VLOOKUP($B269,'Growth Rates'!$B$11:$O$140,($B$1+2),FALSE))-(AI269*(AI$7/VLOOKUP($B269,'Paddock Names'!$B$11:$D$140,3)))</f>
        <v>6035</v>
      </c>
      <c r="AJ270" s="123">
        <f>AI270+(VLOOKUP($B269,'Growth Rates'!$B$11:$O$140,($B$1+2),FALSE))-(AJ269*(AJ$7/VLOOKUP($B269,'Paddock Names'!$B$11:$D$140,3)))</f>
        <v>6050</v>
      </c>
      <c r="AK270" s="123">
        <f>AJ270+(VLOOKUP($B269,'Growth Rates'!$B$11:$O$140,($B$1+2),FALSE))-(AK269*(AK$7/VLOOKUP($B269,'Paddock Names'!$B$11:$D$140,3)))</f>
        <v>6065</v>
      </c>
      <c r="AL270" s="123">
        <f>AK270+(VLOOKUP($B269,'Growth Rates'!$B$11:$O$140,($B$1+2),FALSE))-(AL269*(AL$7/VLOOKUP($B269,'Paddock Names'!$B$11:$D$140,3)))</f>
        <v>6080</v>
      </c>
      <c r="AM270" s="124">
        <f>AL270+(VLOOKUP($B269,'Growth Rates'!$B$11:$O$140,($B$1+2),FALSE))-(AM269*(AM$7/VLOOKUP($B269,'Paddock Names'!$B$11:$D$140,3)))</f>
        <v>6095</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H7:H10"/>
    <mergeCell ref="F9:G9"/>
    <mergeCell ref="D9:E9"/>
    <mergeCell ref="F7:G7"/>
    <mergeCell ref="D7:E7"/>
    <mergeCell ref="F8:G8"/>
  </mergeCells>
  <phoneticPr fontId="0" type="noConversion"/>
  <conditionalFormatting sqref="I10:AM10">
    <cfRule type="expression" dxfId="219" priority="5" stopIfTrue="1">
      <formula>I$6&gt;1.11</formula>
    </cfRule>
    <cfRule type="expression" dxfId="218" priority="6" stopIfTrue="1">
      <formula>I$6&lt;0.89</formula>
    </cfRule>
  </conditionalFormatting>
  <conditionalFormatting sqref="I9:AM9">
    <cfRule type="expression" dxfId="217" priority="7" stopIfTrue="1">
      <formula>I$6&gt;1.11</formula>
    </cfRule>
    <cfRule type="expression" dxfId="216" priority="8" stopIfTrue="1">
      <formula>I$6&lt;0.89</formula>
    </cfRule>
    <cfRule type="expression" dxfId="215" priority="9"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214" priority="10" stopIfTrue="1" operator="between">
      <formula>0.75</formula>
      <formula>1</formula>
    </cfRule>
    <cfRule type="cellIs" dxfId="213" priority="11" stopIfTrue="1" operator="between">
      <formula>0.5</formula>
      <formula>0.7499</formula>
    </cfRule>
    <cfRule type="cellIs" dxfId="212" priority="12" stopIfTrue="1" operator="between">
      <formula>0.001</formula>
      <formula>0.499</formula>
    </cfRule>
  </conditionalFormatting>
  <conditionalFormatting sqref="D9">
    <cfRule type="expression" dxfId="211" priority="13" stopIfTrue="1">
      <formula>SUM(E11:E270)&lt;&gt;VALUE(CONCATENATE("01/",$B$1+1,"/",E6))-VALUE(CONCATENATE("01/",$B$1,"/",E6))</formula>
    </cfRule>
  </conditionalFormatting>
  <conditionalFormatting sqref="E9">
    <cfRule type="expression" dxfId="210" priority="14"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209" priority="15"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208" priority="16"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07" priority="17" stopIfTrue="1">
      <formula>ERROR.TYPE(H11)=2</formula>
    </cfRule>
    <cfRule type="cellIs" dxfId="206" priority="18"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05" priority="19" stopIfTrue="1">
      <formula>H11=0</formula>
    </cfRule>
    <cfRule type="cellIs" dxfId="204" priority="20"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203" priority="21" stopIfTrue="1" operator="equal">
      <formula>" "</formula>
    </cfRule>
    <cfRule type="expression" dxfId="202" priority="22"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201" priority="23"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200" priority="43" stopIfTrue="1">
      <formula>C11=""</formula>
    </cfRule>
    <cfRule type="cellIs" dxfId="199" priority="44" stopIfTrue="1" operator="lessThan">
      <formula>1</formula>
    </cfRule>
    <cfRule type="expression" dxfId="198" priority="45"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25993" r:id="rId3" name="Button 393">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5994" r:id="rId4" name="Button 394">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6001" r:id="rId5" name="Button 401">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26002" r:id="rId6" name="Button 402">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pageSetUpPr fitToPage="1"/>
  </sheetPr>
  <dimension ref="A1:AM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C10" sqref="C10"/>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8" width="6.6640625" style="11" customWidth="1"/>
    <col min="39" max="39" width="3.33203125" style="53" customWidth="1"/>
    <col min="40" max="256" width="8.83203125" customWidth="1"/>
  </cols>
  <sheetData>
    <row r="1" spans="1:39" x14ac:dyDescent="0.2">
      <c r="B1" s="57">
        <v>4</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row>
    <row r="2" spans="1:39"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row>
    <row r="3" spans="1:39"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row>
    <row r="4" spans="1:39"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row>
    <row r="5" spans="1:39"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row>
    <row r="6" spans="1:39" ht="16" thickBot="1" x14ac:dyDescent="0.25">
      <c r="C6" s="30"/>
      <c r="D6" s="135"/>
      <c r="E6" s="76">
        <f>VALUE(CONCATENATE("01/",$B$1+1,"/",'Group Name and Year'!$E$14))-VALUE(CONCATENATE("01/",$B$1,"/",'Group Name and Year'!$E$14))</f>
        <v>30</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L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row>
    <row r="7" spans="1:39" ht="16" thickBot="1" x14ac:dyDescent="0.25">
      <c r="C7" s="26">
        <f>'Group Name and Year'!E8</f>
        <v>0</v>
      </c>
      <c r="D7" s="154" t="s">
        <v>34</v>
      </c>
      <c r="E7" s="155"/>
      <c r="F7" s="152">
        <f>Mar!AM7</f>
        <v>0</v>
      </c>
      <c r="G7" s="153"/>
      <c r="H7" s="145" t="s">
        <v>47</v>
      </c>
      <c r="I7" s="127">
        <f>F7</f>
        <v>0</v>
      </c>
      <c r="J7" s="128">
        <f>I7</f>
        <v>0</v>
      </c>
      <c r="K7" s="128">
        <f>J7</f>
        <v>0</v>
      </c>
      <c r="L7" s="128">
        <f>K7</f>
        <v>0</v>
      </c>
      <c r="M7" s="128">
        <f t="shared" ref="M7:AL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9">
        <f t="shared" si="1"/>
        <v>0</v>
      </c>
    </row>
    <row r="8" spans="1:39" ht="16" thickBot="1" x14ac:dyDescent="0.25">
      <c r="C8" s="118" t="s">
        <v>74</v>
      </c>
      <c r="D8" s="34" t="s">
        <v>38</v>
      </c>
      <c r="E8" s="108" t="str">
        <f>IF(SUM(I8:AL8)&gt;0,SUM(I8:AL8),"")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3"/>
    </row>
    <row r="9" spans="1:39" x14ac:dyDescent="0.2">
      <c r="C9" s="24" t="s">
        <v>36</v>
      </c>
      <c r="D9" s="150" t="s">
        <v>28</v>
      </c>
      <c r="E9" s="151"/>
      <c r="F9" s="148" t="s">
        <v>31</v>
      </c>
      <c r="G9" s="149"/>
      <c r="H9" s="146"/>
      <c r="I9" s="15">
        <f>I10</f>
        <v>44652</v>
      </c>
      <c r="J9" s="15">
        <f>I10+1</f>
        <v>44653</v>
      </c>
      <c r="K9" s="15">
        <f t="shared" ref="K9:AL9" si="2">J10+1</f>
        <v>44654</v>
      </c>
      <c r="L9" s="15">
        <f t="shared" si="2"/>
        <v>44655</v>
      </c>
      <c r="M9" s="15">
        <f t="shared" si="2"/>
        <v>44656</v>
      </c>
      <c r="N9" s="15">
        <f t="shared" si="2"/>
        <v>44657</v>
      </c>
      <c r="O9" s="15">
        <f t="shared" si="2"/>
        <v>44658</v>
      </c>
      <c r="P9" s="15">
        <f t="shared" si="2"/>
        <v>44659</v>
      </c>
      <c r="Q9" s="15">
        <f t="shared" si="2"/>
        <v>44660</v>
      </c>
      <c r="R9" s="15">
        <f t="shared" si="2"/>
        <v>44661</v>
      </c>
      <c r="S9" s="15">
        <f t="shared" si="2"/>
        <v>44662</v>
      </c>
      <c r="T9" s="15">
        <f t="shared" si="2"/>
        <v>44663</v>
      </c>
      <c r="U9" s="15">
        <f t="shared" si="2"/>
        <v>44664</v>
      </c>
      <c r="V9" s="15">
        <f t="shared" si="2"/>
        <v>44665</v>
      </c>
      <c r="W9" s="15">
        <f t="shared" si="2"/>
        <v>44666</v>
      </c>
      <c r="X9" s="15">
        <f t="shared" si="2"/>
        <v>44667</v>
      </c>
      <c r="Y9" s="15">
        <f t="shared" si="2"/>
        <v>44668</v>
      </c>
      <c r="Z9" s="15">
        <f t="shared" si="2"/>
        <v>44669</v>
      </c>
      <c r="AA9" s="15">
        <f t="shared" si="2"/>
        <v>44670</v>
      </c>
      <c r="AB9" s="15">
        <f t="shared" si="2"/>
        <v>44671</v>
      </c>
      <c r="AC9" s="15">
        <f t="shared" si="2"/>
        <v>44672</v>
      </c>
      <c r="AD9" s="15">
        <f t="shared" si="2"/>
        <v>44673</v>
      </c>
      <c r="AE9" s="15">
        <f t="shared" si="2"/>
        <v>44674</v>
      </c>
      <c r="AF9" s="15">
        <f t="shared" si="2"/>
        <v>44675</v>
      </c>
      <c r="AG9" s="15">
        <f t="shared" si="2"/>
        <v>44676</v>
      </c>
      <c r="AH9" s="15">
        <f t="shared" si="2"/>
        <v>44677</v>
      </c>
      <c r="AI9" s="15">
        <f>AH10+1</f>
        <v>44678</v>
      </c>
      <c r="AJ9" s="15">
        <f t="shared" si="2"/>
        <v>44679</v>
      </c>
      <c r="AK9" s="15">
        <f t="shared" si="2"/>
        <v>44680</v>
      </c>
      <c r="AL9" s="73">
        <f t="shared" si="2"/>
        <v>44681</v>
      </c>
    </row>
    <row r="10" spans="1:39" ht="16" thickBot="1" x14ac:dyDescent="0.25">
      <c r="A10" s="59"/>
      <c r="B10" s="60" t="s">
        <v>26</v>
      </c>
      <c r="C10" s="25" t="s">
        <v>35</v>
      </c>
      <c r="D10" s="20" t="s">
        <v>27</v>
      </c>
      <c r="E10" s="19" t="s">
        <v>29</v>
      </c>
      <c r="F10" s="18" t="s">
        <v>30</v>
      </c>
      <c r="G10" s="19" t="s">
        <v>25</v>
      </c>
      <c r="H10" s="147"/>
      <c r="I10" s="72">
        <f>VALUE(CONCATENATE("01/",B1,"/",'Group Name and Year'!E14))</f>
        <v>44652</v>
      </c>
      <c r="J10" s="16">
        <f>I10+1</f>
        <v>44653</v>
      </c>
      <c r="K10" s="16">
        <f t="shared" ref="K10:AH10" si="3">J10+1</f>
        <v>44654</v>
      </c>
      <c r="L10" s="16">
        <f t="shared" si="3"/>
        <v>44655</v>
      </c>
      <c r="M10" s="16">
        <f t="shared" si="3"/>
        <v>44656</v>
      </c>
      <c r="N10" s="16">
        <f t="shared" si="3"/>
        <v>44657</v>
      </c>
      <c r="O10" s="16">
        <f t="shared" si="3"/>
        <v>44658</v>
      </c>
      <c r="P10" s="16">
        <f t="shared" si="3"/>
        <v>44659</v>
      </c>
      <c r="Q10" s="16">
        <f t="shared" si="3"/>
        <v>44660</v>
      </c>
      <c r="R10" s="16">
        <f t="shared" si="3"/>
        <v>44661</v>
      </c>
      <c r="S10" s="16">
        <f t="shared" si="3"/>
        <v>44662</v>
      </c>
      <c r="T10" s="16">
        <f t="shared" si="3"/>
        <v>44663</v>
      </c>
      <c r="U10" s="16">
        <f t="shared" si="3"/>
        <v>44664</v>
      </c>
      <c r="V10" s="16">
        <f t="shared" si="3"/>
        <v>44665</v>
      </c>
      <c r="W10" s="16">
        <f t="shared" si="3"/>
        <v>44666</v>
      </c>
      <c r="X10" s="16">
        <f t="shared" si="3"/>
        <v>44667</v>
      </c>
      <c r="Y10" s="16">
        <f t="shared" si="3"/>
        <v>44668</v>
      </c>
      <c r="Z10" s="16">
        <f t="shared" si="3"/>
        <v>44669</v>
      </c>
      <c r="AA10" s="16">
        <f t="shared" si="3"/>
        <v>44670</v>
      </c>
      <c r="AB10" s="16">
        <f t="shared" si="3"/>
        <v>44671</v>
      </c>
      <c r="AC10" s="16">
        <f t="shared" si="3"/>
        <v>44672</v>
      </c>
      <c r="AD10" s="16">
        <f t="shared" si="3"/>
        <v>44673</v>
      </c>
      <c r="AE10" s="16">
        <f t="shared" si="3"/>
        <v>44674</v>
      </c>
      <c r="AF10" s="16">
        <f t="shared" si="3"/>
        <v>44675</v>
      </c>
      <c r="AG10" s="16">
        <f t="shared" si="3"/>
        <v>44676</v>
      </c>
      <c r="AH10" s="16">
        <f t="shared" si="3"/>
        <v>44677</v>
      </c>
      <c r="AI10" s="16">
        <f>AH10+1</f>
        <v>44678</v>
      </c>
      <c r="AJ10" s="16">
        <f>AI10+1</f>
        <v>44679</v>
      </c>
      <c r="AK10" s="16">
        <f>AJ10+1</f>
        <v>44680</v>
      </c>
      <c r="AL10" s="74">
        <f>AK10+1</f>
        <v>44681</v>
      </c>
    </row>
    <row r="11" spans="1:39"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IF(SUM(I11:AL11)&gt;0,SUM(I11:AL11)," ")</f>
        <v xml:space="preserve"> </v>
      </c>
      <c r="F11" s="119" t="e">
        <f>Mar!AM12</f>
        <v>#DIV/0!</v>
      </c>
      <c r="G11" s="17">
        <f>VLOOKUP(B11,'Herbage Mass Residual'!$B$11:$O$140,($B$1+2),FALSE)</f>
        <v>2000</v>
      </c>
      <c r="H11" s="103" t="e">
        <f>($F$7/VLOOKUP(B11,'Paddock Names'!$B$11:$D$140,3))*(SUM(I11:AL11)/31)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26"/>
    </row>
    <row r="12" spans="1:39"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5" t="e">
        <f>AK12+(VLOOKUP($B11,'Growth Rates'!$B$11:$O$140,($B$1+2),FALSE))-(AL11*(AL$7/VLOOKUP($B11,'Paddock Names'!$B$11:$D$140,3)))</f>
        <v>#DIV/0!</v>
      </c>
    </row>
    <row r="13" spans="1:39"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IF(SUM(I13:AL13)&gt;0,SUM(I13:AL13)," ")</f>
        <v xml:space="preserve"> </v>
      </c>
      <c r="F13" s="119" t="e">
        <f>Mar!AM14</f>
        <v>#DIV/0!</v>
      </c>
      <c r="G13" s="17">
        <f>VLOOKUP(B13,'Herbage Mass Residual'!$B$11:$O$140,($B$1+2),FALSE)</f>
        <v>2000</v>
      </c>
      <c r="H13" s="103" t="e">
        <f>($F$7/VLOOKUP(B13,'Paddock Names'!$B$11:$D$140,3))*(SUM(I13:AL13)/31)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26"/>
    </row>
    <row r="14" spans="1:39"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5" t="e">
        <f>AK14+(VLOOKUP($B13,'Growth Rates'!$B$11:$O$140,($B$1+2),FALSE))-(AL13*(AL$7/VLOOKUP($B13,'Paddock Names'!$B$11:$D$140,3)))</f>
        <v>#DIV/0!</v>
      </c>
      <c r="AM14" s="61"/>
    </row>
    <row r="15" spans="1:39"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IF(SUM(I15:AL15)&gt;0,SUM(I15:AL15)," ")</f>
        <v xml:space="preserve"> </v>
      </c>
      <c r="F15" s="119" t="e">
        <f>Mar!AM16</f>
        <v>#DIV/0!</v>
      </c>
      <c r="G15" s="17">
        <f>VLOOKUP(B15,'Herbage Mass Residual'!$B$11:$O$140,($B$1+2),FALSE)</f>
        <v>2000</v>
      </c>
      <c r="H15" s="103" t="e">
        <f>($F$7/VLOOKUP(B15,'Paddock Names'!$B$11:$D$140,3))*(SUM(I15:AL15)/31)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26"/>
    </row>
    <row r="16" spans="1:39"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5" t="e">
        <f>AK16+(VLOOKUP($B15,'Growth Rates'!$B$11:$O$140,($B$1+2),FALSE))-(AL15*(AL$7/VLOOKUP($B15,'Paddock Names'!$B$11:$D$140,3)))</f>
        <v>#DIV/0!</v>
      </c>
    </row>
    <row r="17" spans="2:38"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IF(SUM(I17:AL17)&gt;0,SUM(I17:AL17)," ")</f>
        <v xml:space="preserve"> </v>
      </c>
      <c r="F17" s="119" t="e">
        <f>Mar!AM18</f>
        <v>#DIV/0!</v>
      </c>
      <c r="G17" s="17">
        <f>VLOOKUP(B17,'Herbage Mass Residual'!$B$11:$O$140,($B$1+2),FALSE)</f>
        <v>2000</v>
      </c>
      <c r="H17" s="103" t="e">
        <f>($F$7/VLOOKUP(B17,'Paddock Names'!$B$11:$D$140,3))*(SUM(I17:AL17)/31)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26"/>
    </row>
    <row r="18" spans="2:38"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5" t="e">
        <f>AK18+(VLOOKUP($B17,'Growth Rates'!$B$11:$O$140,($B$1+2),FALSE))-(AL17*(AL$7/VLOOKUP($B17,'Paddock Names'!$B$11:$D$140,3)))</f>
        <v>#DIV/0!</v>
      </c>
    </row>
    <row r="19" spans="2:38"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IF(SUM(I19:AL19)&gt;0,SUM(I19:AL19)," ")</f>
        <v xml:space="preserve"> </v>
      </c>
      <c r="F19" s="119" t="e">
        <f>Mar!AM20</f>
        <v>#DIV/0!</v>
      </c>
      <c r="G19" s="17">
        <f>VLOOKUP(B19,'Herbage Mass Residual'!$B$11:$O$140,($B$1+2),FALSE)</f>
        <v>2000</v>
      </c>
      <c r="H19" s="103" t="e">
        <f>($F$7/VLOOKUP(B19,'Paddock Names'!$B$11:$D$140,3))*(SUM(I19:AL19)/31)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26"/>
    </row>
    <row r="20" spans="2:38"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5" t="e">
        <f>AK20+(VLOOKUP($B19,'Growth Rates'!$B$11:$O$140,($B$1+2),FALSE))-(AL19*(AL$7/VLOOKUP($B19,'Paddock Names'!$B$11:$D$140,3)))</f>
        <v>#DIV/0!</v>
      </c>
    </row>
    <row r="21" spans="2:38"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IF(SUM(I21:AL21)&gt;0,SUM(I21:AL21)," ")</f>
        <v xml:space="preserve"> </v>
      </c>
      <c r="F21" s="119" t="e">
        <f>Mar!AM22</f>
        <v>#DIV/0!</v>
      </c>
      <c r="G21" s="17">
        <f>VLOOKUP(B21,'Herbage Mass Residual'!$B$11:$O$140,($B$1+2),FALSE)</f>
        <v>2000</v>
      </c>
      <c r="H21" s="103" t="e">
        <f>($F$7/VLOOKUP(B21,'Paddock Names'!$B$11:$D$140,3))*(SUM(I21:AL21)/31)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26"/>
    </row>
    <row r="22" spans="2:38"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5" t="e">
        <f>AK22+(VLOOKUP($B21,'Growth Rates'!$B$11:$O$140,($B$1+2),FALSE))-(AL21*(AL$7/VLOOKUP($B21,'Paddock Names'!$B$11:$D$140,3)))</f>
        <v>#DIV/0!</v>
      </c>
    </row>
    <row r="23" spans="2:38"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IF(SUM(I23:AL23)&gt;0,SUM(I23:AL23)," ")</f>
        <v xml:space="preserve"> </v>
      </c>
      <c r="F23" s="119" t="e">
        <f>Mar!AM24</f>
        <v>#DIV/0!</v>
      </c>
      <c r="G23" s="17">
        <f>VLOOKUP(B23,'Herbage Mass Residual'!$B$11:$O$140,($B$1+2),FALSE)</f>
        <v>2000</v>
      </c>
      <c r="H23" s="103" t="e">
        <f>($F$7/VLOOKUP(B23,'Paddock Names'!$B$11:$D$140,3))*(SUM(I23:AL23)/31)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26"/>
    </row>
    <row r="24" spans="2:38"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5" t="e">
        <f>AK24+(VLOOKUP($B23,'Growth Rates'!$B$11:$O$140,($B$1+2),FALSE))-(AL23*(AL$7/VLOOKUP($B23,'Paddock Names'!$B$11:$D$140,3)))</f>
        <v>#DIV/0!</v>
      </c>
    </row>
    <row r="25" spans="2:38"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IF(SUM(I25:AL25)&gt;0,SUM(I25:AL25)," ")</f>
        <v xml:space="preserve"> </v>
      </c>
      <c r="F25" s="119" t="e">
        <f>Mar!AM26</f>
        <v>#DIV/0!</v>
      </c>
      <c r="G25" s="17">
        <f>VLOOKUP(B25,'Herbage Mass Residual'!$B$11:$O$140,($B$1+2),FALSE)</f>
        <v>2000</v>
      </c>
      <c r="H25" s="103" t="e">
        <f>($F$7/VLOOKUP(B25,'Paddock Names'!$B$11:$D$140,3))*(SUM(I25:AL25)/31)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26"/>
    </row>
    <row r="26" spans="2:38"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5" t="e">
        <f>AK26+(VLOOKUP($B25,'Growth Rates'!$B$11:$O$140,($B$1+2),FALSE))-(AL25*(AL$7/VLOOKUP($B25,'Paddock Names'!$B$11:$D$140,3)))</f>
        <v>#DIV/0!</v>
      </c>
    </row>
    <row r="27" spans="2:38"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IF(SUM(I27:AL27)&gt;0,SUM(I27:AL27)," ")</f>
        <v xml:space="preserve"> </v>
      </c>
      <c r="F27" s="119" t="e">
        <f>Mar!AM28</f>
        <v>#DIV/0!</v>
      </c>
      <c r="G27" s="17">
        <f>VLOOKUP(B27,'Herbage Mass Residual'!$B$11:$O$140,($B$1+2),FALSE)</f>
        <v>2000</v>
      </c>
      <c r="H27" s="103" t="e">
        <f>($F$7/VLOOKUP(B27,'Paddock Names'!$B$11:$D$140,3))*(SUM(I27:AL27)/31)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26"/>
    </row>
    <row r="28" spans="2:38"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5" t="e">
        <f>AK28+(VLOOKUP($B27,'Growth Rates'!$B$11:$O$140,($B$1+2),FALSE))-(AL27*(AL$7/VLOOKUP($B27,'Paddock Names'!$B$11:$D$140,3)))</f>
        <v>#DIV/0!</v>
      </c>
    </row>
    <row r="29" spans="2:38"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IF(SUM(I29:AL29)&gt;0,SUM(I29:AL29)," ")</f>
        <v xml:space="preserve"> </v>
      </c>
      <c r="F29" s="119" t="e">
        <f>Mar!AM30</f>
        <v>#DIV/0!</v>
      </c>
      <c r="G29" s="17">
        <f>VLOOKUP(B29,'Herbage Mass Residual'!$B$11:$O$140,($B$1+2),FALSE)</f>
        <v>2000</v>
      </c>
      <c r="H29" s="103" t="e">
        <f>($F$7/VLOOKUP(B29,'Paddock Names'!$B$11:$D$140,3))*(SUM(I29:AL29)/31)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26"/>
    </row>
    <row r="30" spans="2:38"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5" t="e">
        <f>AK30+(VLOOKUP($B29,'Growth Rates'!$B$11:$O$140,($B$1+2),FALSE))-(AL29*(AL$7/VLOOKUP($B29,'Paddock Names'!$B$11:$D$140,3)))</f>
        <v>#DIV/0!</v>
      </c>
    </row>
    <row r="31" spans="2:38"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IF(SUM(I31:AL31)&gt;0,SUM(I31:AL31)," ")</f>
        <v xml:space="preserve"> </v>
      </c>
      <c r="F31" s="119" t="e">
        <f>Mar!AM32</f>
        <v>#DIV/0!</v>
      </c>
      <c r="G31" s="17">
        <f>VLOOKUP(B31,'Herbage Mass Residual'!$B$11:$O$140,($B$1+2),FALSE)</f>
        <v>2000</v>
      </c>
      <c r="H31" s="103" t="e">
        <f>($F$7/VLOOKUP(B31,'Paddock Names'!$B$11:$D$140,3))*(SUM(I31:AL31)/31)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26"/>
    </row>
    <row r="32" spans="2:38"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5" t="e">
        <f>AK32+(VLOOKUP($B31,'Growth Rates'!$B$11:$O$140,($B$1+2),FALSE))-(AL31*(AL$7/VLOOKUP($B31,'Paddock Names'!$B$11:$D$140,3)))</f>
        <v>#DIV/0!</v>
      </c>
    </row>
    <row r="33" spans="2:38"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IF(SUM(I33:AL33)&gt;0,SUM(I33:AL33)," ")</f>
        <v xml:space="preserve"> </v>
      </c>
      <c r="F33" s="119" t="e">
        <f>Mar!AM34</f>
        <v>#DIV/0!</v>
      </c>
      <c r="G33" s="17">
        <f>VLOOKUP(B33,'Herbage Mass Residual'!$B$11:$O$140,($B$1+2),FALSE)</f>
        <v>2000</v>
      </c>
      <c r="H33" s="103" t="e">
        <f>($F$7/VLOOKUP(B33,'Paddock Names'!$B$11:$D$140,3))*(SUM(I33:AL33)/31)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26"/>
    </row>
    <row r="34" spans="2:38"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5" t="e">
        <f>AK34+(VLOOKUP($B33,'Growth Rates'!$B$11:$O$140,($B$1+2),FALSE))-(AL33*(AL$7/VLOOKUP($B33,'Paddock Names'!$B$11:$D$140,3)))</f>
        <v>#DIV/0!</v>
      </c>
    </row>
    <row r="35" spans="2:38"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IF(SUM(I35:AL35)&gt;0,SUM(I35:AL35)," ")</f>
        <v xml:space="preserve"> </v>
      </c>
      <c r="F35" s="119" t="e">
        <f>Mar!AM36</f>
        <v>#DIV/0!</v>
      </c>
      <c r="G35" s="17">
        <f>VLOOKUP(B35,'Herbage Mass Residual'!$B$11:$O$140,($B$1+2),FALSE)</f>
        <v>2000</v>
      </c>
      <c r="H35" s="103" t="e">
        <f>($F$7/VLOOKUP(B35,'Paddock Names'!$B$11:$D$140,3))*(SUM(I35:AL35)/31)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26"/>
    </row>
    <row r="36" spans="2:38"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5" t="e">
        <f>AK36+(VLOOKUP($B35,'Growth Rates'!$B$11:$O$140,($B$1+2),FALSE))-(AL35*(AL$7/VLOOKUP($B35,'Paddock Names'!$B$11:$D$140,3)))</f>
        <v>#DIV/0!</v>
      </c>
    </row>
    <row r="37" spans="2:38"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IF(SUM(I37:AL37)&gt;0,SUM(I37:AL37)," ")</f>
        <v xml:space="preserve"> </v>
      </c>
      <c r="F37" s="119" t="e">
        <f>Mar!AM38</f>
        <v>#DIV/0!</v>
      </c>
      <c r="G37" s="17">
        <f>VLOOKUP(B37,'Herbage Mass Residual'!$B$11:$O$140,($B$1+2),FALSE)</f>
        <v>2000</v>
      </c>
      <c r="H37" s="103" t="e">
        <f>($F$7/VLOOKUP(B37,'Paddock Names'!$B$11:$D$140,3))*(SUM(I37:AL37)/31)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26"/>
    </row>
    <row r="38" spans="2:38"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5" t="e">
        <f>AK38+(VLOOKUP($B37,'Growth Rates'!$B$11:$O$140,($B$1+2),FALSE))-(AL37*(AL$7/VLOOKUP($B37,'Paddock Names'!$B$11:$D$140,3)))</f>
        <v>#DIV/0!</v>
      </c>
    </row>
    <row r="39" spans="2:38"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IF(SUM(I39:AL39)&gt;0,SUM(I39:AL39)," ")</f>
        <v xml:space="preserve"> </v>
      </c>
      <c r="F39" s="119" t="e">
        <f>Mar!AM40</f>
        <v>#DIV/0!</v>
      </c>
      <c r="G39" s="17">
        <f>VLOOKUP(B39,'Herbage Mass Residual'!$B$11:$O$140,($B$1+2),FALSE)</f>
        <v>2000</v>
      </c>
      <c r="H39" s="103" t="e">
        <f>($F$7/VLOOKUP(B39,'Paddock Names'!$B$11:$D$140,3))*(SUM(I39:AL39)/31)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26"/>
    </row>
    <row r="40" spans="2:38"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5" t="e">
        <f>AK40+(VLOOKUP($B39,'Growth Rates'!$B$11:$O$140,($B$1+2),FALSE))-(AL39*(AL$7/VLOOKUP($B39,'Paddock Names'!$B$11:$D$140,3)))</f>
        <v>#DIV/0!</v>
      </c>
    </row>
    <row r="41" spans="2:38"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IF(SUM(I41:AL41)&gt;0,SUM(I41:AL41)," ")</f>
        <v xml:space="preserve"> </v>
      </c>
      <c r="F41" s="119" t="e">
        <f>Mar!AM42</f>
        <v>#DIV/0!</v>
      </c>
      <c r="G41" s="17">
        <f>VLOOKUP(B41,'Herbage Mass Residual'!$B$11:$O$140,($B$1+2),FALSE)</f>
        <v>2000</v>
      </c>
      <c r="H41" s="103" t="e">
        <f>($F$7/VLOOKUP(B41,'Paddock Names'!$B$11:$D$140,3))*(SUM(I41:AL41)/31)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26"/>
    </row>
    <row r="42" spans="2:38"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5" t="e">
        <f>AK42+(VLOOKUP($B41,'Growth Rates'!$B$11:$O$140,($B$1+2),FALSE))-(AL41*(AL$7/VLOOKUP($B41,'Paddock Names'!$B$11:$D$140,3)))</f>
        <v>#DIV/0!</v>
      </c>
    </row>
    <row r="43" spans="2:38"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IF(SUM(I43:AL43)&gt;0,SUM(I43:AL43)," ")</f>
        <v xml:space="preserve"> </v>
      </c>
      <c r="F43" s="119" t="e">
        <f>Mar!AM44</f>
        <v>#DIV/0!</v>
      </c>
      <c r="G43" s="17">
        <f>VLOOKUP(B43,'Herbage Mass Residual'!$B$11:$O$140,($B$1+2),FALSE)</f>
        <v>2000</v>
      </c>
      <c r="H43" s="103" t="e">
        <f>($F$7/VLOOKUP(B43,'Paddock Names'!$B$11:$D$140,3))*(SUM(I43:AL43)/31)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26"/>
    </row>
    <row r="44" spans="2:38"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5" t="e">
        <f>AK44+(VLOOKUP($B43,'Growth Rates'!$B$11:$O$140,($B$1+2),FALSE))-(AL43*(AL$7/VLOOKUP($B43,'Paddock Names'!$B$11:$D$140,3)))</f>
        <v>#DIV/0!</v>
      </c>
    </row>
    <row r="45" spans="2:38"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IF(SUM(I45:AL45)&gt;0,SUM(I45:AL45)," ")</f>
        <v xml:space="preserve"> </v>
      </c>
      <c r="F45" s="119" t="e">
        <f>Mar!AM46</f>
        <v>#DIV/0!</v>
      </c>
      <c r="G45" s="17">
        <f>VLOOKUP(B45,'Herbage Mass Residual'!$B$11:$O$140,($B$1+2),FALSE)</f>
        <v>2000</v>
      </c>
      <c r="H45" s="103" t="e">
        <f>($F$7/VLOOKUP(B45,'Paddock Names'!$B$11:$D$140,3))*(SUM(I45:AL45)/31)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26"/>
    </row>
    <row r="46" spans="2:38"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5" t="e">
        <f>AK46+(VLOOKUP($B45,'Growth Rates'!$B$11:$O$140,($B$1+2),FALSE))-(AL45*(AL$7/VLOOKUP($B45,'Paddock Names'!$B$11:$D$140,3)))</f>
        <v>#DIV/0!</v>
      </c>
    </row>
    <row r="47" spans="2:38"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IF(SUM(I47:AL47)&gt;0,SUM(I47:AL47)," ")</f>
        <v xml:space="preserve"> </v>
      </c>
      <c r="F47" s="119" t="e">
        <f>Mar!AM48</f>
        <v>#DIV/0!</v>
      </c>
      <c r="G47" s="17">
        <f>VLOOKUP(B47,'Herbage Mass Residual'!$B$11:$O$140,($B$1+2),FALSE)</f>
        <v>2000</v>
      </c>
      <c r="H47" s="103" t="e">
        <f>($F$7/VLOOKUP(B47,'Paddock Names'!$B$11:$D$140,3))*(SUM(I47:AL47)/31)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26"/>
    </row>
    <row r="48" spans="2:38"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5" t="e">
        <f>AK48+(VLOOKUP($B47,'Growth Rates'!$B$11:$O$140,($B$1+2),FALSE))-(AL47*(AL$7/VLOOKUP($B47,'Paddock Names'!$B$11:$D$140,3)))</f>
        <v>#DIV/0!</v>
      </c>
    </row>
    <row r="49" spans="2:38"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IF(SUM(I49:AL49)&gt;0,SUM(I49:AL49)," ")</f>
        <v xml:space="preserve"> </v>
      </c>
      <c r="F49" s="119" t="e">
        <f>Mar!AM50</f>
        <v>#DIV/0!</v>
      </c>
      <c r="G49" s="17">
        <f>VLOOKUP(B49,'Herbage Mass Residual'!$B$11:$O$140,($B$1+2),FALSE)</f>
        <v>2000</v>
      </c>
      <c r="H49" s="103" t="e">
        <f>($F$7/VLOOKUP(B49,'Paddock Names'!$B$11:$D$140,3))*(SUM(I49:AL49)/31)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26"/>
    </row>
    <row r="50" spans="2:38"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5" t="e">
        <f>AK50+(VLOOKUP($B49,'Growth Rates'!$B$11:$O$140,($B$1+2),FALSE))-(AL49*(AL$7/VLOOKUP($B49,'Paddock Names'!$B$11:$D$140,3)))</f>
        <v>#DIV/0!</v>
      </c>
    </row>
    <row r="51" spans="2:38"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IF(SUM(I51:AL51)&gt;0,SUM(I51:AL51)," ")</f>
        <v xml:space="preserve"> </v>
      </c>
      <c r="F51" s="119" t="e">
        <f>Mar!AM52</f>
        <v>#DIV/0!</v>
      </c>
      <c r="G51" s="17">
        <f>VLOOKUP(B51,'Herbage Mass Residual'!$B$11:$O$140,($B$1+2),FALSE)</f>
        <v>2000</v>
      </c>
      <c r="H51" s="103" t="e">
        <f>($F$7/VLOOKUP(B51,'Paddock Names'!$B$11:$D$140,3))*(SUM(I51:AL51)/31)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26"/>
    </row>
    <row r="52" spans="2:38"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5" t="e">
        <f>AK52+(VLOOKUP($B51,'Growth Rates'!$B$11:$O$140,($B$1+2),FALSE))-(AL51*(AL$7/VLOOKUP($B51,'Paddock Names'!$B$11:$D$140,3)))</f>
        <v>#DIV/0!</v>
      </c>
    </row>
    <row r="53" spans="2:38"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IF(SUM(I53:AL53)&gt;0,SUM(I53:AL53)," ")</f>
        <v xml:space="preserve"> </v>
      </c>
      <c r="F53" s="119" t="e">
        <f>Mar!AM54</f>
        <v>#DIV/0!</v>
      </c>
      <c r="G53" s="17">
        <f>VLOOKUP(B53,'Herbage Mass Residual'!$B$11:$O$140,($B$1+2),FALSE)</f>
        <v>2000</v>
      </c>
      <c r="H53" s="103" t="e">
        <f>($F$7/VLOOKUP(B53,'Paddock Names'!$B$11:$D$140,3))*(SUM(I53:AL53)/31)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26"/>
    </row>
    <row r="54" spans="2:38"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5" t="e">
        <f>AK54+(VLOOKUP($B53,'Growth Rates'!$B$11:$O$140,($B$1+2),FALSE))-(AL53*(AL$7/VLOOKUP($B53,'Paddock Names'!$B$11:$D$140,3)))</f>
        <v>#DIV/0!</v>
      </c>
    </row>
    <row r="55" spans="2:38"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IF(SUM(I55:AL55)&gt;0,SUM(I55:AL55)," ")</f>
        <v xml:space="preserve"> </v>
      </c>
      <c r="F55" s="119" t="e">
        <f>Mar!AM56</f>
        <v>#DIV/0!</v>
      </c>
      <c r="G55" s="17">
        <f>VLOOKUP(B55,'Herbage Mass Residual'!$B$11:$O$140,($B$1+2),FALSE)</f>
        <v>2000</v>
      </c>
      <c r="H55" s="103" t="e">
        <f>($F$7/VLOOKUP(B55,'Paddock Names'!$B$11:$D$140,3))*(SUM(I55:AL55)/31)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26"/>
    </row>
    <row r="56" spans="2:38"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5" t="e">
        <f>AK56+(VLOOKUP($B55,'Growth Rates'!$B$11:$O$140,($B$1+2),FALSE))-(AL55*(AL$7/VLOOKUP($B55,'Paddock Names'!$B$11:$D$140,3)))</f>
        <v>#DIV/0!</v>
      </c>
    </row>
    <row r="57" spans="2:38"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IF(SUM(I57:AL57)&gt;0,SUM(I57:AL57)," ")</f>
        <v xml:space="preserve"> </v>
      </c>
      <c r="F57" s="119" t="e">
        <f>Mar!AM58</f>
        <v>#DIV/0!</v>
      </c>
      <c r="G57" s="17">
        <f>VLOOKUP(B57,'Herbage Mass Residual'!$B$11:$O$140,($B$1+2),FALSE)</f>
        <v>2000</v>
      </c>
      <c r="H57" s="103" t="e">
        <f>($F$7/VLOOKUP(B57,'Paddock Names'!$B$11:$D$140,3))*(SUM(I57:AL57)/31)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26"/>
    </row>
    <row r="58" spans="2:38"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5" t="e">
        <f>AK58+(VLOOKUP($B57,'Growth Rates'!$B$11:$O$140,($B$1+2),FALSE))-(AL57*(AL$7/VLOOKUP($B57,'Paddock Names'!$B$11:$D$140,3)))</f>
        <v>#DIV/0!</v>
      </c>
    </row>
    <row r="59" spans="2:38"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IF(SUM(I59:AL59)&gt;0,SUM(I59:AL59)," ")</f>
        <v xml:space="preserve"> </v>
      </c>
      <c r="F59" s="119" t="e">
        <f>Mar!AM60</f>
        <v>#DIV/0!</v>
      </c>
      <c r="G59" s="17">
        <f>VLOOKUP(B59,'Herbage Mass Residual'!$B$11:$O$140,($B$1+2),FALSE)</f>
        <v>2000</v>
      </c>
      <c r="H59" s="103" t="e">
        <f>($F$7/VLOOKUP(B59,'Paddock Names'!$B$11:$D$140,3))*(SUM(I59:AL59)/31)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26"/>
    </row>
    <row r="60" spans="2:38"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5" t="e">
        <f>AK60+(VLOOKUP($B59,'Growth Rates'!$B$11:$O$140,($B$1+2),FALSE))-(AL59*(AL$7/VLOOKUP($B59,'Paddock Names'!$B$11:$D$140,3)))</f>
        <v>#DIV/0!</v>
      </c>
    </row>
    <row r="61" spans="2:38"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IF(SUM(I61:AL61)&gt;0,SUM(I61:AL61)," ")</f>
        <v xml:space="preserve"> </v>
      </c>
      <c r="F61" s="119" t="e">
        <f>Mar!AM62</f>
        <v>#DIV/0!</v>
      </c>
      <c r="G61" s="17">
        <f>VLOOKUP(B61,'Herbage Mass Residual'!$B$11:$O$140,($B$1+2),FALSE)</f>
        <v>2000</v>
      </c>
      <c r="H61" s="103" t="e">
        <f>($F$7/VLOOKUP(B61,'Paddock Names'!$B$11:$D$140,3))*(SUM(I61:AL61)/31)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26"/>
    </row>
    <row r="62" spans="2:38"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5" t="e">
        <f>AK62+(VLOOKUP($B61,'Growth Rates'!$B$11:$O$140,($B$1+2),FALSE))-(AL61*(AL$7/VLOOKUP($B61,'Paddock Names'!$B$11:$D$140,3)))</f>
        <v>#DIV/0!</v>
      </c>
    </row>
    <row r="63" spans="2:38"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IF(SUM(I63:AL63)&gt;0,SUM(I63:AL63)," ")</f>
        <v xml:space="preserve"> </v>
      </c>
      <c r="F63" s="119" t="e">
        <f>Mar!AM64</f>
        <v>#DIV/0!</v>
      </c>
      <c r="G63" s="17">
        <f>VLOOKUP(B63,'Herbage Mass Residual'!$B$11:$O$140,($B$1+2),FALSE)</f>
        <v>2000</v>
      </c>
      <c r="H63" s="103" t="e">
        <f>($F$7/VLOOKUP(B63,'Paddock Names'!$B$11:$D$140,3))*(SUM(I63:AL63)/31)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26"/>
    </row>
    <row r="64" spans="2:38"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5" t="e">
        <f>AK64+(VLOOKUP($B63,'Growth Rates'!$B$11:$O$140,($B$1+2),FALSE))-(AL63*(AL$7/VLOOKUP($B63,'Paddock Names'!$B$11:$D$140,3)))</f>
        <v>#DIV/0!</v>
      </c>
    </row>
    <row r="65" spans="2:38"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IF(SUM(I65:AL65)&gt;0,SUM(I65:AL65)," ")</f>
        <v xml:space="preserve"> </v>
      </c>
      <c r="F65" s="119" t="e">
        <f>Mar!AM66</f>
        <v>#DIV/0!</v>
      </c>
      <c r="G65" s="17">
        <f>VLOOKUP(B65,'Herbage Mass Residual'!$B$11:$O$140,($B$1+2),FALSE)</f>
        <v>2000</v>
      </c>
      <c r="H65" s="103" t="e">
        <f>($F$7/VLOOKUP(B65,'Paddock Names'!$B$11:$D$140,3))*(SUM(I65:AL65)/31)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26"/>
    </row>
    <row r="66" spans="2:38"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5" t="e">
        <f>AK66+(VLOOKUP($B65,'Growth Rates'!$B$11:$O$140,($B$1+2),FALSE))-(AL65*(AL$7/VLOOKUP($B65,'Paddock Names'!$B$11:$D$140,3)))</f>
        <v>#DIV/0!</v>
      </c>
    </row>
    <row r="67" spans="2:38"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IF(SUM(I67:AL67)&gt;0,SUM(I67:AL67)," ")</f>
        <v xml:space="preserve"> </v>
      </c>
      <c r="F67" s="119" t="e">
        <f>Mar!AM68</f>
        <v>#DIV/0!</v>
      </c>
      <c r="G67" s="17">
        <f>VLOOKUP(B67,'Herbage Mass Residual'!$B$11:$O$140,($B$1+2),FALSE)</f>
        <v>2000</v>
      </c>
      <c r="H67" s="103" t="e">
        <f>($F$7/VLOOKUP(B67,'Paddock Names'!$B$11:$D$140,3))*(SUM(I67:AL67)/31)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26"/>
    </row>
    <row r="68" spans="2:38"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5" t="e">
        <f>AK68+(VLOOKUP($B67,'Growth Rates'!$B$11:$O$140,($B$1+2),FALSE))-(AL67*(AL$7/VLOOKUP($B67,'Paddock Names'!$B$11:$D$140,3)))</f>
        <v>#DIV/0!</v>
      </c>
    </row>
    <row r="69" spans="2:38"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IF(SUM(I69:AL69)&gt;0,SUM(I69:AL69)," ")</f>
        <v xml:space="preserve"> </v>
      </c>
      <c r="F69" s="119" t="e">
        <f>Mar!AM70</f>
        <v>#DIV/0!</v>
      </c>
      <c r="G69" s="17">
        <f>VLOOKUP(B69,'Herbage Mass Residual'!$B$11:$O$140,($B$1+2),FALSE)</f>
        <v>2000</v>
      </c>
      <c r="H69" s="103" t="e">
        <f>($F$7/VLOOKUP(B69,'Paddock Names'!$B$11:$D$140,3))*(SUM(I69:AL69)/31)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26"/>
    </row>
    <row r="70" spans="2:38"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5" t="e">
        <f>AK70+(VLOOKUP($B69,'Growth Rates'!$B$11:$O$140,($B$1+2),FALSE))-(AL69*(AL$7/VLOOKUP($B69,'Paddock Names'!$B$11:$D$140,3)))</f>
        <v>#DIV/0!</v>
      </c>
    </row>
    <row r="71" spans="2:38"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IF(SUM(I71:AL71)&gt;0,SUM(I71:AL71)," ")</f>
        <v xml:space="preserve"> </v>
      </c>
      <c r="F71" s="119" t="e">
        <f>Mar!AM72</f>
        <v>#DIV/0!</v>
      </c>
      <c r="G71" s="17">
        <f>VLOOKUP(B71,'Herbage Mass Residual'!$B$11:$O$140,($B$1+2),FALSE)</f>
        <v>2000</v>
      </c>
      <c r="H71" s="103" t="e">
        <f>($F$7/VLOOKUP(B71,'Paddock Names'!$B$11:$D$140,3))*(SUM(I71:AL71)/31)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26"/>
    </row>
    <row r="72" spans="2:38"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5" t="e">
        <f>AK72+(VLOOKUP($B71,'Growth Rates'!$B$11:$O$140,($B$1+2),FALSE))-(AL71*(AL$7/VLOOKUP($B71,'Paddock Names'!$B$11:$D$140,3)))</f>
        <v>#DIV/0!</v>
      </c>
    </row>
    <row r="73" spans="2:38"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IF(SUM(I73:AL73)&gt;0,SUM(I73:AL73)," ")</f>
        <v xml:space="preserve"> </v>
      </c>
      <c r="F73" s="119" t="e">
        <f>Mar!AM74</f>
        <v>#DIV/0!</v>
      </c>
      <c r="G73" s="17">
        <f>VLOOKUP(B73,'Herbage Mass Residual'!$B$11:$O$140,($B$1+2),FALSE)</f>
        <v>2000</v>
      </c>
      <c r="H73" s="103" t="e">
        <f>($F$7/VLOOKUP(B73,'Paddock Names'!$B$11:$D$140,3))*(SUM(I73:AL73)/31)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26"/>
    </row>
    <row r="74" spans="2:38"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5" t="e">
        <f>AK74+(VLOOKUP($B73,'Growth Rates'!$B$11:$O$140,($B$1+2),FALSE))-(AL73*(AL$7/VLOOKUP($B73,'Paddock Names'!$B$11:$D$140,3)))</f>
        <v>#DIV/0!</v>
      </c>
    </row>
    <row r="75" spans="2:38"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IF(SUM(I75:AL75)&gt;0,SUM(I75:AL75)," ")</f>
        <v xml:space="preserve"> </v>
      </c>
      <c r="F75" s="119" t="e">
        <f>Mar!AM76</f>
        <v>#DIV/0!</v>
      </c>
      <c r="G75" s="17">
        <f>VLOOKUP(B75,'Herbage Mass Residual'!$B$11:$O$140,($B$1+2),FALSE)</f>
        <v>2000</v>
      </c>
      <c r="H75" s="103" t="e">
        <f>($F$7/VLOOKUP(B75,'Paddock Names'!$B$11:$D$140,3))*(SUM(I75:AL75)/31)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26"/>
    </row>
    <row r="76" spans="2:38"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5" t="e">
        <f>AK76+(VLOOKUP($B75,'Growth Rates'!$B$11:$O$140,($B$1+2),FALSE))-(AL75*(AL$7/VLOOKUP($B75,'Paddock Names'!$B$11:$D$140,3)))</f>
        <v>#DIV/0!</v>
      </c>
    </row>
    <row r="77" spans="2:38"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IF(SUM(I77:AL77)&gt;0,SUM(I77:AL77)," ")</f>
        <v xml:space="preserve"> </v>
      </c>
      <c r="F77" s="119" t="e">
        <f>Mar!AM78</f>
        <v>#DIV/0!</v>
      </c>
      <c r="G77" s="17">
        <f>VLOOKUP(B77,'Herbage Mass Residual'!$B$11:$O$140,($B$1+2),FALSE)</f>
        <v>2000</v>
      </c>
      <c r="H77" s="103" t="e">
        <f>($F$7/VLOOKUP(B77,'Paddock Names'!$B$11:$D$140,3))*(SUM(I77:AL77)/31)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26"/>
    </row>
    <row r="78" spans="2:38"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5" t="e">
        <f>AK78+(VLOOKUP($B77,'Growth Rates'!$B$11:$O$140,($B$1+2),FALSE))-(AL77*(AL$7/VLOOKUP($B77,'Paddock Names'!$B$11:$D$140,3)))</f>
        <v>#DIV/0!</v>
      </c>
    </row>
    <row r="79" spans="2:38"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IF(SUM(I79:AL79)&gt;0,SUM(I79:AL79)," ")</f>
        <v xml:space="preserve"> </v>
      </c>
      <c r="F79" s="119" t="e">
        <f>Mar!AM80</f>
        <v>#DIV/0!</v>
      </c>
      <c r="G79" s="17">
        <f>VLOOKUP(B79,'Herbage Mass Residual'!$B$11:$O$140,($B$1+2),FALSE)</f>
        <v>2000</v>
      </c>
      <c r="H79" s="103" t="e">
        <f>($F$7/VLOOKUP(B79,'Paddock Names'!$B$11:$D$140,3))*(SUM(I79:AL79)/31)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26"/>
    </row>
    <row r="80" spans="2:38"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5" t="e">
        <f>AK80+(VLOOKUP($B79,'Growth Rates'!$B$11:$O$140,($B$1+2),FALSE))-(AL79*(AL$7/VLOOKUP($B79,'Paddock Names'!$B$11:$D$140,3)))</f>
        <v>#DIV/0!</v>
      </c>
    </row>
    <row r="81" spans="2:38"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IF(SUM(I81:AL81)&gt;0,SUM(I81:AL81)," ")</f>
        <v xml:space="preserve"> </v>
      </c>
      <c r="F81" s="119" t="e">
        <f>Mar!AM82</f>
        <v>#DIV/0!</v>
      </c>
      <c r="G81" s="17">
        <f>VLOOKUP(B81,'Herbage Mass Residual'!$B$11:$O$140,($B$1+2),FALSE)</f>
        <v>2000</v>
      </c>
      <c r="H81" s="103" t="e">
        <f>($F$7/VLOOKUP(B81,'Paddock Names'!$B$11:$D$140,3))*(SUM(I81:AL81)/31)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26"/>
    </row>
    <row r="82" spans="2:38"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5" t="e">
        <f>AK82+(VLOOKUP($B81,'Growth Rates'!$B$11:$O$140,($B$1+2),FALSE))-(AL81*(AL$7/VLOOKUP($B81,'Paddock Names'!$B$11:$D$140,3)))</f>
        <v>#DIV/0!</v>
      </c>
    </row>
    <row r="83" spans="2:38"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IF(SUM(I83:AL83)&gt;0,SUM(I83:AL83)," ")</f>
        <v xml:space="preserve"> </v>
      </c>
      <c r="F83" s="119" t="e">
        <f>Mar!AM84</f>
        <v>#DIV/0!</v>
      </c>
      <c r="G83" s="17">
        <f>VLOOKUP(B83,'Herbage Mass Residual'!$B$11:$O$140,($B$1+2),FALSE)</f>
        <v>2000</v>
      </c>
      <c r="H83" s="103" t="e">
        <f>($F$7/VLOOKUP(B83,'Paddock Names'!$B$11:$D$140,3))*(SUM(I83:AL83)/31)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26"/>
    </row>
    <row r="84" spans="2:38"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5" t="e">
        <f>AK84+(VLOOKUP($B83,'Growth Rates'!$B$11:$O$140,($B$1+2),FALSE))-(AL83*(AL$7/VLOOKUP($B83,'Paddock Names'!$B$11:$D$140,3)))</f>
        <v>#DIV/0!</v>
      </c>
    </row>
    <row r="85" spans="2:38"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IF(SUM(I85:AL85)&gt;0,SUM(I85:AL85)," ")</f>
        <v xml:space="preserve"> </v>
      </c>
      <c r="F85" s="119" t="e">
        <f>Mar!AM86</f>
        <v>#DIV/0!</v>
      </c>
      <c r="G85" s="17">
        <f>VLOOKUP(B85,'Herbage Mass Residual'!$B$11:$O$140,($B$1+2),FALSE)</f>
        <v>2000</v>
      </c>
      <c r="H85" s="103" t="e">
        <f>($F$7/VLOOKUP(B85,'Paddock Names'!$B$11:$D$140,3))*(SUM(I85:AL85)/31)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26"/>
    </row>
    <row r="86" spans="2:38"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5" t="e">
        <f>AK86+(VLOOKUP($B85,'Growth Rates'!$B$11:$O$140,($B$1+2),FALSE))-(AL85*(AL$7/VLOOKUP($B85,'Paddock Names'!$B$11:$D$140,3)))</f>
        <v>#DIV/0!</v>
      </c>
    </row>
    <row r="87" spans="2:38"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IF(SUM(I87:AL87)&gt;0,SUM(I87:AL87)," ")</f>
        <v xml:space="preserve"> </v>
      </c>
      <c r="F87" s="119" t="e">
        <f>Mar!AM88</f>
        <v>#DIV/0!</v>
      </c>
      <c r="G87" s="17">
        <f>VLOOKUP(B87,'Herbage Mass Residual'!$B$11:$O$140,($B$1+2),FALSE)</f>
        <v>2000</v>
      </c>
      <c r="H87" s="103" t="e">
        <f>($F$7/VLOOKUP(B87,'Paddock Names'!$B$11:$D$140,3))*(SUM(I87:AL87)/31)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26"/>
    </row>
    <row r="88" spans="2:38"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5" t="e">
        <f>AK88+(VLOOKUP($B87,'Growth Rates'!$B$11:$O$140,($B$1+2),FALSE))-(AL87*(AL$7/VLOOKUP($B87,'Paddock Names'!$B$11:$D$140,3)))</f>
        <v>#DIV/0!</v>
      </c>
    </row>
    <row r="89" spans="2:38"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IF(SUM(I89:AL89)&gt;0,SUM(I89:AL89)," ")</f>
        <v xml:space="preserve"> </v>
      </c>
      <c r="F89" s="119" t="e">
        <f>Mar!AM90</f>
        <v>#DIV/0!</v>
      </c>
      <c r="G89" s="17">
        <f>VLOOKUP(B89,'Herbage Mass Residual'!$B$11:$O$140,($B$1+2),FALSE)</f>
        <v>2000</v>
      </c>
      <c r="H89" s="103" t="e">
        <f>($F$7/VLOOKUP(B89,'Paddock Names'!$B$11:$D$140,3))*(SUM(I89:AL89)/31)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26"/>
    </row>
    <row r="90" spans="2:38"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5" t="e">
        <f>AK90+(VLOOKUP($B89,'Growth Rates'!$B$11:$O$140,($B$1+2),FALSE))-(AL89*(AL$7/VLOOKUP($B89,'Paddock Names'!$B$11:$D$140,3)))</f>
        <v>#DIV/0!</v>
      </c>
    </row>
    <row r="91" spans="2:38"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IF(SUM(I91:AL91)&gt;0,SUM(I91:AL91)," ")</f>
        <v xml:space="preserve"> </v>
      </c>
      <c r="F91" s="119" t="e">
        <f>Mar!AM92</f>
        <v>#DIV/0!</v>
      </c>
      <c r="G91" s="17">
        <f>VLOOKUP(B91,'Herbage Mass Residual'!$B$11:$O$140,($B$1+2),FALSE)</f>
        <v>2000</v>
      </c>
      <c r="H91" s="103" t="e">
        <f>($F$7/VLOOKUP(B91,'Paddock Names'!$B$11:$D$140,3))*(SUM(I91:AL91)/31)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26"/>
    </row>
    <row r="92" spans="2:38"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5" t="e">
        <f>AK92+(VLOOKUP($B91,'Growth Rates'!$B$11:$O$140,($B$1+2),FALSE))-(AL91*(AL$7/VLOOKUP($B91,'Paddock Names'!$B$11:$D$140,3)))</f>
        <v>#DIV/0!</v>
      </c>
    </row>
    <row r="93" spans="2:38"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IF(SUM(I93:AL93)&gt;0,SUM(I93:AL93)," ")</f>
        <v xml:space="preserve"> </v>
      </c>
      <c r="F93" s="119" t="e">
        <f>Mar!AM94</f>
        <v>#DIV/0!</v>
      </c>
      <c r="G93" s="17">
        <f>VLOOKUP(B93,'Herbage Mass Residual'!$B$11:$O$140,($B$1+2),FALSE)</f>
        <v>2000</v>
      </c>
      <c r="H93" s="103" t="e">
        <f>($F$7/VLOOKUP(B93,'Paddock Names'!$B$11:$D$140,3))*(SUM(I93:AL93)/31)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26"/>
    </row>
    <row r="94" spans="2:38"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5" t="e">
        <f>AK94+(VLOOKUP($B93,'Growth Rates'!$B$11:$O$140,($B$1+2),FALSE))-(AL93*(AL$7/VLOOKUP($B93,'Paddock Names'!$B$11:$D$140,3)))</f>
        <v>#DIV/0!</v>
      </c>
    </row>
    <row r="95" spans="2:38"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IF(SUM(I95:AL95)&gt;0,SUM(I95:AL95)," ")</f>
        <v xml:space="preserve"> </v>
      </c>
      <c r="F95" s="119" t="e">
        <f>Mar!AM96</f>
        <v>#DIV/0!</v>
      </c>
      <c r="G95" s="17">
        <f>VLOOKUP(B95,'Herbage Mass Residual'!$B$11:$O$140,($B$1+2),FALSE)</f>
        <v>2000</v>
      </c>
      <c r="H95" s="103" t="e">
        <f>($F$7/VLOOKUP(B95,'Paddock Names'!$B$11:$D$140,3))*(SUM(I95:AL95)/31)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26"/>
    </row>
    <row r="96" spans="2:38"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5" t="e">
        <f>AK96+(VLOOKUP($B95,'Growth Rates'!$B$11:$O$140,($B$1+2),FALSE))-(AL95*(AL$7/VLOOKUP($B95,'Paddock Names'!$B$11:$D$140,3)))</f>
        <v>#DIV/0!</v>
      </c>
    </row>
    <row r="97" spans="2:38"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IF(SUM(I97:AL97)&gt;0,SUM(I97:AL97)," ")</f>
        <v xml:space="preserve"> </v>
      </c>
      <c r="F97" s="119" t="e">
        <f>Mar!AM98</f>
        <v>#DIV/0!</v>
      </c>
      <c r="G97" s="17">
        <f>VLOOKUP(B97,'Herbage Mass Residual'!$B$11:$O$140,($B$1+2),FALSE)</f>
        <v>2000</v>
      </c>
      <c r="H97" s="103" t="e">
        <f>($F$7/VLOOKUP(B97,'Paddock Names'!$B$11:$D$140,3))*(SUM(I97:AL97)/31)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26"/>
    </row>
    <row r="98" spans="2:38"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5" t="e">
        <f>AK98+(VLOOKUP($B97,'Growth Rates'!$B$11:$O$140,($B$1+2),FALSE))-(AL97*(AL$7/VLOOKUP($B97,'Paddock Names'!$B$11:$D$140,3)))</f>
        <v>#DIV/0!</v>
      </c>
    </row>
    <row r="99" spans="2:38"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IF(SUM(I99:AL99)&gt;0,SUM(I99:AL99)," ")</f>
        <v xml:space="preserve"> </v>
      </c>
      <c r="F99" s="119" t="e">
        <f>Mar!AM100</f>
        <v>#DIV/0!</v>
      </c>
      <c r="G99" s="17">
        <f>VLOOKUP(B99,'Herbage Mass Residual'!$B$11:$O$140,($B$1+2),FALSE)</f>
        <v>2000</v>
      </c>
      <c r="H99" s="103" t="e">
        <f>($F$7/VLOOKUP(B99,'Paddock Names'!$B$11:$D$140,3))*(SUM(I99:AL99)/31)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26"/>
    </row>
    <row r="100" spans="2:38"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5" t="e">
        <f>AK100+(VLOOKUP($B99,'Growth Rates'!$B$11:$O$140,($B$1+2),FALSE))-(AL99*(AL$7/VLOOKUP($B99,'Paddock Names'!$B$11:$D$140,3)))</f>
        <v>#DIV/0!</v>
      </c>
    </row>
    <row r="101" spans="2:38"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IF(SUM(I101:AL101)&gt;0,SUM(I101:AL101)," ")</f>
        <v xml:space="preserve"> </v>
      </c>
      <c r="F101" s="119" t="e">
        <f>Mar!AM102</f>
        <v>#DIV/0!</v>
      </c>
      <c r="G101" s="17">
        <f>VLOOKUP(B101,'Herbage Mass Residual'!$B$11:$O$140,($B$1+2),FALSE)</f>
        <v>2000</v>
      </c>
      <c r="H101" s="103" t="e">
        <f>($F$7/VLOOKUP(B101,'Paddock Names'!$B$11:$D$140,3))*(SUM(I101:AL101)/31)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26"/>
    </row>
    <row r="102" spans="2:38"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5" t="e">
        <f>AK102+(VLOOKUP($B101,'Growth Rates'!$B$11:$O$140,($B$1+2),FALSE))-(AL101*(AL$7/VLOOKUP($B101,'Paddock Names'!$B$11:$D$140,3)))</f>
        <v>#DIV/0!</v>
      </c>
    </row>
    <row r="103" spans="2:38"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IF(SUM(I103:AL103)&gt;0,SUM(I103:AL103)," ")</f>
        <v xml:space="preserve"> </v>
      </c>
      <c r="F103" s="119" t="e">
        <f>Mar!AM104</f>
        <v>#DIV/0!</v>
      </c>
      <c r="G103" s="17">
        <f>VLOOKUP(B103,'Herbage Mass Residual'!$B$11:$O$140,($B$1+2),FALSE)</f>
        <v>2000</v>
      </c>
      <c r="H103" s="103" t="e">
        <f>($F$7/VLOOKUP(B103,'Paddock Names'!$B$11:$D$140,3))*(SUM(I103:AL103)/31)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26"/>
    </row>
    <row r="104" spans="2:38"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5" t="e">
        <f>AK104+(VLOOKUP($B103,'Growth Rates'!$B$11:$O$140,($B$1+2),FALSE))-(AL103*(AL$7/VLOOKUP($B103,'Paddock Names'!$B$11:$D$140,3)))</f>
        <v>#DIV/0!</v>
      </c>
    </row>
    <row r="105" spans="2:38"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IF(SUM(I105:AL105)&gt;0,SUM(I105:AL105)," ")</f>
        <v xml:space="preserve"> </v>
      </c>
      <c r="F105" s="119" t="e">
        <f>Mar!AM106</f>
        <v>#DIV/0!</v>
      </c>
      <c r="G105" s="17">
        <f>VLOOKUP(B105,'Herbage Mass Residual'!$B$11:$O$140,($B$1+2),FALSE)</f>
        <v>2000</v>
      </c>
      <c r="H105" s="103" t="e">
        <f>($F$7/VLOOKUP(B105,'Paddock Names'!$B$11:$D$140,3))*(SUM(I105:AL105)/31)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26"/>
    </row>
    <row r="106" spans="2:38"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5" t="e">
        <f>AK106+(VLOOKUP($B105,'Growth Rates'!$B$11:$O$140,($B$1+2),FALSE))-(AL105*(AL$7/VLOOKUP($B105,'Paddock Names'!$B$11:$D$140,3)))</f>
        <v>#DIV/0!</v>
      </c>
    </row>
    <row r="107" spans="2:38"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IF(SUM(I107:AL107)&gt;0,SUM(I107:AL107)," ")</f>
        <v xml:space="preserve"> </v>
      </c>
      <c r="F107" s="119" t="e">
        <f>Mar!AM108</f>
        <v>#DIV/0!</v>
      </c>
      <c r="G107" s="17">
        <f>VLOOKUP(B107,'Herbage Mass Residual'!$B$11:$O$140,($B$1+2),FALSE)</f>
        <v>2000</v>
      </c>
      <c r="H107" s="103" t="e">
        <f>($F$7/VLOOKUP(B107,'Paddock Names'!$B$11:$D$140,3))*(SUM(I107:AL107)/31)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26"/>
    </row>
    <row r="108" spans="2:38"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5" t="e">
        <f>AK108+(VLOOKUP($B107,'Growth Rates'!$B$11:$O$140,($B$1+2),FALSE))-(AL107*(AL$7/VLOOKUP($B107,'Paddock Names'!$B$11:$D$140,3)))</f>
        <v>#DIV/0!</v>
      </c>
    </row>
    <row r="109" spans="2:38"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IF(SUM(I109:AL109)&gt;0,SUM(I109:AL109)," ")</f>
        <v xml:space="preserve"> </v>
      </c>
      <c r="F109" s="119" t="e">
        <f>Mar!AM110</f>
        <v>#DIV/0!</v>
      </c>
      <c r="G109" s="17">
        <f>VLOOKUP(B109,'Herbage Mass Residual'!$B$11:$O$140,($B$1+2),FALSE)</f>
        <v>2000</v>
      </c>
      <c r="H109" s="103" t="e">
        <f>($F$7/VLOOKUP(B109,'Paddock Names'!$B$11:$D$140,3))*(SUM(I109:AL109)/31)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26"/>
    </row>
    <row r="110" spans="2:38"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5" t="e">
        <f>AK110+(VLOOKUP($B109,'Growth Rates'!$B$11:$O$140,($B$1+2),FALSE))-(AL109*(AL$7/VLOOKUP($B109,'Paddock Names'!$B$11:$D$140,3)))</f>
        <v>#DIV/0!</v>
      </c>
    </row>
    <row r="111" spans="2:38"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IF(SUM(I111:AL111)&gt;0,SUM(I111:AL111)," ")</f>
        <v xml:space="preserve"> </v>
      </c>
      <c r="F111" s="119" t="e">
        <f>Mar!AM112</f>
        <v>#DIV/0!</v>
      </c>
      <c r="G111" s="17">
        <f>VLOOKUP(B111,'Herbage Mass Residual'!$B$11:$O$140,($B$1+2),FALSE)</f>
        <v>2000</v>
      </c>
      <c r="H111" s="103" t="e">
        <f>($F$7/VLOOKUP(B111,'Paddock Names'!$B$11:$D$140,3))*(SUM(I111:AL111)/31)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26"/>
    </row>
    <row r="112" spans="2:38"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5" t="e">
        <f>AK112+(VLOOKUP($B111,'Growth Rates'!$B$11:$O$140,($B$1+2),FALSE))-(AL111*(AL$7/VLOOKUP($B111,'Paddock Names'!$B$11:$D$140,3)))</f>
        <v>#DIV/0!</v>
      </c>
    </row>
    <row r="113" spans="2:38"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IF(SUM(I113:AL113)&gt;0,SUM(I113:AL113)," ")</f>
        <v xml:space="preserve"> </v>
      </c>
      <c r="F113" s="119" t="e">
        <f>Mar!AM114</f>
        <v>#DIV/0!</v>
      </c>
      <c r="G113" s="17">
        <f>VLOOKUP(B113,'Herbage Mass Residual'!$B$11:$O$140,($B$1+2),FALSE)</f>
        <v>2000</v>
      </c>
      <c r="H113" s="103" t="e">
        <f>($F$7/VLOOKUP(B113,'Paddock Names'!$B$11:$D$140,3))*(SUM(I113:AL113)/31)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26"/>
    </row>
    <row r="114" spans="2:38"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5" t="e">
        <f>AK114+(VLOOKUP($B113,'Growth Rates'!$B$11:$O$140,($B$1+2),FALSE))-(AL113*(AL$7/VLOOKUP($B113,'Paddock Names'!$B$11:$D$140,3)))</f>
        <v>#DIV/0!</v>
      </c>
    </row>
    <row r="115" spans="2:38"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IF(SUM(I115:AL115)&gt;0,SUM(I115:AL115)," ")</f>
        <v xml:space="preserve"> </v>
      </c>
      <c r="F115" s="119" t="e">
        <f>Mar!AM116</f>
        <v>#DIV/0!</v>
      </c>
      <c r="G115" s="17">
        <f>VLOOKUP(B115,'Herbage Mass Residual'!$B$11:$O$140,($B$1+2),FALSE)</f>
        <v>2000</v>
      </c>
      <c r="H115" s="103" t="e">
        <f>($F$7/VLOOKUP(B115,'Paddock Names'!$B$11:$D$140,3))*(SUM(I115:AL115)/31)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26"/>
    </row>
    <row r="116" spans="2:38"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5" t="e">
        <f>AK116+(VLOOKUP($B115,'Growth Rates'!$B$11:$O$140,($B$1+2),FALSE))-(AL115*(AL$7/VLOOKUP($B115,'Paddock Names'!$B$11:$D$140,3)))</f>
        <v>#DIV/0!</v>
      </c>
    </row>
    <row r="117" spans="2:38"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IF(SUM(I117:AL117)&gt;0,SUM(I117:AL117)," ")</f>
        <v xml:space="preserve"> </v>
      </c>
      <c r="F117" s="119" t="e">
        <f>Mar!AM118</f>
        <v>#DIV/0!</v>
      </c>
      <c r="G117" s="17">
        <f>VLOOKUP(B117,'Herbage Mass Residual'!$B$11:$O$140,($B$1+2),FALSE)</f>
        <v>2000</v>
      </c>
      <c r="H117" s="103" t="e">
        <f>($F$7/VLOOKUP(B117,'Paddock Names'!$B$11:$D$140,3))*(SUM(I117:AL117)/31)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26"/>
    </row>
    <row r="118" spans="2:38"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5" t="e">
        <f>AK118+(VLOOKUP($B117,'Growth Rates'!$B$11:$O$140,($B$1+2),FALSE))-(AL117*(AL$7/VLOOKUP($B117,'Paddock Names'!$B$11:$D$140,3)))</f>
        <v>#DIV/0!</v>
      </c>
    </row>
    <row r="119" spans="2:38"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IF(SUM(I119:AL119)&gt;0,SUM(I119:AL119)," ")</f>
        <v xml:space="preserve"> </v>
      </c>
      <c r="F119" s="119" t="e">
        <f>Mar!AM120</f>
        <v>#DIV/0!</v>
      </c>
      <c r="G119" s="17">
        <f>VLOOKUP(B119,'Herbage Mass Residual'!$B$11:$O$140,($B$1+2),FALSE)</f>
        <v>2000</v>
      </c>
      <c r="H119" s="103" t="e">
        <f>($F$7/VLOOKUP(B119,'Paddock Names'!$B$11:$D$140,3))*(SUM(I119:AL119)/31)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26"/>
    </row>
    <row r="120" spans="2:38"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5" t="e">
        <f>AK120+(VLOOKUP($B119,'Growth Rates'!$B$11:$O$140,($B$1+2),FALSE))-(AL119*(AL$7/VLOOKUP($B119,'Paddock Names'!$B$11:$D$140,3)))</f>
        <v>#DIV/0!</v>
      </c>
    </row>
    <row r="121" spans="2:38"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IF(SUM(I121:AL121)&gt;0,SUM(I121:AL121)," ")</f>
        <v xml:space="preserve"> </v>
      </c>
      <c r="F121" s="119" t="e">
        <f>Mar!AM122</f>
        <v>#DIV/0!</v>
      </c>
      <c r="G121" s="17">
        <f>VLOOKUP(B121,'Herbage Mass Residual'!$B$11:$O$140,($B$1+2),FALSE)</f>
        <v>2000</v>
      </c>
      <c r="H121" s="103" t="e">
        <f>($F$7/VLOOKUP(B121,'Paddock Names'!$B$11:$D$140,3))*(SUM(I121:AL121)/31)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26"/>
    </row>
    <row r="122" spans="2:38"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5" t="e">
        <f>AK122+(VLOOKUP($B121,'Growth Rates'!$B$11:$O$140,($B$1+2),FALSE))-(AL121*(AL$7/VLOOKUP($B121,'Paddock Names'!$B$11:$D$140,3)))</f>
        <v>#DIV/0!</v>
      </c>
    </row>
    <row r="123" spans="2:38"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IF(SUM(I123:AL123)&gt;0,SUM(I123:AL123)," ")</f>
        <v xml:space="preserve"> </v>
      </c>
      <c r="F123" s="119" t="e">
        <f>Mar!AM124</f>
        <v>#DIV/0!</v>
      </c>
      <c r="G123" s="17">
        <f>VLOOKUP(B123,'Herbage Mass Residual'!$B$11:$O$140,($B$1+2),FALSE)</f>
        <v>2000</v>
      </c>
      <c r="H123" s="103" t="e">
        <f>($F$7/VLOOKUP(B123,'Paddock Names'!$B$11:$D$140,3))*(SUM(I123:AL123)/31)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26"/>
    </row>
    <row r="124" spans="2:38"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5" t="e">
        <f>AK124+(VLOOKUP($B123,'Growth Rates'!$B$11:$O$140,($B$1+2),FALSE))-(AL123*(AL$7/VLOOKUP($B123,'Paddock Names'!$B$11:$D$140,3)))</f>
        <v>#DIV/0!</v>
      </c>
    </row>
    <row r="125" spans="2:38"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IF(SUM(I125:AL125)&gt;0,SUM(I125:AL125)," ")</f>
        <v xml:space="preserve"> </v>
      </c>
      <c r="F125" s="119" t="e">
        <f>Mar!AM126</f>
        <v>#DIV/0!</v>
      </c>
      <c r="G125" s="17">
        <f>VLOOKUP(B125,'Herbage Mass Residual'!$B$11:$O$140,($B$1+2),FALSE)</f>
        <v>2000</v>
      </c>
      <c r="H125" s="103" t="e">
        <f>($F$7/VLOOKUP(B125,'Paddock Names'!$B$11:$D$140,3))*(SUM(I125:AL125)/31)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26"/>
    </row>
    <row r="126" spans="2:38"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5" t="e">
        <f>AK126+(VLOOKUP($B125,'Growth Rates'!$B$11:$O$140,($B$1+2),FALSE))-(AL125*(AL$7/VLOOKUP($B125,'Paddock Names'!$B$11:$D$140,3)))</f>
        <v>#DIV/0!</v>
      </c>
    </row>
    <row r="127" spans="2:38"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IF(SUM(I127:AL127)&gt;0,SUM(I127:AL127)," ")</f>
        <v xml:space="preserve"> </v>
      </c>
      <c r="F127" s="119" t="e">
        <f>Mar!AM128</f>
        <v>#DIV/0!</v>
      </c>
      <c r="G127" s="17">
        <f>VLOOKUP(B127,'Herbage Mass Residual'!$B$11:$O$140,($B$1+2),FALSE)</f>
        <v>2000</v>
      </c>
      <c r="H127" s="103" t="e">
        <f>($F$7/VLOOKUP(B127,'Paddock Names'!$B$11:$D$140,3))*(SUM(I127:AL127)/31)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26"/>
    </row>
    <row r="128" spans="2:38"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5" t="e">
        <f>AK128+(VLOOKUP($B127,'Growth Rates'!$B$11:$O$140,($B$1+2),FALSE))-(AL127*(AL$7/VLOOKUP($B127,'Paddock Names'!$B$11:$D$140,3)))</f>
        <v>#DIV/0!</v>
      </c>
    </row>
    <row r="129" spans="2:38"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IF(SUM(I129:AL129)&gt;0,SUM(I129:AL129)," ")</f>
        <v xml:space="preserve"> </v>
      </c>
      <c r="F129" s="119" t="e">
        <f>Mar!AM130</f>
        <v>#DIV/0!</v>
      </c>
      <c r="G129" s="17">
        <f>VLOOKUP(B129,'Herbage Mass Residual'!$B$11:$O$140,($B$1+2),FALSE)</f>
        <v>2000</v>
      </c>
      <c r="H129" s="103" t="e">
        <f>($F$7/VLOOKUP(B129,'Paddock Names'!$B$11:$D$140,3))*(SUM(I129:AL129)/31)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26"/>
    </row>
    <row r="130" spans="2:38"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5" t="e">
        <f>AK130+(VLOOKUP($B129,'Growth Rates'!$B$11:$O$140,($B$1+2),FALSE))-(AL129*(AL$7/VLOOKUP($B129,'Paddock Names'!$B$11:$D$140,3)))</f>
        <v>#DIV/0!</v>
      </c>
    </row>
    <row r="131" spans="2:38"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IF(SUM(I131:AL131)&gt;0,SUM(I131:AL131)," ")</f>
        <v xml:space="preserve"> </v>
      </c>
      <c r="F131" s="119" t="e">
        <f>Mar!AM132</f>
        <v>#DIV/0!</v>
      </c>
      <c r="G131" s="17">
        <f>VLOOKUP(B131,'Herbage Mass Residual'!$B$11:$O$140,($B$1+2),FALSE)</f>
        <v>2000</v>
      </c>
      <c r="H131" s="103" t="e">
        <f>($F$7/VLOOKUP(B131,'Paddock Names'!$B$11:$D$140,3))*(SUM(I131:AL131)/31)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26"/>
    </row>
    <row r="132" spans="2:38"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5" t="e">
        <f>AK132+(VLOOKUP($B131,'Growth Rates'!$B$11:$O$140,($B$1+2),FALSE))-(AL131*(AL$7/VLOOKUP($B131,'Paddock Names'!$B$11:$D$140,3)))</f>
        <v>#DIV/0!</v>
      </c>
    </row>
    <row r="133" spans="2:38"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IF(SUM(I133:AL133)&gt;0,SUM(I133:AL133)," ")</f>
        <v xml:space="preserve"> </v>
      </c>
      <c r="F133" s="119" t="e">
        <f>Mar!AM134</f>
        <v>#DIV/0!</v>
      </c>
      <c r="G133" s="17">
        <f>VLOOKUP(B133,'Herbage Mass Residual'!$B$11:$O$140,($B$1+2),FALSE)</f>
        <v>2000</v>
      </c>
      <c r="H133" s="103" t="e">
        <f>($F$7/VLOOKUP(B133,'Paddock Names'!$B$11:$D$140,3))*(SUM(I133:AL133)/31)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26"/>
    </row>
    <row r="134" spans="2:38"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5" t="e">
        <f>AK134+(VLOOKUP($B133,'Growth Rates'!$B$11:$O$140,($B$1+2),FALSE))-(AL133*(AL$7/VLOOKUP($B133,'Paddock Names'!$B$11:$D$140,3)))</f>
        <v>#DIV/0!</v>
      </c>
    </row>
    <row r="135" spans="2:38"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IF(SUM(I135:AL135)&gt;0,SUM(I135:AL135)," ")</f>
        <v xml:space="preserve"> </v>
      </c>
      <c r="F135" s="119" t="e">
        <f>Mar!AM136</f>
        <v>#DIV/0!</v>
      </c>
      <c r="G135" s="17">
        <f>VLOOKUP(B135,'Herbage Mass Residual'!$B$11:$O$140,($B$1+2),FALSE)</f>
        <v>2000</v>
      </c>
      <c r="H135" s="103" t="e">
        <f>($F$7/VLOOKUP(B135,'Paddock Names'!$B$11:$D$140,3))*(SUM(I135:AL135)/31)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26"/>
    </row>
    <row r="136" spans="2:38"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5" t="e">
        <f>AK136+(VLOOKUP($B135,'Growth Rates'!$B$11:$O$140,($B$1+2),FALSE))-(AL135*(AL$7/VLOOKUP($B135,'Paddock Names'!$B$11:$D$140,3)))</f>
        <v>#DIV/0!</v>
      </c>
    </row>
    <row r="137" spans="2:38"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IF(SUM(I137:AL137)&gt;0,SUM(I137:AL137)," ")</f>
        <v xml:space="preserve"> </v>
      </c>
      <c r="F137" s="119" t="e">
        <f>Mar!AM138</f>
        <v>#DIV/0!</v>
      </c>
      <c r="G137" s="17">
        <f>VLOOKUP(B137,'Herbage Mass Residual'!$B$11:$O$140,($B$1+2),FALSE)</f>
        <v>2000</v>
      </c>
      <c r="H137" s="103" t="e">
        <f>($F$7/VLOOKUP(B137,'Paddock Names'!$B$11:$D$140,3))*(SUM(I137:AL137)/31)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26"/>
    </row>
    <row r="138" spans="2:38"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5" t="e">
        <f>AK138+(VLOOKUP($B137,'Growth Rates'!$B$11:$O$140,($B$1+2),FALSE))-(AL137*(AL$7/VLOOKUP($B137,'Paddock Names'!$B$11:$D$140,3)))</f>
        <v>#DIV/0!</v>
      </c>
    </row>
    <row r="139" spans="2:38"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IF(SUM(I139:AL139)&gt;0,SUM(I139:AL139)," ")</f>
        <v xml:space="preserve"> </v>
      </c>
      <c r="F139" s="119" t="e">
        <f>Mar!AM140</f>
        <v>#DIV/0!</v>
      </c>
      <c r="G139" s="17">
        <f>VLOOKUP(B139,'Herbage Mass Residual'!$B$11:$O$140,($B$1+2),FALSE)</f>
        <v>2000</v>
      </c>
      <c r="H139" s="103" t="e">
        <f>($F$7/VLOOKUP(B139,'Paddock Names'!$B$11:$D$140,3))*(SUM(I139:AL139)/31)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26"/>
    </row>
    <row r="140" spans="2:38"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5" t="e">
        <f>AK140+(VLOOKUP($B139,'Growth Rates'!$B$11:$O$140,($B$1+2),FALSE))-(AL139*(AL$7/VLOOKUP($B139,'Paddock Names'!$B$11:$D$140,3)))</f>
        <v>#DIV/0!</v>
      </c>
    </row>
    <row r="141" spans="2:38" x14ac:dyDescent="0.2">
      <c r="B141" s="58">
        <f t="shared" ref="B141:B204" si="6">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IF(SUM(I141:AL141)&gt;0,SUM(I141:AL141)," ")</f>
        <v xml:space="preserve"> </v>
      </c>
      <c r="F141" s="119" t="e">
        <f>Mar!AM142</f>
        <v>#DIV/0!</v>
      </c>
      <c r="G141" s="17">
        <f>VLOOKUP(B141,'Herbage Mass Residual'!$B$11:$O$140,($B$1+2),FALSE)</f>
        <v>2000</v>
      </c>
      <c r="H141" s="103" t="e">
        <f>($F$7/VLOOKUP(B141,'Paddock Names'!$B$11:$D$140,3))*(SUM(I141:AL141)/31)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26"/>
    </row>
    <row r="142" spans="2:38" ht="16" thickBot="1" x14ac:dyDescent="0.25">
      <c r="B142" s="58">
        <f t="shared" si="6"/>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5" t="e">
        <f>AK142+(VLOOKUP($B141,'Growth Rates'!$B$11:$O$140,($B$1+2),FALSE))-(AL141*(AL$7/VLOOKUP($B141,'Paddock Names'!$B$11:$D$140,3)))</f>
        <v>#DIV/0!</v>
      </c>
    </row>
    <row r="143" spans="2:38" x14ac:dyDescent="0.2">
      <c r="B143" s="58">
        <f t="shared" si="6"/>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IF(SUM(I143:AL143)&gt;0,SUM(I143:AL143)," ")</f>
        <v xml:space="preserve"> </v>
      </c>
      <c r="F143" s="119" t="e">
        <f>Mar!AM144</f>
        <v>#DIV/0!</v>
      </c>
      <c r="G143" s="17">
        <f>VLOOKUP(B143,'Herbage Mass Residual'!$B$11:$O$140,($B$1+2),FALSE)</f>
        <v>2000</v>
      </c>
      <c r="H143" s="103" t="e">
        <f>($F$7/VLOOKUP(B143,'Paddock Names'!$B$11:$D$140,3))*(SUM(I143:AL143)/31)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26"/>
    </row>
    <row r="144" spans="2:38" ht="16" thickBot="1" x14ac:dyDescent="0.25">
      <c r="B144" s="58">
        <f t="shared" si="6"/>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5" t="e">
        <f>AK144+(VLOOKUP($B143,'Growth Rates'!$B$11:$O$140,($B$1+2),FALSE))-(AL143*(AL$7/VLOOKUP($B143,'Paddock Names'!$B$11:$D$140,3)))</f>
        <v>#DIV/0!</v>
      </c>
    </row>
    <row r="145" spans="2:38" x14ac:dyDescent="0.2">
      <c r="B145" s="58">
        <f t="shared" si="6"/>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IF(SUM(I145:AL145)&gt;0,SUM(I145:AL145)," ")</f>
        <v xml:space="preserve"> </v>
      </c>
      <c r="F145" s="119" t="e">
        <f>Mar!AM146</f>
        <v>#DIV/0!</v>
      </c>
      <c r="G145" s="17">
        <f>VLOOKUP(B145,'Herbage Mass Residual'!$B$11:$O$140,($B$1+2),FALSE)</f>
        <v>2000</v>
      </c>
      <c r="H145" s="103" t="e">
        <f>($F$7/VLOOKUP(B145,'Paddock Names'!$B$11:$D$140,3))*(SUM(I145:AL145)/31)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26"/>
    </row>
    <row r="146" spans="2:38" ht="16" thickBot="1" x14ac:dyDescent="0.25">
      <c r="B146" s="58">
        <f t="shared" si="6"/>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5" t="e">
        <f>AK146+(VLOOKUP($B145,'Growth Rates'!$B$11:$O$140,($B$1+2),FALSE))-(AL145*(AL$7/VLOOKUP($B145,'Paddock Names'!$B$11:$D$140,3)))</f>
        <v>#DIV/0!</v>
      </c>
    </row>
    <row r="147" spans="2:38" x14ac:dyDescent="0.2">
      <c r="B147" s="58">
        <f t="shared" si="6"/>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IF(SUM(I147:AL147)&gt;0,SUM(I147:AL147)," ")</f>
        <v xml:space="preserve"> </v>
      </c>
      <c r="F147" s="119" t="e">
        <f>Mar!AM148</f>
        <v>#DIV/0!</v>
      </c>
      <c r="G147" s="17">
        <f>VLOOKUP(B147,'Herbage Mass Residual'!$B$11:$O$140,($B$1+2),FALSE)</f>
        <v>2000</v>
      </c>
      <c r="H147" s="103" t="e">
        <f>($F$7/VLOOKUP(B147,'Paddock Names'!$B$11:$D$140,3))*(SUM(I147:AL147)/31)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26"/>
    </row>
    <row r="148" spans="2:38" ht="16" thickBot="1" x14ac:dyDescent="0.25">
      <c r="B148" s="58">
        <f t="shared" si="6"/>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5" t="e">
        <f>AK148+(VLOOKUP($B147,'Growth Rates'!$B$11:$O$140,($B$1+2),FALSE))-(AL147*(AL$7/VLOOKUP($B147,'Paddock Names'!$B$11:$D$140,3)))</f>
        <v>#DIV/0!</v>
      </c>
    </row>
    <row r="149" spans="2:38" x14ac:dyDescent="0.2">
      <c r="B149" s="58">
        <f t="shared" si="6"/>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IF(SUM(I149:AL149)&gt;0,SUM(I149:AL149)," ")</f>
        <v xml:space="preserve"> </v>
      </c>
      <c r="F149" s="119" t="e">
        <f>Mar!AM150</f>
        <v>#DIV/0!</v>
      </c>
      <c r="G149" s="17">
        <f>VLOOKUP(B149,'Herbage Mass Residual'!$B$11:$O$140,($B$1+2),FALSE)</f>
        <v>2000</v>
      </c>
      <c r="H149" s="103" t="e">
        <f>($F$7/VLOOKUP(B149,'Paddock Names'!$B$11:$D$140,3))*(SUM(I149:AL149)/31)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26"/>
    </row>
    <row r="150" spans="2:38" ht="16" thickBot="1" x14ac:dyDescent="0.25">
      <c r="B150" s="58">
        <f t="shared" si="6"/>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5" t="e">
        <f>AK150+(VLOOKUP($B149,'Growth Rates'!$B$11:$O$140,($B$1+2),FALSE))-(AL149*(AL$7/VLOOKUP($B149,'Paddock Names'!$B$11:$D$140,3)))</f>
        <v>#DIV/0!</v>
      </c>
    </row>
    <row r="151" spans="2:38" x14ac:dyDescent="0.2">
      <c r="B151" s="58">
        <f t="shared" si="6"/>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IF(SUM(I151:AL151)&gt;0,SUM(I151:AL151)," ")</f>
        <v xml:space="preserve"> </v>
      </c>
      <c r="F151" s="119" t="e">
        <f>Mar!AM152</f>
        <v>#DIV/0!</v>
      </c>
      <c r="G151" s="17">
        <f>VLOOKUP(B151,'Herbage Mass Residual'!$B$11:$O$140,($B$1+2),FALSE)</f>
        <v>2000</v>
      </c>
      <c r="H151" s="103" t="e">
        <f>($F$7/VLOOKUP(B151,'Paddock Names'!$B$11:$D$140,3))*(SUM(I151:AL151)/31)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26"/>
    </row>
    <row r="152" spans="2:38" ht="16" thickBot="1" x14ac:dyDescent="0.25">
      <c r="B152" s="58">
        <f t="shared" si="6"/>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5" t="e">
        <f>AK152+(VLOOKUP($B151,'Growth Rates'!$B$11:$O$140,($B$1+2),FALSE))-(AL151*(AL$7/VLOOKUP($B151,'Paddock Names'!$B$11:$D$140,3)))</f>
        <v>#DIV/0!</v>
      </c>
    </row>
    <row r="153" spans="2:38" x14ac:dyDescent="0.2">
      <c r="B153" s="58">
        <f t="shared" si="6"/>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IF(SUM(I153:AL153)&gt;0,SUM(I153:AL153)," ")</f>
        <v xml:space="preserve"> </v>
      </c>
      <c r="F153" s="119" t="e">
        <f>Mar!AM154</f>
        <v>#DIV/0!</v>
      </c>
      <c r="G153" s="17">
        <f>VLOOKUP(B153,'Herbage Mass Residual'!$B$11:$O$140,($B$1+2),FALSE)</f>
        <v>2000</v>
      </c>
      <c r="H153" s="103" t="e">
        <f>($F$7/VLOOKUP(B153,'Paddock Names'!$B$11:$D$140,3))*(SUM(I153:AL153)/31)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26"/>
    </row>
    <row r="154" spans="2:38" ht="16" thickBot="1" x14ac:dyDescent="0.25">
      <c r="B154" s="58">
        <f t="shared" si="6"/>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5" t="e">
        <f>AK154+(VLOOKUP($B153,'Growth Rates'!$B$11:$O$140,($B$1+2),FALSE))-(AL153*(AL$7/VLOOKUP($B153,'Paddock Names'!$B$11:$D$140,3)))</f>
        <v>#DIV/0!</v>
      </c>
    </row>
    <row r="155" spans="2:38" x14ac:dyDescent="0.2">
      <c r="B155" s="58">
        <f t="shared" si="6"/>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IF(SUM(I155:AL155)&gt;0,SUM(I155:AL155)," ")</f>
        <v xml:space="preserve"> </v>
      </c>
      <c r="F155" s="119" t="e">
        <f>Mar!AM156</f>
        <v>#DIV/0!</v>
      </c>
      <c r="G155" s="17">
        <f>VLOOKUP(B155,'Herbage Mass Residual'!$B$11:$O$140,($B$1+2),FALSE)</f>
        <v>2000</v>
      </c>
      <c r="H155" s="103" t="e">
        <f>($F$7/VLOOKUP(B155,'Paddock Names'!$B$11:$D$140,3))*(SUM(I155:AL155)/31)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26"/>
    </row>
    <row r="156" spans="2:38" ht="16" thickBot="1" x14ac:dyDescent="0.25">
      <c r="B156" s="58">
        <f t="shared" si="6"/>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5" t="e">
        <f>AK156+(VLOOKUP($B155,'Growth Rates'!$B$11:$O$140,($B$1+2),FALSE))-(AL155*(AL$7/VLOOKUP($B155,'Paddock Names'!$B$11:$D$140,3)))</f>
        <v>#DIV/0!</v>
      </c>
    </row>
    <row r="157" spans="2:38" x14ac:dyDescent="0.2">
      <c r="B157" s="58">
        <f t="shared" si="6"/>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IF(SUM(I157:AL157)&gt;0,SUM(I157:AL157)," ")</f>
        <v xml:space="preserve"> </v>
      </c>
      <c r="F157" s="119" t="e">
        <f>Mar!AM158</f>
        <v>#DIV/0!</v>
      </c>
      <c r="G157" s="17">
        <f>VLOOKUP(B157,'Herbage Mass Residual'!$B$11:$O$140,($B$1+2),FALSE)</f>
        <v>2000</v>
      </c>
      <c r="H157" s="103" t="e">
        <f>($F$7/VLOOKUP(B157,'Paddock Names'!$B$11:$D$140,3))*(SUM(I157:AL157)/31)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26"/>
    </row>
    <row r="158" spans="2:38" ht="16" thickBot="1" x14ac:dyDescent="0.25">
      <c r="B158" s="58">
        <f t="shared" si="6"/>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5" t="e">
        <f>AK158+(VLOOKUP($B157,'Growth Rates'!$B$11:$O$140,($B$1+2),FALSE))-(AL157*(AL$7/VLOOKUP($B157,'Paddock Names'!$B$11:$D$140,3)))</f>
        <v>#DIV/0!</v>
      </c>
    </row>
    <row r="159" spans="2:38" x14ac:dyDescent="0.2">
      <c r="B159" s="58">
        <f t="shared" si="6"/>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IF(SUM(I159:AL159)&gt;0,SUM(I159:AL159)," ")</f>
        <v xml:space="preserve"> </v>
      </c>
      <c r="F159" s="119" t="e">
        <f>Mar!AM160</f>
        <v>#DIV/0!</v>
      </c>
      <c r="G159" s="17">
        <f>VLOOKUP(B159,'Herbage Mass Residual'!$B$11:$O$140,($B$1+2),FALSE)</f>
        <v>2000</v>
      </c>
      <c r="H159" s="103" t="e">
        <f>($F$7/VLOOKUP(B159,'Paddock Names'!$B$11:$D$140,3))*(SUM(I159:AL159)/31)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26"/>
    </row>
    <row r="160" spans="2:38" ht="16" thickBot="1" x14ac:dyDescent="0.25">
      <c r="B160" s="58">
        <f t="shared" si="6"/>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5" t="e">
        <f>AK160+(VLOOKUP($B159,'Growth Rates'!$B$11:$O$140,($B$1+2),FALSE))-(AL159*(AL$7/VLOOKUP($B159,'Paddock Names'!$B$11:$D$140,3)))</f>
        <v>#DIV/0!</v>
      </c>
    </row>
    <row r="161" spans="2:38" x14ac:dyDescent="0.2">
      <c r="B161" s="58">
        <f t="shared" si="6"/>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IF(SUM(I161:AL161)&gt;0,SUM(I161:AL161)," ")</f>
        <v xml:space="preserve"> </v>
      </c>
      <c r="F161" s="119" t="e">
        <f>Mar!AM162</f>
        <v>#DIV/0!</v>
      </c>
      <c r="G161" s="17">
        <f>VLOOKUP(B161,'Herbage Mass Residual'!$B$11:$O$140,($B$1+2),FALSE)</f>
        <v>2000</v>
      </c>
      <c r="H161" s="103" t="e">
        <f>($F$7/VLOOKUP(B161,'Paddock Names'!$B$11:$D$140,3))*(SUM(I161:AL161)/31)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26"/>
    </row>
    <row r="162" spans="2:38" ht="16" thickBot="1" x14ac:dyDescent="0.25">
      <c r="B162" s="58">
        <f t="shared" si="6"/>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5" t="e">
        <f>AK162+(VLOOKUP($B161,'Growth Rates'!$B$11:$O$140,($B$1+2),FALSE))-(AL161*(AL$7/VLOOKUP($B161,'Paddock Names'!$B$11:$D$140,3)))</f>
        <v>#DIV/0!</v>
      </c>
    </row>
    <row r="163" spans="2:38" x14ac:dyDescent="0.2">
      <c r="B163" s="58">
        <f t="shared" si="6"/>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IF(SUM(I163:AL163)&gt;0,SUM(I163:AL163)," ")</f>
        <v xml:space="preserve"> </v>
      </c>
      <c r="F163" s="119" t="e">
        <f>Mar!AM164</f>
        <v>#DIV/0!</v>
      </c>
      <c r="G163" s="17">
        <f>VLOOKUP(B163,'Herbage Mass Residual'!$B$11:$O$140,($B$1+2),FALSE)</f>
        <v>2000</v>
      </c>
      <c r="H163" s="103" t="e">
        <f>($F$7/VLOOKUP(B163,'Paddock Names'!$B$11:$D$140,3))*(SUM(I163:AL163)/31)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26"/>
    </row>
    <row r="164" spans="2:38" ht="16" thickBot="1" x14ac:dyDescent="0.25">
      <c r="B164" s="58">
        <f t="shared" si="6"/>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5" t="e">
        <f>AK164+(VLOOKUP($B163,'Growth Rates'!$B$11:$O$140,($B$1+2),FALSE))-(AL163*(AL$7/VLOOKUP($B163,'Paddock Names'!$B$11:$D$140,3)))</f>
        <v>#DIV/0!</v>
      </c>
    </row>
    <row r="165" spans="2:38" x14ac:dyDescent="0.2">
      <c r="B165" s="58">
        <f t="shared" si="6"/>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IF(SUM(I165:AL165)&gt;0,SUM(I165:AL165)," ")</f>
        <v xml:space="preserve"> </v>
      </c>
      <c r="F165" s="119" t="e">
        <f>Mar!AM166</f>
        <v>#DIV/0!</v>
      </c>
      <c r="G165" s="17">
        <f>VLOOKUP(B165,'Herbage Mass Residual'!$B$11:$O$140,($B$1+2),FALSE)</f>
        <v>2000</v>
      </c>
      <c r="H165" s="103" t="e">
        <f>($F$7/VLOOKUP(B165,'Paddock Names'!$B$11:$D$140,3))*(SUM(I165:AL165)/31)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26"/>
    </row>
    <row r="166" spans="2:38" ht="16" thickBot="1" x14ac:dyDescent="0.25">
      <c r="B166" s="58">
        <f t="shared" si="6"/>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5" t="e">
        <f>AK166+(VLOOKUP($B165,'Growth Rates'!$B$11:$O$140,($B$1+2),FALSE))-(AL165*(AL$7/VLOOKUP($B165,'Paddock Names'!$B$11:$D$140,3)))</f>
        <v>#DIV/0!</v>
      </c>
    </row>
    <row r="167" spans="2:38" x14ac:dyDescent="0.2">
      <c r="B167" s="58">
        <f t="shared" si="6"/>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IF(SUM(I167:AL167)&gt;0,SUM(I167:AL167)," ")</f>
        <v xml:space="preserve"> </v>
      </c>
      <c r="F167" s="119" t="e">
        <f>Mar!AM168</f>
        <v>#DIV/0!</v>
      </c>
      <c r="G167" s="17">
        <f>VLOOKUP(B167,'Herbage Mass Residual'!$B$11:$O$140,($B$1+2),FALSE)</f>
        <v>2000</v>
      </c>
      <c r="H167" s="103" t="e">
        <f>($F$7/VLOOKUP(B167,'Paddock Names'!$B$11:$D$140,3))*(SUM(I167:AL167)/31)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26"/>
    </row>
    <row r="168" spans="2:38" ht="16" thickBot="1" x14ac:dyDescent="0.25">
      <c r="B168" s="58">
        <f t="shared" si="6"/>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5" t="e">
        <f>AK168+(VLOOKUP($B167,'Growth Rates'!$B$11:$O$140,($B$1+2),FALSE))-(AL167*(AL$7/VLOOKUP($B167,'Paddock Names'!$B$11:$D$140,3)))</f>
        <v>#DIV/0!</v>
      </c>
    </row>
    <row r="169" spans="2:38" x14ac:dyDescent="0.2">
      <c r="B169" s="58">
        <f t="shared" si="6"/>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IF(SUM(I169:AL169)&gt;0,SUM(I169:AL169)," ")</f>
        <v xml:space="preserve"> </v>
      </c>
      <c r="F169" s="119" t="e">
        <f>Mar!AM170</f>
        <v>#DIV/0!</v>
      </c>
      <c r="G169" s="17">
        <f>VLOOKUP(B169,'Herbage Mass Residual'!$B$11:$O$140,($B$1+2),FALSE)</f>
        <v>2000</v>
      </c>
      <c r="H169" s="103" t="e">
        <f>($F$7/VLOOKUP(B169,'Paddock Names'!$B$11:$D$140,3))*(SUM(I169:AL169)/31)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26"/>
    </row>
    <row r="170" spans="2:38" ht="16" thickBot="1" x14ac:dyDescent="0.25">
      <c r="B170" s="58">
        <f t="shared" si="6"/>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5" t="e">
        <f>AK170+(VLOOKUP($B169,'Growth Rates'!$B$11:$O$140,($B$1+2),FALSE))-(AL169*(AL$7/VLOOKUP($B169,'Paddock Names'!$B$11:$D$140,3)))</f>
        <v>#DIV/0!</v>
      </c>
    </row>
    <row r="171" spans="2:38" x14ac:dyDescent="0.2">
      <c r="B171" s="58">
        <f t="shared" si="6"/>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IF(SUM(I171:AL171)&gt;0,SUM(I171:AL171)," ")</f>
        <v xml:space="preserve"> </v>
      </c>
      <c r="F171" s="119" t="e">
        <f>Mar!AM172</f>
        <v>#DIV/0!</v>
      </c>
      <c r="G171" s="17">
        <f>VLOOKUP(B171,'Herbage Mass Residual'!$B$11:$O$140,($B$1+2),FALSE)</f>
        <v>2000</v>
      </c>
      <c r="H171" s="103" t="e">
        <f>($F$7/VLOOKUP(B171,'Paddock Names'!$B$11:$D$140,3))*(SUM(I171:AL171)/31)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26"/>
    </row>
    <row r="172" spans="2:38" ht="16" thickBot="1" x14ac:dyDescent="0.25">
      <c r="B172" s="58">
        <f t="shared" si="6"/>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5" t="e">
        <f>AK172+(VLOOKUP($B171,'Growth Rates'!$B$11:$O$140,($B$1+2),FALSE))-(AL171*(AL$7/VLOOKUP($B171,'Paddock Names'!$B$11:$D$140,3)))</f>
        <v>#DIV/0!</v>
      </c>
    </row>
    <row r="173" spans="2:38" x14ac:dyDescent="0.2">
      <c r="B173" s="58">
        <f t="shared" si="6"/>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IF(SUM(I173:AL173)&gt;0,SUM(I173:AL173)," ")</f>
        <v xml:space="preserve"> </v>
      </c>
      <c r="F173" s="119" t="e">
        <f>Mar!AM174</f>
        <v>#DIV/0!</v>
      </c>
      <c r="G173" s="17">
        <f>VLOOKUP(B173,'Herbage Mass Residual'!$B$11:$O$140,($B$1+2),FALSE)</f>
        <v>2000</v>
      </c>
      <c r="H173" s="103" t="e">
        <f>($F$7/VLOOKUP(B173,'Paddock Names'!$B$11:$D$140,3))*(SUM(I173:AL173)/31)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26"/>
    </row>
    <row r="174" spans="2:38" ht="16" thickBot="1" x14ac:dyDescent="0.25">
      <c r="B174" s="58">
        <f t="shared" si="6"/>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5" t="e">
        <f>AK174+(VLOOKUP($B173,'Growth Rates'!$B$11:$O$140,($B$1+2),FALSE))-(AL173*(AL$7/VLOOKUP($B173,'Paddock Names'!$B$11:$D$140,3)))</f>
        <v>#DIV/0!</v>
      </c>
    </row>
    <row r="175" spans="2:38" x14ac:dyDescent="0.2">
      <c r="B175" s="58">
        <f t="shared" si="6"/>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IF(SUM(I175:AL175)&gt;0,SUM(I175:AL175)," ")</f>
        <v xml:space="preserve"> </v>
      </c>
      <c r="F175" s="119" t="e">
        <f>Mar!AM176</f>
        <v>#DIV/0!</v>
      </c>
      <c r="G175" s="17">
        <f>VLOOKUP(B175,'Herbage Mass Residual'!$B$11:$O$140,($B$1+2),FALSE)</f>
        <v>2000</v>
      </c>
      <c r="H175" s="103" t="e">
        <f>($F$7/VLOOKUP(B175,'Paddock Names'!$B$11:$D$140,3))*(SUM(I175:AL175)/31)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26"/>
    </row>
    <row r="176" spans="2:38" ht="16" thickBot="1" x14ac:dyDescent="0.25">
      <c r="B176" s="58">
        <f t="shared" si="6"/>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5" t="e">
        <f>AK176+(VLOOKUP($B175,'Growth Rates'!$B$11:$O$140,($B$1+2),FALSE))-(AL175*(AL$7/VLOOKUP($B175,'Paddock Names'!$B$11:$D$140,3)))</f>
        <v>#DIV/0!</v>
      </c>
    </row>
    <row r="177" spans="2:38" x14ac:dyDescent="0.2">
      <c r="B177" s="58">
        <f t="shared" si="6"/>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IF(SUM(I177:AL177)&gt;0,SUM(I177:AL177)," ")</f>
        <v xml:space="preserve"> </v>
      </c>
      <c r="F177" s="119" t="e">
        <f>Mar!AM178</f>
        <v>#DIV/0!</v>
      </c>
      <c r="G177" s="17">
        <f>VLOOKUP(B177,'Herbage Mass Residual'!$B$11:$O$140,($B$1+2),FALSE)</f>
        <v>2000</v>
      </c>
      <c r="H177" s="103" t="e">
        <f>($F$7/VLOOKUP(B177,'Paddock Names'!$B$11:$D$140,3))*(SUM(I177:AL177)/31)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26"/>
    </row>
    <row r="178" spans="2:38" ht="16" thickBot="1" x14ac:dyDescent="0.25">
      <c r="B178" s="58">
        <f t="shared" si="6"/>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5" t="e">
        <f>AK178+(VLOOKUP($B177,'Growth Rates'!$B$11:$O$140,($B$1+2),FALSE))-(AL177*(AL$7/VLOOKUP($B177,'Paddock Names'!$B$11:$D$140,3)))</f>
        <v>#DIV/0!</v>
      </c>
    </row>
    <row r="179" spans="2:38" x14ac:dyDescent="0.2">
      <c r="B179" s="58">
        <f t="shared" si="6"/>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IF(SUM(I179:AL179)&gt;0,SUM(I179:AL179)," ")</f>
        <v xml:space="preserve"> </v>
      </c>
      <c r="F179" s="119" t="e">
        <f>Mar!AM180</f>
        <v>#DIV/0!</v>
      </c>
      <c r="G179" s="17">
        <f>VLOOKUP(B179,'Herbage Mass Residual'!$B$11:$O$140,($B$1+2),FALSE)</f>
        <v>2000</v>
      </c>
      <c r="H179" s="103" t="e">
        <f>($F$7/VLOOKUP(B179,'Paddock Names'!$B$11:$D$140,3))*(SUM(I179:AL179)/31)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26"/>
    </row>
    <row r="180" spans="2:38" ht="16" thickBot="1" x14ac:dyDescent="0.25">
      <c r="B180" s="58">
        <f t="shared" si="6"/>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5" t="e">
        <f>AK180+(VLOOKUP($B179,'Growth Rates'!$B$11:$O$140,($B$1+2),FALSE))-(AL179*(AL$7/VLOOKUP($B179,'Paddock Names'!$B$11:$D$140,3)))</f>
        <v>#DIV/0!</v>
      </c>
    </row>
    <row r="181" spans="2:38" x14ac:dyDescent="0.2">
      <c r="B181" s="58">
        <f t="shared" si="6"/>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IF(SUM(I181:AL181)&gt;0,SUM(I181:AL181)," ")</f>
        <v xml:space="preserve"> </v>
      </c>
      <c r="F181" s="119" t="e">
        <f>Mar!AM182</f>
        <v>#DIV/0!</v>
      </c>
      <c r="G181" s="17">
        <f>VLOOKUP(B181,'Herbage Mass Residual'!$B$11:$O$140,($B$1+2),FALSE)</f>
        <v>2000</v>
      </c>
      <c r="H181" s="103" t="e">
        <f>($F$7/VLOOKUP(B181,'Paddock Names'!$B$11:$D$140,3))*(SUM(I181:AL181)/31)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26"/>
    </row>
    <row r="182" spans="2:38" ht="16" thickBot="1" x14ac:dyDescent="0.25">
      <c r="B182" s="58">
        <f t="shared" si="6"/>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5" t="e">
        <f>AK182+(VLOOKUP($B181,'Growth Rates'!$B$11:$O$140,($B$1+2),FALSE))-(AL181*(AL$7/VLOOKUP($B181,'Paddock Names'!$B$11:$D$140,3)))</f>
        <v>#DIV/0!</v>
      </c>
    </row>
    <row r="183" spans="2:38" x14ac:dyDescent="0.2">
      <c r="B183" s="58">
        <f t="shared" si="6"/>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IF(SUM(I183:AL183)&gt;0,SUM(I183:AL183)," ")</f>
        <v xml:space="preserve"> </v>
      </c>
      <c r="F183" s="119" t="e">
        <f>Mar!AM184</f>
        <v>#DIV/0!</v>
      </c>
      <c r="G183" s="17">
        <f>VLOOKUP(B183,'Herbage Mass Residual'!$B$11:$O$140,($B$1+2),FALSE)</f>
        <v>2000</v>
      </c>
      <c r="H183" s="103" t="e">
        <f>($F$7/VLOOKUP(B183,'Paddock Names'!$B$11:$D$140,3))*(SUM(I183:AL183)/31)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26"/>
    </row>
    <row r="184" spans="2:38" ht="16" thickBot="1" x14ac:dyDescent="0.25">
      <c r="B184" s="58">
        <f t="shared" si="6"/>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5" t="e">
        <f>AK184+(VLOOKUP($B183,'Growth Rates'!$B$11:$O$140,($B$1+2),FALSE))-(AL183*(AL$7/VLOOKUP($B183,'Paddock Names'!$B$11:$D$140,3)))</f>
        <v>#DIV/0!</v>
      </c>
    </row>
    <row r="185" spans="2:38" x14ac:dyDescent="0.2">
      <c r="B185" s="58">
        <f t="shared" si="6"/>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IF(SUM(I185:AL185)&gt;0,SUM(I185:AL185)," ")</f>
        <v xml:space="preserve"> </v>
      </c>
      <c r="F185" s="119" t="e">
        <f>Mar!AM186</f>
        <v>#DIV/0!</v>
      </c>
      <c r="G185" s="17">
        <f>VLOOKUP(B185,'Herbage Mass Residual'!$B$11:$O$140,($B$1+2),FALSE)</f>
        <v>2000</v>
      </c>
      <c r="H185" s="103" t="e">
        <f>($F$7/VLOOKUP(B185,'Paddock Names'!$B$11:$D$140,3))*(SUM(I185:AL185)/31)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26"/>
    </row>
    <row r="186" spans="2:38" ht="16" thickBot="1" x14ac:dyDescent="0.25">
      <c r="B186" s="58">
        <f t="shared" si="6"/>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5" t="e">
        <f>AK186+(VLOOKUP($B185,'Growth Rates'!$B$11:$O$140,($B$1+2),FALSE))-(AL185*(AL$7/VLOOKUP($B185,'Paddock Names'!$B$11:$D$140,3)))</f>
        <v>#DIV/0!</v>
      </c>
    </row>
    <row r="187" spans="2:38" x14ac:dyDescent="0.2">
      <c r="B187" s="58">
        <f t="shared" si="6"/>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IF(SUM(I187:AL187)&gt;0,SUM(I187:AL187)," ")</f>
        <v xml:space="preserve"> </v>
      </c>
      <c r="F187" s="119" t="e">
        <f>Mar!AM188</f>
        <v>#DIV/0!</v>
      </c>
      <c r="G187" s="17">
        <f>VLOOKUP(B187,'Herbage Mass Residual'!$B$11:$O$140,($B$1+2),FALSE)</f>
        <v>2000</v>
      </c>
      <c r="H187" s="103" t="e">
        <f>($F$7/VLOOKUP(B187,'Paddock Names'!$B$11:$D$140,3))*(SUM(I187:AL187)/31)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26"/>
    </row>
    <row r="188" spans="2:38" ht="16" thickBot="1" x14ac:dyDescent="0.25">
      <c r="B188" s="58">
        <f t="shared" si="6"/>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5" t="e">
        <f>AK188+(VLOOKUP($B187,'Growth Rates'!$B$11:$O$140,($B$1+2),FALSE))-(AL187*(AL$7/VLOOKUP($B187,'Paddock Names'!$B$11:$D$140,3)))</f>
        <v>#DIV/0!</v>
      </c>
    </row>
    <row r="189" spans="2:38" x14ac:dyDescent="0.2">
      <c r="B189" s="58">
        <f t="shared" si="6"/>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IF(SUM(I189:AL189)&gt;0,SUM(I189:AL189)," ")</f>
        <v xml:space="preserve"> </v>
      </c>
      <c r="F189" s="119" t="e">
        <f>Mar!AM190</f>
        <v>#DIV/0!</v>
      </c>
      <c r="G189" s="17">
        <f>VLOOKUP(B189,'Herbage Mass Residual'!$B$11:$O$140,($B$1+2),FALSE)</f>
        <v>2000</v>
      </c>
      <c r="H189" s="103" t="e">
        <f>($F$7/VLOOKUP(B189,'Paddock Names'!$B$11:$D$140,3))*(SUM(I189:AL189)/31)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26"/>
    </row>
    <row r="190" spans="2:38" ht="16" thickBot="1" x14ac:dyDescent="0.25">
      <c r="B190" s="58">
        <f t="shared" si="6"/>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5" t="e">
        <f>AK190+(VLOOKUP($B189,'Growth Rates'!$B$11:$O$140,($B$1+2),FALSE))-(AL189*(AL$7/VLOOKUP($B189,'Paddock Names'!$B$11:$D$140,3)))</f>
        <v>#DIV/0!</v>
      </c>
    </row>
    <row r="191" spans="2:38" x14ac:dyDescent="0.2">
      <c r="B191" s="58">
        <f t="shared" si="6"/>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IF(SUM(I191:AL191)&gt;0,SUM(I191:AL191)," ")</f>
        <v xml:space="preserve"> </v>
      </c>
      <c r="F191" s="119" t="e">
        <f>Mar!AM192</f>
        <v>#DIV/0!</v>
      </c>
      <c r="G191" s="17">
        <f>VLOOKUP(B191,'Herbage Mass Residual'!$B$11:$O$140,($B$1+2),FALSE)</f>
        <v>2000</v>
      </c>
      <c r="H191" s="103" t="e">
        <f>($F$7/VLOOKUP(B191,'Paddock Names'!$B$11:$D$140,3))*(SUM(I191:AL191)/31)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26"/>
    </row>
    <row r="192" spans="2:38" ht="16" thickBot="1" x14ac:dyDescent="0.25">
      <c r="B192" s="58">
        <f t="shared" si="6"/>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5" t="e">
        <f>AK192+(VLOOKUP($B191,'Growth Rates'!$B$11:$O$140,($B$1+2),FALSE))-(AL191*(AL$7/VLOOKUP($B191,'Paddock Names'!$B$11:$D$140,3)))</f>
        <v>#DIV/0!</v>
      </c>
    </row>
    <row r="193" spans="2:38" x14ac:dyDescent="0.2">
      <c r="B193" s="58">
        <f t="shared" si="6"/>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IF(SUM(I193:AL193)&gt;0,SUM(I193:AL193)," ")</f>
        <v xml:space="preserve"> </v>
      </c>
      <c r="F193" s="119" t="e">
        <f>Mar!AM194</f>
        <v>#DIV/0!</v>
      </c>
      <c r="G193" s="17">
        <f>VLOOKUP(B193,'Herbage Mass Residual'!$B$11:$O$140,($B$1+2),FALSE)</f>
        <v>2000</v>
      </c>
      <c r="H193" s="103" t="e">
        <f>($F$7/VLOOKUP(B193,'Paddock Names'!$B$11:$D$140,3))*(SUM(I193:AL193)/31)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26"/>
    </row>
    <row r="194" spans="2:38" ht="16" thickBot="1" x14ac:dyDescent="0.25">
      <c r="B194" s="58">
        <f t="shared" si="6"/>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5" t="e">
        <f>AK194+(VLOOKUP($B193,'Growth Rates'!$B$11:$O$140,($B$1+2),FALSE))-(AL193*(AL$7/VLOOKUP($B193,'Paddock Names'!$B$11:$D$140,3)))</f>
        <v>#DIV/0!</v>
      </c>
    </row>
    <row r="195" spans="2:38" x14ac:dyDescent="0.2">
      <c r="B195" s="58">
        <f t="shared" si="6"/>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IF(SUM(I195:AL195)&gt;0,SUM(I195:AL195)," ")</f>
        <v xml:space="preserve"> </v>
      </c>
      <c r="F195" s="119" t="e">
        <f>Mar!AM196</f>
        <v>#DIV/0!</v>
      </c>
      <c r="G195" s="17">
        <f>VLOOKUP(B195,'Herbage Mass Residual'!$B$11:$O$140,($B$1+2),FALSE)</f>
        <v>2000</v>
      </c>
      <c r="H195" s="103" t="e">
        <f>($F$7/VLOOKUP(B195,'Paddock Names'!$B$11:$D$140,3))*(SUM(I195:AL195)/31)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26"/>
    </row>
    <row r="196" spans="2:38" ht="16" thickBot="1" x14ac:dyDescent="0.25">
      <c r="B196" s="58">
        <f t="shared" si="6"/>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5" t="e">
        <f>AK196+(VLOOKUP($B195,'Growth Rates'!$B$11:$O$140,($B$1+2),FALSE))-(AL195*(AL$7/VLOOKUP($B195,'Paddock Names'!$B$11:$D$140,3)))</f>
        <v>#DIV/0!</v>
      </c>
    </row>
    <row r="197" spans="2:38" x14ac:dyDescent="0.2">
      <c r="B197" s="58">
        <f t="shared" si="6"/>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IF(SUM(I197:AL197)&gt;0,SUM(I197:AL197)," ")</f>
        <v xml:space="preserve"> </v>
      </c>
      <c r="F197" s="119" t="e">
        <f>Mar!AM198</f>
        <v>#DIV/0!</v>
      </c>
      <c r="G197" s="17">
        <f>VLOOKUP(B197,'Herbage Mass Residual'!$B$11:$O$140,($B$1+2),FALSE)</f>
        <v>2000</v>
      </c>
      <c r="H197" s="103" t="e">
        <f>($F$7/VLOOKUP(B197,'Paddock Names'!$B$11:$D$140,3))*(SUM(I197:AL197)/31)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26"/>
    </row>
    <row r="198" spans="2:38" ht="16" thickBot="1" x14ac:dyDescent="0.25">
      <c r="B198" s="58">
        <f t="shared" si="6"/>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5" t="e">
        <f>AK198+(VLOOKUP($B197,'Growth Rates'!$B$11:$O$140,($B$1+2),FALSE))-(AL197*(AL$7/VLOOKUP($B197,'Paddock Names'!$B$11:$D$140,3)))</f>
        <v>#DIV/0!</v>
      </c>
    </row>
    <row r="199" spans="2:38" x14ac:dyDescent="0.2">
      <c r="B199" s="58">
        <f t="shared" si="6"/>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IF(SUM(I199:AL199)&gt;0,SUM(I199:AL199)," ")</f>
        <v xml:space="preserve"> </v>
      </c>
      <c r="F199" s="119" t="e">
        <f>Mar!AM200</f>
        <v>#DIV/0!</v>
      </c>
      <c r="G199" s="17">
        <f>VLOOKUP(B199,'Herbage Mass Residual'!$B$11:$O$140,($B$1+2),FALSE)</f>
        <v>2000</v>
      </c>
      <c r="H199" s="103" t="e">
        <f>($F$7/VLOOKUP(B199,'Paddock Names'!$B$11:$D$140,3))*(SUM(I199:AL199)/31)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26"/>
    </row>
    <row r="200" spans="2:38" ht="16" thickBot="1" x14ac:dyDescent="0.25">
      <c r="B200" s="58">
        <f t="shared" si="6"/>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5" t="e">
        <f>AK200+(VLOOKUP($B199,'Growth Rates'!$B$11:$O$140,($B$1+2),FALSE))-(AL199*(AL$7/VLOOKUP($B199,'Paddock Names'!$B$11:$D$140,3)))</f>
        <v>#DIV/0!</v>
      </c>
    </row>
    <row r="201" spans="2:38" x14ac:dyDescent="0.2">
      <c r="B201" s="58">
        <f t="shared" si="6"/>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IF(SUM(I201:AL201)&gt;0,SUM(I201:AL201)," ")</f>
        <v xml:space="preserve"> </v>
      </c>
      <c r="F201" s="119" t="e">
        <f>Mar!AM202</f>
        <v>#DIV/0!</v>
      </c>
      <c r="G201" s="17">
        <f>VLOOKUP(B201,'Herbage Mass Residual'!$B$11:$O$140,($B$1+2),FALSE)</f>
        <v>2000</v>
      </c>
      <c r="H201" s="103" t="e">
        <f>($F$7/VLOOKUP(B201,'Paddock Names'!$B$11:$D$140,3))*(SUM(I201:AL201)/31)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26"/>
    </row>
    <row r="202" spans="2:38" ht="16" thickBot="1" x14ac:dyDescent="0.25">
      <c r="B202" s="58">
        <f t="shared" si="6"/>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5" t="e">
        <f>AK202+(VLOOKUP($B201,'Growth Rates'!$B$11:$O$140,($B$1+2),FALSE))-(AL201*(AL$7/VLOOKUP($B201,'Paddock Names'!$B$11:$D$140,3)))</f>
        <v>#DIV/0!</v>
      </c>
    </row>
    <row r="203" spans="2:38" x14ac:dyDescent="0.2">
      <c r="B203" s="58">
        <f t="shared" si="6"/>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IF(SUM(I203:AL203)&gt;0,SUM(I203:AL203)," ")</f>
        <v xml:space="preserve"> </v>
      </c>
      <c r="F203" s="119" t="e">
        <f>Mar!AM204</f>
        <v>#DIV/0!</v>
      </c>
      <c r="G203" s="17">
        <f>VLOOKUP(B203,'Herbage Mass Residual'!$B$11:$O$140,($B$1+2),FALSE)</f>
        <v>2000</v>
      </c>
      <c r="H203" s="103" t="e">
        <f>($F$7/VLOOKUP(B203,'Paddock Names'!$B$11:$D$140,3))*(SUM(I203:AL203)/31)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26"/>
    </row>
    <row r="204" spans="2:38" ht="16" thickBot="1" x14ac:dyDescent="0.25">
      <c r="B204" s="58">
        <f t="shared" si="6"/>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5" t="e">
        <f>AK204+(VLOOKUP($B203,'Growth Rates'!$B$11:$O$140,($B$1+2),FALSE))-(AL203*(AL$7/VLOOKUP($B203,'Paddock Names'!$B$11:$D$140,3)))</f>
        <v>#DIV/0!</v>
      </c>
    </row>
    <row r="205" spans="2:38" x14ac:dyDescent="0.2">
      <c r="B205" s="58">
        <f t="shared" ref="B205:B268" si="7">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IF(SUM(I205:AL205)&gt;0,SUM(I205:AL205)," ")</f>
        <v xml:space="preserve"> </v>
      </c>
      <c r="F205" s="119" t="e">
        <f>Mar!AM206</f>
        <v>#DIV/0!</v>
      </c>
      <c r="G205" s="17">
        <f>VLOOKUP(B205,'Herbage Mass Residual'!$B$11:$O$140,($B$1+2),FALSE)</f>
        <v>2000</v>
      </c>
      <c r="H205" s="103" t="e">
        <f>($F$7/VLOOKUP(B205,'Paddock Names'!$B$11:$D$140,3))*(SUM(I205:AL205)/31)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26"/>
    </row>
    <row r="206" spans="2:38" ht="16" thickBot="1" x14ac:dyDescent="0.25">
      <c r="B206" s="58">
        <f t="shared" si="7"/>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5" t="e">
        <f>AK206+(VLOOKUP($B205,'Growth Rates'!$B$11:$O$140,($B$1+2),FALSE))-(AL205*(AL$7/VLOOKUP($B205,'Paddock Names'!$B$11:$D$140,3)))</f>
        <v>#DIV/0!</v>
      </c>
    </row>
    <row r="207" spans="2:38" x14ac:dyDescent="0.2">
      <c r="B207" s="58">
        <f t="shared" si="7"/>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IF(SUM(I207:AL207)&gt;0,SUM(I207:AL207)," ")</f>
        <v xml:space="preserve"> </v>
      </c>
      <c r="F207" s="119" t="e">
        <f>Mar!AM208</f>
        <v>#DIV/0!</v>
      </c>
      <c r="G207" s="17">
        <f>VLOOKUP(B207,'Herbage Mass Residual'!$B$11:$O$140,($B$1+2),FALSE)</f>
        <v>2000</v>
      </c>
      <c r="H207" s="103" t="e">
        <f>($F$7/VLOOKUP(B207,'Paddock Names'!$B$11:$D$140,3))*(SUM(I207:AL207)/31)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26"/>
    </row>
    <row r="208" spans="2:38" ht="16" thickBot="1" x14ac:dyDescent="0.25">
      <c r="B208" s="58">
        <f t="shared" si="7"/>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5" t="e">
        <f>AK208+(VLOOKUP($B207,'Growth Rates'!$B$11:$O$140,($B$1+2),FALSE))-(AL207*(AL$7/VLOOKUP($B207,'Paddock Names'!$B$11:$D$140,3)))</f>
        <v>#DIV/0!</v>
      </c>
    </row>
    <row r="209" spans="2:38" x14ac:dyDescent="0.2">
      <c r="B209" s="58">
        <f t="shared" si="7"/>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IF(SUM(I209:AL209)&gt;0,SUM(I209:AL209)," ")</f>
        <v xml:space="preserve"> </v>
      </c>
      <c r="F209" s="119" t="e">
        <f>Mar!AM210</f>
        <v>#DIV/0!</v>
      </c>
      <c r="G209" s="17">
        <f>VLOOKUP(B209,'Herbage Mass Residual'!$B$11:$O$140,($B$1+2),FALSE)</f>
        <v>2000</v>
      </c>
      <c r="H209" s="103" t="e">
        <f>($F$7/VLOOKUP(B209,'Paddock Names'!$B$11:$D$140,3))*(SUM(I209:AL209)/31)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26"/>
    </row>
    <row r="210" spans="2:38" ht="16" thickBot="1" x14ac:dyDescent="0.25">
      <c r="B210" s="58">
        <f t="shared" si="7"/>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5" t="e">
        <f>AK210+(VLOOKUP($B209,'Growth Rates'!$B$11:$O$140,($B$1+2),FALSE))-(AL209*(AL$7/VLOOKUP($B209,'Paddock Names'!$B$11:$D$140,3)))</f>
        <v>#DIV/0!</v>
      </c>
    </row>
    <row r="211" spans="2:38" x14ac:dyDescent="0.2">
      <c r="B211" s="58">
        <f t="shared" si="7"/>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IF(SUM(I211:AL211)&gt;0,SUM(I211:AL211)," ")</f>
        <v xml:space="preserve"> </v>
      </c>
      <c r="F211" s="119" t="e">
        <f>Mar!AM212</f>
        <v>#DIV/0!</v>
      </c>
      <c r="G211" s="17">
        <f>VLOOKUP(B211,'Herbage Mass Residual'!$B$11:$O$140,($B$1+2),FALSE)</f>
        <v>2000</v>
      </c>
      <c r="H211" s="103" t="e">
        <f>($F$7/VLOOKUP(B211,'Paddock Names'!$B$11:$D$140,3))*(SUM(I211:AL211)/31)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26"/>
    </row>
    <row r="212" spans="2:38" ht="16" thickBot="1" x14ac:dyDescent="0.25">
      <c r="B212" s="58">
        <f t="shared" si="7"/>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5" t="e">
        <f>AK212+(VLOOKUP($B211,'Growth Rates'!$B$11:$O$140,($B$1+2),FALSE))-(AL211*(AL$7/VLOOKUP($B211,'Paddock Names'!$B$11:$D$140,3)))</f>
        <v>#DIV/0!</v>
      </c>
    </row>
    <row r="213" spans="2:38" x14ac:dyDescent="0.2">
      <c r="B213" s="58">
        <f t="shared" si="7"/>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IF(SUM(I213:AL213)&gt;0,SUM(I213:AL213)," ")</f>
        <v xml:space="preserve"> </v>
      </c>
      <c r="F213" s="119" t="e">
        <f>Mar!AM214</f>
        <v>#DIV/0!</v>
      </c>
      <c r="G213" s="17">
        <f>VLOOKUP(B213,'Herbage Mass Residual'!$B$11:$O$140,($B$1+2),FALSE)</f>
        <v>2000</v>
      </c>
      <c r="H213" s="103" t="e">
        <f>($F$7/VLOOKUP(B213,'Paddock Names'!$B$11:$D$140,3))*(SUM(I213:AL213)/31)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26"/>
    </row>
    <row r="214" spans="2:38" ht="16" thickBot="1" x14ac:dyDescent="0.25">
      <c r="B214" s="58">
        <f t="shared" si="7"/>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5" t="e">
        <f>AK214+(VLOOKUP($B213,'Growth Rates'!$B$11:$O$140,($B$1+2),FALSE))-(AL213*(AL$7/VLOOKUP($B213,'Paddock Names'!$B$11:$D$140,3)))</f>
        <v>#DIV/0!</v>
      </c>
    </row>
    <row r="215" spans="2:38" x14ac:dyDescent="0.2">
      <c r="B215" s="58">
        <f t="shared" si="7"/>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IF(SUM(I215:AL215)&gt;0,SUM(I215:AL215)," ")</f>
        <v xml:space="preserve"> </v>
      </c>
      <c r="F215" s="119" t="e">
        <f>Mar!AM216</f>
        <v>#DIV/0!</v>
      </c>
      <c r="G215" s="17">
        <f>VLOOKUP(B215,'Herbage Mass Residual'!$B$11:$O$140,($B$1+2),FALSE)</f>
        <v>2000</v>
      </c>
      <c r="H215" s="103" t="e">
        <f>($F$7/VLOOKUP(B215,'Paddock Names'!$B$11:$D$140,3))*(SUM(I215:AL215)/31)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26"/>
    </row>
    <row r="216" spans="2:38" ht="16" thickBot="1" x14ac:dyDescent="0.25">
      <c r="B216" s="58">
        <f t="shared" si="7"/>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5" t="e">
        <f>AK216+(VLOOKUP($B215,'Growth Rates'!$B$11:$O$140,($B$1+2),FALSE))-(AL215*(AL$7/VLOOKUP($B215,'Paddock Names'!$B$11:$D$140,3)))</f>
        <v>#DIV/0!</v>
      </c>
    </row>
    <row r="217" spans="2:38" x14ac:dyDescent="0.2">
      <c r="B217" s="58">
        <f t="shared" si="7"/>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IF(SUM(I217:AL217)&gt;0,SUM(I217:AL217)," ")</f>
        <v xml:space="preserve"> </v>
      </c>
      <c r="F217" s="119" t="e">
        <f>Mar!AM218</f>
        <v>#DIV/0!</v>
      </c>
      <c r="G217" s="17">
        <f>VLOOKUP(B217,'Herbage Mass Residual'!$B$11:$O$140,($B$1+2),FALSE)</f>
        <v>2000</v>
      </c>
      <c r="H217" s="103" t="e">
        <f>($F$7/VLOOKUP(B217,'Paddock Names'!$B$11:$D$140,3))*(SUM(I217:AL217)/31)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26"/>
    </row>
    <row r="218" spans="2:38" ht="16" thickBot="1" x14ac:dyDescent="0.25">
      <c r="B218" s="58">
        <f t="shared" si="7"/>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5" t="e">
        <f>AK218+(VLOOKUP($B217,'Growth Rates'!$B$11:$O$140,($B$1+2),FALSE))-(AL217*(AL$7/VLOOKUP($B217,'Paddock Names'!$B$11:$D$140,3)))</f>
        <v>#DIV/0!</v>
      </c>
    </row>
    <row r="219" spans="2:38" x14ac:dyDescent="0.2">
      <c r="B219" s="58">
        <f t="shared" si="7"/>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IF(SUM(I219:AL219)&gt;0,SUM(I219:AL219)," ")</f>
        <v xml:space="preserve"> </v>
      </c>
      <c r="F219" s="119" t="e">
        <f>Mar!AM220</f>
        <v>#DIV/0!</v>
      </c>
      <c r="G219" s="17">
        <f>VLOOKUP(B219,'Herbage Mass Residual'!$B$11:$O$140,($B$1+2),FALSE)</f>
        <v>2000</v>
      </c>
      <c r="H219" s="103" t="e">
        <f>($F$7/VLOOKUP(B219,'Paddock Names'!$B$11:$D$140,3))*(SUM(I219:AL219)/31)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26"/>
    </row>
    <row r="220" spans="2:38" ht="16" thickBot="1" x14ac:dyDescent="0.25">
      <c r="B220" s="58">
        <f t="shared" si="7"/>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5" t="e">
        <f>AK220+(VLOOKUP($B219,'Growth Rates'!$B$11:$O$140,($B$1+2),FALSE))-(AL219*(AL$7/VLOOKUP($B219,'Paddock Names'!$B$11:$D$140,3)))</f>
        <v>#DIV/0!</v>
      </c>
    </row>
    <row r="221" spans="2:38" x14ac:dyDescent="0.2">
      <c r="B221" s="58">
        <f t="shared" si="7"/>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IF(SUM(I221:AL221)&gt;0,SUM(I221:AL221)," ")</f>
        <v xml:space="preserve"> </v>
      </c>
      <c r="F221" s="119" t="e">
        <f>Mar!AM222</f>
        <v>#DIV/0!</v>
      </c>
      <c r="G221" s="17">
        <f>VLOOKUP(B221,'Herbage Mass Residual'!$B$11:$O$140,($B$1+2),FALSE)</f>
        <v>2000</v>
      </c>
      <c r="H221" s="103" t="e">
        <f>($F$7/VLOOKUP(B221,'Paddock Names'!$B$11:$D$140,3))*(SUM(I221:AL221)/31)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26"/>
    </row>
    <row r="222" spans="2:38" ht="16" thickBot="1" x14ac:dyDescent="0.25">
      <c r="B222" s="58">
        <f t="shared" si="7"/>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5" t="e">
        <f>AK222+(VLOOKUP($B221,'Growth Rates'!$B$11:$O$140,($B$1+2),FALSE))-(AL221*(AL$7/VLOOKUP($B221,'Paddock Names'!$B$11:$D$140,3)))</f>
        <v>#DIV/0!</v>
      </c>
    </row>
    <row r="223" spans="2:38" x14ac:dyDescent="0.2">
      <c r="B223" s="58">
        <f t="shared" si="7"/>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IF(SUM(I223:AL223)&gt;0,SUM(I223:AL223)," ")</f>
        <v xml:space="preserve"> </v>
      </c>
      <c r="F223" s="119" t="e">
        <f>Mar!AM224</f>
        <v>#DIV/0!</v>
      </c>
      <c r="G223" s="17">
        <f>VLOOKUP(B223,'Herbage Mass Residual'!$B$11:$O$140,($B$1+2),FALSE)</f>
        <v>2000</v>
      </c>
      <c r="H223" s="103" t="e">
        <f>($F$7/VLOOKUP(B223,'Paddock Names'!$B$11:$D$140,3))*(SUM(I223:AL223)/31)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26"/>
    </row>
    <row r="224" spans="2:38" ht="16" thickBot="1" x14ac:dyDescent="0.25">
      <c r="B224" s="58">
        <f t="shared" si="7"/>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5" t="e">
        <f>AK224+(VLOOKUP($B223,'Growth Rates'!$B$11:$O$140,($B$1+2),FALSE))-(AL223*(AL$7/VLOOKUP($B223,'Paddock Names'!$B$11:$D$140,3)))</f>
        <v>#DIV/0!</v>
      </c>
    </row>
    <row r="225" spans="2:38" x14ac:dyDescent="0.2">
      <c r="B225" s="58">
        <f t="shared" si="7"/>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IF(SUM(I225:AL225)&gt;0,SUM(I225:AL225)," ")</f>
        <v xml:space="preserve"> </v>
      </c>
      <c r="F225" s="119" t="e">
        <f>Mar!AM226</f>
        <v>#DIV/0!</v>
      </c>
      <c r="G225" s="17">
        <f>VLOOKUP(B225,'Herbage Mass Residual'!$B$11:$O$140,($B$1+2),FALSE)</f>
        <v>2000</v>
      </c>
      <c r="H225" s="103" t="e">
        <f>($F$7/VLOOKUP(B225,'Paddock Names'!$B$11:$D$140,3))*(SUM(I225:AL225)/31)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26"/>
    </row>
    <row r="226" spans="2:38" ht="16" thickBot="1" x14ac:dyDescent="0.25">
      <c r="B226" s="58">
        <f t="shared" si="7"/>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5" t="e">
        <f>AK226+(VLOOKUP($B225,'Growth Rates'!$B$11:$O$140,($B$1+2),FALSE))-(AL225*(AL$7/VLOOKUP($B225,'Paddock Names'!$B$11:$D$140,3)))</f>
        <v>#DIV/0!</v>
      </c>
    </row>
    <row r="227" spans="2:38" x14ac:dyDescent="0.2">
      <c r="B227" s="58">
        <f t="shared" si="7"/>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IF(SUM(I227:AL227)&gt;0,SUM(I227:AL227)," ")</f>
        <v xml:space="preserve"> </v>
      </c>
      <c r="F227" s="119" t="e">
        <f>Mar!AM228</f>
        <v>#DIV/0!</v>
      </c>
      <c r="G227" s="17">
        <f>VLOOKUP(B227,'Herbage Mass Residual'!$B$11:$O$140,($B$1+2),FALSE)</f>
        <v>2000</v>
      </c>
      <c r="H227" s="103" t="e">
        <f>($F$7/VLOOKUP(B227,'Paddock Names'!$B$11:$D$140,3))*(SUM(I227:AL227)/31)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26"/>
    </row>
    <row r="228" spans="2:38" ht="16" thickBot="1" x14ac:dyDescent="0.25">
      <c r="B228" s="58">
        <f t="shared" si="7"/>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5" t="e">
        <f>AK228+(VLOOKUP($B227,'Growth Rates'!$B$11:$O$140,($B$1+2),FALSE))-(AL227*(AL$7/VLOOKUP($B227,'Paddock Names'!$B$11:$D$140,3)))</f>
        <v>#DIV/0!</v>
      </c>
    </row>
    <row r="229" spans="2:38" x14ac:dyDescent="0.2">
      <c r="B229" s="58">
        <f t="shared" si="7"/>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IF(SUM(I229:AL229)&gt;0,SUM(I229:AL229)," ")</f>
        <v xml:space="preserve"> </v>
      </c>
      <c r="F229" s="119" t="e">
        <f>Mar!AM230</f>
        <v>#DIV/0!</v>
      </c>
      <c r="G229" s="17">
        <f>VLOOKUP(B229,'Herbage Mass Residual'!$B$11:$O$140,($B$1+2),FALSE)</f>
        <v>2000</v>
      </c>
      <c r="H229" s="103" t="e">
        <f>($F$7/VLOOKUP(B229,'Paddock Names'!$B$11:$D$140,3))*(SUM(I229:AL229)/31)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26"/>
    </row>
    <row r="230" spans="2:38" ht="16" thickBot="1" x14ac:dyDescent="0.25">
      <c r="B230" s="58">
        <f t="shared" si="7"/>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5" t="e">
        <f>AK230+(VLOOKUP($B229,'Growth Rates'!$B$11:$O$140,($B$1+2),FALSE))-(AL229*(AL$7/VLOOKUP($B229,'Paddock Names'!$B$11:$D$140,3)))</f>
        <v>#DIV/0!</v>
      </c>
    </row>
    <row r="231" spans="2:38" x14ac:dyDescent="0.2">
      <c r="B231" s="58">
        <f t="shared" si="7"/>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IF(SUM(I231:AL231)&gt;0,SUM(I231:AL231)," ")</f>
        <v xml:space="preserve"> </v>
      </c>
      <c r="F231" s="119" t="e">
        <f>Mar!AM232</f>
        <v>#DIV/0!</v>
      </c>
      <c r="G231" s="17">
        <f>VLOOKUP(B231,'Herbage Mass Residual'!$B$11:$O$140,($B$1+2),FALSE)</f>
        <v>2000</v>
      </c>
      <c r="H231" s="103" t="e">
        <f>($F$7/VLOOKUP(B231,'Paddock Names'!$B$11:$D$140,3))*(SUM(I231:AL231)/31)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26"/>
    </row>
    <row r="232" spans="2:38" ht="16" thickBot="1" x14ac:dyDescent="0.25">
      <c r="B232" s="58">
        <f t="shared" si="7"/>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5" t="e">
        <f>AK232+(VLOOKUP($B231,'Growth Rates'!$B$11:$O$140,($B$1+2),FALSE))-(AL231*(AL$7/VLOOKUP($B231,'Paddock Names'!$B$11:$D$140,3)))</f>
        <v>#DIV/0!</v>
      </c>
    </row>
    <row r="233" spans="2:38" x14ac:dyDescent="0.2">
      <c r="B233" s="58">
        <f t="shared" si="7"/>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IF(SUM(I233:AL233)&gt;0,SUM(I233:AL233)," ")</f>
        <v xml:space="preserve"> </v>
      </c>
      <c r="F233" s="119" t="e">
        <f>Mar!AM234</f>
        <v>#DIV/0!</v>
      </c>
      <c r="G233" s="17">
        <f>VLOOKUP(B233,'Herbage Mass Residual'!$B$11:$O$140,($B$1+2),FALSE)</f>
        <v>2000</v>
      </c>
      <c r="H233" s="103" t="e">
        <f>($F$7/VLOOKUP(B233,'Paddock Names'!$B$11:$D$140,3))*(SUM(I233:AL233)/31)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26"/>
    </row>
    <row r="234" spans="2:38" ht="16" thickBot="1" x14ac:dyDescent="0.25">
      <c r="B234" s="58">
        <f t="shared" si="7"/>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5" t="e">
        <f>AK234+(VLOOKUP($B233,'Growth Rates'!$B$11:$O$140,($B$1+2),FALSE))-(AL233*(AL$7/VLOOKUP($B233,'Paddock Names'!$B$11:$D$140,3)))</f>
        <v>#DIV/0!</v>
      </c>
    </row>
    <row r="235" spans="2:38" x14ac:dyDescent="0.2">
      <c r="B235" s="58">
        <f t="shared" si="7"/>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IF(SUM(I235:AL235)&gt;0,SUM(I235:AL235)," ")</f>
        <v xml:space="preserve"> </v>
      </c>
      <c r="F235" s="119" t="e">
        <f>Mar!AM236</f>
        <v>#DIV/0!</v>
      </c>
      <c r="G235" s="17">
        <f>VLOOKUP(B235,'Herbage Mass Residual'!$B$11:$O$140,($B$1+2),FALSE)</f>
        <v>2000</v>
      </c>
      <c r="H235" s="103" t="e">
        <f>($F$7/VLOOKUP(B235,'Paddock Names'!$B$11:$D$140,3))*(SUM(I235:AL235)/31)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26"/>
    </row>
    <row r="236" spans="2:38" ht="16" thickBot="1" x14ac:dyDescent="0.25">
      <c r="B236" s="58">
        <f t="shared" si="7"/>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5" t="e">
        <f>AK236+(VLOOKUP($B235,'Growth Rates'!$B$11:$O$140,($B$1+2),FALSE))-(AL235*(AL$7/VLOOKUP($B235,'Paddock Names'!$B$11:$D$140,3)))</f>
        <v>#DIV/0!</v>
      </c>
    </row>
    <row r="237" spans="2:38" x14ac:dyDescent="0.2">
      <c r="B237" s="58">
        <f t="shared" si="7"/>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IF(SUM(I237:AL237)&gt;0,SUM(I237:AL237)," ")</f>
        <v xml:space="preserve"> </v>
      </c>
      <c r="F237" s="119" t="e">
        <f>Mar!AM238</f>
        <v>#DIV/0!</v>
      </c>
      <c r="G237" s="17">
        <f>VLOOKUP(B237,'Herbage Mass Residual'!$B$11:$O$140,($B$1+2),FALSE)</f>
        <v>2000</v>
      </c>
      <c r="H237" s="103" t="e">
        <f>($F$7/VLOOKUP(B237,'Paddock Names'!$B$11:$D$140,3))*(SUM(I237:AL237)/31)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26"/>
    </row>
    <row r="238" spans="2:38" ht="16" thickBot="1" x14ac:dyDescent="0.25">
      <c r="B238" s="58">
        <f t="shared" si="7"/>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5" t="e">
        <f>AK238+(VLOOKUP($B237,'Growth Rates'!$B$11:$O$140,($B$1+2),FALSE))-(AL237*(AL$7/VLOOKUP($B237,'Paddock Names'!$B$11:$D$140,3)))</f>
        <v>#DIV/0!</v>
      </c>
    </row>
    <row r="239" spans="2:38" x14ac:dyDescent="0.2">
      <c r="B239" s="58">
        <f t="shared" si="7"/>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IF(SUM(I239:AL239)&gt;0,SUM(I239:AL239)," ")</f>
        <v xml:space="preserve"> </v>
      </c>
      <c r="F239" s="119" t="e">
        <f>Mar!AM240</f>
        <v>#DIV/0!</v>
      </c>
      <c r="G239" s="17">
        <f>VLOOKUP(B239,'Herbage Mass Residual'!$B$11:$O$140,($B$1+2),FALSE)</f>
        <v>2000</v>
      </c>
      <c r="H239" s="103" t="e">
        <f>($F$7/VLOOKUP(B239,'Paddock Names'!$B$11:$D$140,3))*(SUM(I239:AL239)/31)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26"/>
    </row>
    <row r="240" spans="2:38" ht="16" thickBot="1" x14ac:dyDescent="0.25">
      <c r="B240" s="58">
        <f t="shared" si="7"/>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5" t="e">
        <f>AK240+(VLOOKUP($B239,'Growth Rates'!$B$11:$O$140,($B$1+2),FALSE))-(AL239*(AL$7/VLOOKUP($B239,'Paddock Names'!$B$11:$D$140,3)))</f>
        <v>#DIV/0!</v>
      </c>
    </row>
    <row r="241" spans="2:38" x14ac:dyDescent="0.2">
      <c r="B241" s="58">
        <f t="shared" si="7"/>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IF(SUM(I241:AL241)&gt;0,SUM(I241:AL241)," ")</f>
        <v xml:space="preserve"> </v>
      </c>
      <c r="F241" s="119" t="e">
        <f>Mar!AM242</f>
        <v>#DIV/0!</v>
      </c>
      <c r="G241" s="17">
        <f>VLOOKUP(B241,'Herbage Mass Residual'!$B$11:$O$140,($B$1+2),FALSE)</f>
        <v>2000</v>
      </c>
      <c r="H241" s="103" t="e">
        <f>($F$7/VLOOKUP(B241,'Paddock Names'!$B$11:$D$140,3))*(SUM(I241:AL241)/31)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26"/>
    </row>
    <row r="242" spans="2:38" ht="16" thickBot="1" x14ac:dyDescent="0.25">
      <c r="B242" s="58">
        <f t="shared" si="7"/>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5" t="e">
        <f>AK242+(VLOOKUP($B241,'Growth Rates'!$B$11:$O$140,($B$1+2),FALSE))-(AL241*(AL$7/VLOOKUP($B241,'Paddock Names'!$B$11:$D$140,3)))</f>
        <v>#DIV/0!</v>
      </c>
    </row>
    <row r="243" spans="2:38" x14ac:dyDescent="0.2">
      <c r="B243" s="58">
        <f t="shared" si="7"/>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IF(SUM(I243:AL243)&gt;0,SUM(I243:AL243)," ")</f>
        <v xml:space="preserve"> </v>
      </c>
      <c r="F243" s="119" t="e">
        <f>Mar!AM244</f>
        <v>#DIV/0!</v>
      </c>
      <c r="G243" s="17">
        <f>VLOOKUP(B243,'Herbage Mass Residual'!$B$11:$O$140,($B$1+2),FALSE)</f>
        <v>2000</v>
      </c>
      <c r="H243" s="103" t="e">
        <f>($F$7/VLOOKUP(B243,'Paddock Names'!$B$11:$D$140,3))*(SUM(I243:AL243)/31)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26"/>
    </row>
    <row r="244" spans="2:38" ht="16" thickBot="1" x14ac:dyDescent="0.25">
      <c r="B244" s="58">
        <f t="shared" si="7"/>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5" t="e">
        <f>AK244+(VLOOKUP($B243,'Growth Rates'!$B$11:$O$140,($B$1+2),FALSE))-(AL243*(AL$7/VLOOKUP($B243,'Paddock Names'!$B$11:$D$140,3)))</f>
        <v>#DIV/0!</v>
      </c>
    </row>
    <row r="245" spans="2:38" x14ac:dyDescent="0.2">
      <c r="B245" s="58">
        <f t="shared" si="7"/>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IF(SUM(I245:AL245)&gt;0,SUM(I245:AL245)," ")</f>
        <v xml:space="preserve"> </v>
      </c>
      <c r="F245" s="119" t="e">
        <f>Mar!AM246</f>
        <v>#DIV/0!</v>
      </c>
      <c r="G245" s="17">
        <f>VLOOKUP(B245,'Herbage Mass Residual'!$B$11:$O$140,($B$1+2),FALSE)</f>
        <v>2000</v>
      </c>
      <c r="H245" s="103" t="e">
        <f>($F$7/VLOOKUP(B245,'Paddock Names'!$B$11:$D$140,3))*(SUM(I245:AL245)/31)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26"/>
    </row>
    <row r="246" spans="2:38" ht="16" thickBot="1" x14ac:dyDescent="0.25">
      <c r="B246" s="58">
        <f t="shared" si="7"/>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5" t="e">
        <f>AK246+(VLOOKUP($B245,'Growth Rates'!$B$11:$O$140,($B$1+2),FALSE))-(AL245*(AL$7/VLOOKUP($B245,'Paddock Names'!$B$11:$D$140,3)))</f>
        <v>#DIV/0!</v>
      </c>
    </row>
    <row r="247" spans="2:38" x14ac:dyDescent="0.2">
      <c r="B247" s="58">
        <f t="shared" si="7"/>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IF(SUM(I247:AL247)&gt;0,SUM(I247:AL247)," ")</f>
        <v xml:space="preserve"> </v>
      </c>
      <c r="F247" s="119" t="e">
        <f>Mar!AM248</f>
        <v>#DIV/0!</v>
      </c>
      <c r="G247" s="17">
        <f>VLOOKUP(B247,'Herbage Mass Residual'!$B$11:$O$140,($B$1+2),FALSE)</f>
        <v>2000</v>
      </c>
      <c r="H247" s="103" t="e">
        <f>($F$7/VLOOKUP(B247,'Paddock Names'!$B$11:$D$140,3))*(SUM(I247:AL247)/31)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26"/>
    </row>
    <row r="248" spans="2:38" ht="16" thickBot="1" x14ac:dyDescent="0.25">
      <c r="B248" s="58">
        <f t="shared" si="7"/>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5" t="e">
        <f>AK248+(VLOOKUP($B247,'Growth Rates'!$B$11:$O$140,($B$1+2),FALSE))-(AL247*(AL$7/VLOOKUP($B247,'Paddock Names'!$B$11:$D$140,3)))</f>
        <v>#DIV/0!</v>
      </c>
    </row>
    <row r="249" spans="2:38" x14ac:dyDescent="0.2">
      <c r="B249" s="58">
        <f t="shared" si="7"/>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IF(SUM(I249:AL249)&gt;0,SUM(I249:AL249)," ")</f>
        <v xml:space="preserve"> </v>
      </c>
      <c r="F249" s="119" t="e">
        <f>Mar!AM250</f>
        <v>#DIV/0!</v>
      </c>
      <c r="G249" s="17">
        <f>VLOOKUP(B249,'Herbage Mass Residual'!$B$11:$O$140,($B$1+2),FALSE)</f>
        <v>2000</v>
      </c>
      <c r="H249" s="103" t="e">
        <f>($F$7/VLOOKUP(B249,'Paddock Names'!$B$11:$D$140,3))*(SUM(I249:AL249)/31)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26"/>
    </row>
    <row r="250" spans="2:38" ht="16" thickBot="1" x14ac:dyDescent="0.25">
      <c r="B250" s="58">
        <f t="shared" si="7"/>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5" t="e">
        <f>AK250+(VLOOKUP($B249,'Growth Rates'!$B$11:$O$140,($B$1+2),FALSE))-(AL249*(AL$7/VLOOKUP($B249,'Paddock Names'!$B$11:$D$140,3)))</f>
        <v>#DIV/0!</v>
      </c>
    </row>
    <row r="251" spans="2:38" x14ac:dyDescent="0.2">
      <c r="B251" s="58">
        <f t="shared" si="7"/>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IF(SUM(I251:AL251)&gt;0,SUM(I251:AL251)," ")</f>
        <v xml:space="preserve"> </v>
      </c>
      <c r="F251" s="119" t="e">
        <f>Mar!AM252</f>
        <v>#DIV/0!</v>
      </c>
      <c r="G251" s="17">
        <f>VLOOKUP(B251,'Herbage Mass Residual'!$B$11:$O$140,($B$1+2),FALSE)</f>
        <v>2000</v>
      </c>
      <c r="H251" s="103" t="e">
        <f>($F$7/VLOOKUP(B251,'Paddock Names'!$B$11:$D$140,3))*(SUM(I251:AL251)/31)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26"/>
    </row>
    <row r="252" spans="2:38" ht="16" thickBot="1" x14ac:dyDescent="0.25">
      <c r="B252" s="58">
        <f t="shared" si="7"/>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5" t="e">
        <f>AK252+(VLOOKUP($B251,'Growth Rates'!$B$11:$O$140,($B$1+2),FALSE))-(AL251*(AL$7/VLOOKUP($B251,'Paddock Names'!$B$11:$D$140,3)))</f>
        <v>#DIV/0!</v>
      </c>
    </row>
    <row r="253" spans="2:38" x14ac:dyDescent="0.2">
      <c r="B253" s="58">
        <f t="shared" si="7"/>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IF(SUM(I253:AL253)&gt;0,SUM(I253:AL253)," ")</f>
        <v xml:space="preserve"> </v>
      </c>
      <c r="F253" s="119" t="e">
        <f>Mar!AM254</f>
        <v>#DIV/0!</v>
      </c>
      <c r="G253" s="17">
        <f>VLOOKUP(B253,'Herbage Mass Residual'!$B$11:$O$140,($B$1+2),FALSE)</f>
        <v>2000</v>
      </c>
      <c r="H253" s="103" t="e">
        <f>($F$7/VLOOKUP(B253,'Paddock Names'!$B$11:$D$140,3))*(SUM(I253:AL253)/31)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26"/>
    </row>
    <row r="254" spans="2:38" ht="16" thickBot="1" x14ac:dyDescent="0.25">
      <c r="B254" s="58">
        <f t="shared" si="7"/>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5" t="e">
        <f>AK254+(VLOOKUP($B253,'Growth Rates'!$B$11:$O$140,($B$1+2),FALSE))-(AL253*(AL$7/VLOOKUP($B253,'Paddock Names'!$B$11:$D$140,3)))</f>
        <v>#DIV/0!</v>
      </c>
    </row>
    <row r="255" spans="2:38" x14ac:dyDescent="0.2">
      <c r="B255" s="58">
        <f t="shared" si="7"/>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IF(SUM(I255:AL255)&gt;0,SUM(I255:AL255)," ")</f>
        <v xml:space="preserve"> </v>
      </c>
      <c r="F255" s="119" t="e">
        <f>Mar!AM256</f>
        <v>#DIV/0!</v>
      </c>
      <c r="G255" s="17">
        <f>VLOOKUP(B255,'Herbage Mass Residual'!$B$11:$O$140,($B$1+2),FALSE)</f>
        <v>2000</v>
      </c>
      <c r="H255" s="103" t="e">
        <f>($F$7/VLOOKUP(B255,'Paddock Names'!$B$11:$D$140,3))*(SUM(I255:AL255)/31)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26"/>
    </row>
    <row r="256" spans="2:38" ht="16" thickBot="1" x14ac:dyDescent="0.25">
      <c r="B256" s="58">
        <f t="shared" si="7"/>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5" t="e">
        <f>AK256+(VLOOKUP($B255,'Growth Rates'!$B$11:$O$140,($B$1+2),FALSE))-(AL255*(AL$7/VLOOKUP($B255,'Paddock Names'!$B$11:$D$140,3)))</f>
        <v>#DIV/0!</v>
      </c>
    </row>
    <row r="257" spans="1:39" x14ac:dyDescent="0.2">
      <c r="B257" s="58">
        <f t="shared" si="7"/>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IF(SUM(I257:AL257)&gt;0,SUM(I257:AL257)," ")</f>
        <v xml:space="preserve"> </v>
      </c>
      <c r="F257" s="119" t="e">
        <f>Mar!AM258</f>
        <v>#DIV/0!</v>
      </c>
      <c r="G257" s="17">
        <f>VLOOKUP(B257,'Herbage Mass Residual'!$B$11:$O$140,($B$1+2),FALSE)</f>
        <v>2000</v>
      </c>
      <c r="H257" s="103" t="e">
        <f>($F$7/VLOOKUP(B257,'Paddock Names'!$B$11:$D$140,3))*(SUM(I257:AL257)/31)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26"/>
    </row>
    <row r="258" spans="1:39" ht="16" thickBot="1" x14ac:dyDescent="0.25">
      <c r="B258" s="58">
        <f t="shared" si="7"/>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5" t="e">
        <f>AK258+(VLOOKUP($B257,'Growth Rates'!$B$11:$O$140,($B$1+2),FALSE))-(AL257*(AL$7/VLOOKUP($B257,'Paddock Names'!$B$11:$D$140,3)))</f>
        <v>#DIV/0!</v>
      </c>
    </row>
    <row r="259" spans="1:39" x14ac:dyDescent="0.2">
      <c r="B259" s="58">
        <f t="shared" si="7"/>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IF(SUM(I259:AL259)&gt;0,SUM(I259:AL259)," ")</f>
        <v xml:space="preserve"> </v>
      </c>
      <c r="F259" s="119" t="e">
        <f>Mar!AM260</f>
        <v>#DIV/0!</v>
      </c>
      <c r="G259" s="17">
        <f>VLOOKUP(B259,'Herbage Mass Residual'!$B$11:$O$140,($B$1+2),FALSE)</f>
        <v>2000</v>
      </c>
      <c r="H259" s="103" t="e">
        <f>($F$7/VLOOKUP(B259,'Paddock Names'!$B$11:$D$140,3))*(SUM(I259:AL259)/31)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26"/>
    </row>
    <row r="260" spans="1:39" ht="16" thickBot="1" x14ac:dyDescent="0.25">
      <c r="B260" s="58">
        <f t="shared" si="7"/>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5" t="e">
        <f>AK260+(VLOOKUP($B259,'Growth Rates'!$B$11:$O$140,($B$1+2),FALSE))-(AL259*(AL$7/VLOOKUP($B259,'Paddock Names'!$B$11:$D$140,3)))</f>
        <v>#DIV/0!</v>
      </c>
    </row>
    <row r="261" spans="1:39" x14ac:dyDescent="0.2">
      <c r="B261" s="58">
        <f t="shared" si="7"/>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IF(SUM(I261:AL261)&gt;0,SUM(I261:AL261)," ")</f>
        <v xml:space="preserve"> </v>
      </c>
      <c r="F261" s="119" t="e">
        <f>Mar!AM262</f>
        <v>#DIV/0!</v>
      </c>
      <c r="G261" s="17">
        <f>VLOOKUP(B261,'Herbage Mass Residual'!$B$11:$O$140,($B$1+2),FALSE)</f>
        <v>2000</v>
      </c>
      <c r="H261" s="103" t="e">
        <f>($F$7/VLOOKUP(B261,'Paddock Names'!$B$11:$D$140,3))*(SUM(I261:AL261)/31)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26"/>
    </row>
    <row r="262" spans="1:39" ht="16" thickBot="1" x14ac:dyDescent="0.25">
      <c r="B262" s="58">
        <f t="shared" si="7"/>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5" t="e">
        <f>AK262+(VLOOKUP($B261,'Growth Rates'!$B$11:$O$140,($B$1+2),FALSE))-(AL261*(AL$7/VLOOKUP($B261,'Paddock Names'!$B$11:$D$140,3)))</f>
        <v>#DIV/0!</v>
      </c>
    </row>
    <row r="263" spans="1:39" x14ac:dyDescent="0.2">
      <c r="B263" s="58">
        <f t="shared" si="7"/>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IF(SUM(I263:AL263)&gt;0,SUM(I263:AL263)," ")</f>
        <v xml:space="preserve"> </v>
      </c>
      <c r="F263" s="119" t="e">
        <f>Mar!AM264</f>
        <v>#DIV/0!</v>
      </c>
      <c r="G263" s="17">
        <f>VLOOKUP(B263,'Herbage Mass Residual'!$B$11:$O$140,($B$1+2),FALSE)</f>
        <v>2000</v>
      </c>
      <c r="H263" s="103" t="e">
        <f>($F$7/VLOOKUP(B263,'Paddock Names'!$B$11:$D$140,3))*(SUM(I263:AL263)/31)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26"/>
    </row>
    <row r="264" spans="1:39" ht="16" thickBot="1" x14ac:dyDescent="0.25">
      <c r="B264" s="58">
        <f t="shared" si="7"/>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5" t="e">
        <f>AK264+(VLOOKUP($B263,'Growth Rates'!$B$11:$O$140,($B$1+2),FALSE))-(AL263*(AL$7/VLOOKUP($B263,'Paddock Names'!$B$11:$D$140,3)))</f>
        <v>#DIV/0!</v>
      </c>
    </row>
    <row r="265" spans="1:39" x14ac:dyDescent="0.2">
      <c r="B265" s="58">
        <f t="shared" si="7"/>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IF(SUM(I265:AL265)&gt;0,SUM(I265:AL265)," ")</f>
        <v xml:space="preserve"> </v>
      </c>
      <c r="F265" s="119" t="e">
        <f>Mar!AM266</f>
        <v>#DIV/0!</v>
      </c>
      <c r="G265" s="17">
        <f>VLOOKUP(B265,'Herbage Mass Residual'!$B$11:$O$140,($B$1+2),FALSE)</f>
        <v>2000</v>
      </c>
      <c r="H265" s="103" t="e">
        <f>($F$7/VLOOKUP(B265,'Paddock Names'!$B$11:$D$140,3))*(SUM(I265:AL265)/31)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26"/>
    </row>
    <row r="266" spans="1:39" ht="16" thickBot="1" x14ac:dyDescent="0.25">
      <c r="B266" s="58">
        <f t="shared" si="7"/>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5" t="e">
        <f>AK266+(VLOOKUP($B265,'Growth Rates'!$B$11:$O$140,($B$1+2),FALSE))-(AL265*(AL$7/VLOOKUP($B265,'Paddock Names'!$B$11:$D$140,3)))</f>
        <v>#DIV/0!</v>
      </c>
    </row>
    <row r="267" spans="1:39" x14ac:dyDescent="0.2">
      <c r="B267" s="58">
        <f t="shared" si="7"/>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IF(SUM(I267:AL267)&gt;0,SUM(I267:AL267)," ")</f>
        <v xml:space="preserve"> </v>
      </c>
      <c r="F267" s="119" t="e">
        <f>Mar!AM268</f>
        <v>#DIV/0!</v>
      </c>
      <c r="G267" s="17">
        <f>VLOOKUP(B267,'Herbage Mass Residual'!$B$11:$O$140,($B$1+2),FALSE)</f>
        <v>2000</v>
      </c>
      <c r="H267" s="103" t="e">
        <f>($F$7/VLOOKUP(B267,'Paddock Names'!$B$11:$D$140,3))*(SUM(I267:AL267)/31)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26"/>
    </row>
    <row r="268" spans="1:39" ht="16" thickBot="1" x14ac:dyDescent="0.25">
      <c r="B268" s="58">
        <f t="shared" si="7"/>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5" t="e">
        <f>AK268+(VLOOKUP($B267,'Growth Rates'!$B$11:$O$140,($B$1+2),FALSE))-(AL267*(AL$7/VLOOKUP($B267,'Paddock Names'!$B$11:$D$140,3)))</f>
        <v>#DIV/0!</v>
      </c>
    </row>
    <row r="269" spans="1:39"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30</v>
      </c>
      <c r="E269" s="17" t="str">
        <f>IF(SUM(I269:AL269)&gt;0,SUM(I269:AL269)," ")</f>
        <v xml:space="preserve"> </v>
      </c>
      <c r="F269" s="119">
        <f>Mar!AM270</f>
        <v>6095</v>
      </c>
      <c r="G269" s="17">
        <f>VLOOKUP(B269,'Herbage Mass Residual'!$B$11:$O$140,($B$1+2),FALSE)</f>
        <v>2000</v>
      </c>
      <c r="H269" s="103">
        <f>($F$7/VLOOKUP(B269,'Paddock Names'!$B$11:$D$140,3))*(SUM(I269:AL269)/31)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26"/>
    </row>
    <row r="270" spans="1:39" ht="16" thickBot="1" x14ac:dyDescent="0.25">
      <c r="B270" s="58">
        <f>B269+0.5</f>
        <v>130.5</v>
      </c>
      <c r="C270" s="23"/>
      <c r="D270" s="29"/>
      <c r="E270" s="27"/>
      <c r="F270" s="21"/>
      <c r="G270" s="22"/>
      <c r="H270" s="104"/>
      <c r="I270" s="114">
        <f>F269+(VLOOKUP(B269,'Growth Rates'!$B$11:$O$140,($B$1+2),FALSE))-(I269*(I$7/VLOOKUP(B269,'Paddock Names'!$B$11:$D$140,3)))</f>
        <v>6105</v>
      </c>
      <c r="J270" s="114">
        <f>I270+(VLOOKUP($B269,'Growth Rates'!$B$11:$O$140,($B$1+2),FALSE))-(J269*(J$7/VLOOKUP($B269,'Paddock Names'!$B$11:$D$140,3)))</f>
        <v>6115</v>
      </c>
      <c r="K270" s="114">
        <f>J270+(VLOOKUP($B269,'Growth Rates'!$B$11:$O$140,($B$1+2),FALSE))-(K269*(K$7/VLOOKUP($B269,'Paddock Names'!$B$11:$D$140,3)))</f>
        <v>6125</v>
      </c>
      <c r="L270" s="114">
        <f>K270+(VLOOKUP($B269,'Growth Rates'!$B$11:$O$140,($B$1+2),FALSE))-(L269*(L$7/VLOOKUP($B269,'Paddock Names'!$B$11:$D$140,3)))</f>
        <v>6135</v>
      </c>
      <c r="M270" s="114">
        <f>L270+(VLOOKUP($B269,'Growth Rates'!$B$11:$O$140,($B$1+2),FALSE))-(M269*(M$7/VLOOKUP($B269,'Paddock Names'!$B$11:$D$140,3)))</f>
        <v>6145</v>
      </c>
      <c r="N270" s="114">
        <f>M270+(VLOOKUP($B269,'Growth Rates'!$B$11:$O$140,($B$1+2),FALSE))-(N269*(N$7/VLOOKUP($B269,'Paddock Names'!$B$11:$D$140,3)))</f>
        <v>6155</v>
      </c>
      <c r="O270" s="114">
        <f>N270+(VLOOKUP($B269,'Growth Rates'!$B$11:$O$140,($B$1+2),FALSE))-(O269*(O$7/VLOOKUP($B269,'Paddock Names'!$B$11:$D$140,3)))</f>
        <v>6165</v>
      </c>
      <c r="P270" s="114">
        <f>O270+(VLOOKUP($B269,'Growth Rates'!$B$11:$O$140,($B$1+2),FALSE))-(P269*(P$7/VLOOKUP($B269,'Paddock Names'!$B$11:$D$140,3)))</f>
        <v>6175</v>
      </c>
      <c r="Q270" s="114">
        <f>P270+(VLOOKUP($B269,'Growth Rates'!$B$11:$O$140,($B$1+2),FALSE))-(Q269*(Q$7/VLOOKUP($B269,'Paddock Names'!$B$11:$D$140,3)))</f>
        <v>6185</v>
      </c>
      <c r="R270" s="114">
        <f>Q270+(VLOOKUP($B269,'Growth Rates'!$B$11:$O$140,($B$1+2),FALSE))-(R269*(R$7/VLOOKUP($B269,'Paddock Names'!$B$11:$D$140,3)))</f>
        <v>6195</v>
      </c>
      <c r="S270" s="114">
        <f>R270+(VLOOKUP($B269,'Growth Rates'!$B$11:$O$140,($B$1+2),FALSE))-(S269*(S$7/VLOOKUP($B269,'Paddock Names'!$B$11:$D$140,3)))</f>
        <v>6205</v>
      </c>
      <c r="T270" s="114">
        <f>S270+(VLOOKUP($B269,'Growth Rates'!$B$11:$O$140,($B$1+2),FALSE))-(T269*(T$7/VLOOKUP($B269,'Paddock Names'!$B$11:$D$140,3)))</f>
        <v>6215</v>
      </c>
      <c r="U270" s="114">
        <f>T270+(VLOOKUP($B269,'Growth Rates'!$B$11:$O$140,($B$1+2),FALSE))-(U269*(U$7/VLOOKUP($B269,'Paddock Names'!$B$11:$D$140,3)))</f>
        <v>6225</v>
      </c>
      <c r="V270" s="114">
        <f>U270+(VLOOKUP($B269,'Growth Rates'!$B$11:$O$140,($B$1+2),FALSE))-(V269*(V$7/VLOOKUP($B269,'Paddock Names'!$B$11:$D$140,3)))</f>
        <v>6235</v>
      </c>
      <c r="W270" s="114">
        <f>V270+(VLOOKUP($B269,'Growth Rates'!$B$11:$O$140,($B$1+2),FALSE))-(W269*(W$7/VLOOKUP($B269,'Paddock Names'!$B$11:$D$140,3)))</f>
        <v>6245</v>
      </c>
      <c r="X270" s="114">
        <f>W270+(VLOOKUP($B269,'Growth Rates'!$B$11:$O$140,($B$1+2),FALSE))-(X269*(X$7/VLOOKUP($B269,'Paddock Names'!$B$11:$D$140,3)))</f>
        <v>6255</v>
      </c>
      <c r="Y270" s="114">
        <f>X270+(VLOOKUP($B269,'Growth Rates'!$B$11:$O$140,($B$1+2),FALSE))-(Y269*(Y$7/VLOOKUP($B269,'Paddock Names'!$B$11:$D$140,3)))</f>
        <v>6265</v>
      </c>
      <c r="Z270" s="114">
        <f>Y270+(VLOOKUP($B269,'Growth Rates'!$B$11:$O$140,($B$1+2),FALSE))-(Z269*(Z$7/VLOOKUP($B269,'Paddock Names'!$B$11:$D$140,3)))</f>
        <v>6275</v>
      </c>
      <c r="AA270" s="114">
        <f>Z270+(VLOOKUP($B269,'Growth Rates'!$B$11:$O$140,($B$1+2),FALSE))-(AA269*(AA$7/VLOOKUP($B269,'Paddock Names'!$B$11:$D$140,3)))</f>
        <v>6285</v>
      </c>
      <c r="AB270" s="114">
        <f>AA270+(VLOOKUP($B269,'Growth Rates'!$B$11:$O$140,($B$1+2),FALSE))-(AB269*(AB$7/VLOOKUP($B269,'Paddock Names'!$B$11:$D$140,3)))</f>
        <v>6295</v>
      </c>
      <c r="AC270" s="114">
        <f>AB270+(VLOOKUP($B269,'Growth Rates'!$B$11:$O$140,($B$1+2),FALSE))-(AC269*(AC$7/VLOOKUP($B269,'Paddock Names'!$B$11:$D$140,3)))</f>
        <v>6305</v>
      </c>
      <c r="AD270" s="114">
        <f>AC270+(VLOOKUP($B269,'Growth Rates'!$B$11:$O$140,($B$1+2),FALSE))-(AD269*(AD$7/VLOOKUP($B269,'Paddock Names'!$B$11:$D$140,3)))</f>
        <v>6315</v>
      </c>
      <c r="AE270" s="114">
        <f>AD270+(VLOOKUP($B269,'Growth Rates'!$B$11:$O$140,($B$1+2),FALSE))-(AE269*(AE$7/VLOOKUP($B269,'Paddock Names'!$B$11:$D$140,3)))</f>
        <v>6325</v>
      </c>
      <c r="AF270" s="114">
        <f>AE270+(VLOOKUP($B269,'Growth Rates'!$B$11:$O$140,($B$1+2),FALSE))-(AF269*(AF$7/VLOOKUP($B269,'Paddock Names'!$B$11:$D$140,3)))</f>
        <v>6335</v>
      </c>
      <c r="AG270" s="114">
        <f>AF270+(VLOOKUP($B269,'Growth Rates'!$B$11:$O$140,($B$1+2),FALSE))-(AG269*(AG$7/VLOOKUP($B269,'Paddock Names'!$B$11:$D$140,3)))</f>
        <v>6345</v>
      </c>
      <c r="AH270" s="114">
        <f>AG270+(VLOOKUP($B269,'Growth Rates'!$B$11:$O$140,($B$1+2),FALSE))-(AH269*(AH$7/VLOOKUP($B269,'Paddock Names'!$B$11:$D$140,3)))</f>
        <v>6355</v>
      </c>
      <c r="AI270" s="114">
        <f>AH270+(VLOOKUP($B269,'Growth Rates'!$B$11:$O$140,($B$1+2),FALSE))-(AI269*(AI$7/VLOOKUP($B269,'Paddock Names'!$B$11:$D$140,3)))</f>
        <v>6365</v>
      </c>
      <c r="AJ270" s="114">
        <f>AI270+(VLOOKUP($B269,'Growth Rates'!$B$11:$O$140,($B$1+2),FALSE))-(AJ269*(AJ$7/VLOOKUP($B269,'Paddock Names'!$B$11:$D$140,3)))</f>
        <v>6375</v>
      </c>
      <c r="AK270" s="114">
        <f>AJ270+(VLOOKUP($B269,'Growth Rates'!$B$11:$O$140,($B$1+2),FALSE))-(AK269*(AK$7/VLOOKUP($B269,'Paddock Names'!$B$11:$D$140,3)))</f>
        <v>6385</v>
      </c>
      <c r="AL270" s="115">
        <f>AK270+(VLOOKUP($B269,'Growth Rates'!$B$11:$O$140,($B$1+2),FALSE))-(AL269*(AL$7/VLOOKUP($B269,'Paddock Names'!$B$11:$D$140,3)))</f>
        <v>6395</v>
      </c>
    </row>
    <row r="271" spans="1:39"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70"/>
      <c r="AM271" s="62"/>
    </row>
  </sheetData>
  <sheetProtection sheet="1" objects="1" scenarios="1"/>
  <mergeCells count="6">
    <mergeCell ref="D7:E7"/>
    <mergeCell ref="F7:G7"/>
    <mergeCell ref="H7:H10"/>
    <mergeCell ref="F8:G8"/>
    <mergeCell ref="D9:E9"/>
    <mergeCell ref="F9:G9"/>
  </mergeCells>
  <phoneticPr fontId="16" type="noConversion"/>
  <conditionalFormatting sqref="I10:AL10">
    <cfRule type="expression" dxfId="197" priority="18" stopIfTrue="1">
      <formula>I$6&gt;1.11</formula>
    </cfRule>
    <cfRule type="expression" dxfId="196" priority="19" stopIfTrue="1">
      <formula>I$6&lt;0.89</formula>
    </cfRule>
  </conditionalFormatting>
  <conditionalFormatting sqref="I9:AL9">
    <cfRule type="expression" dxfId="195" priority="15" stopIfTrue="1">
      <formula>I$6&gt;1.11</formula>
    </cfRule>
    <cfRule type="expression" dxfId="194" priority="16" stopIfTrue="1">
      <formula>I$6&lt;0.89</formula>
    </cfRule>
    <cfRule type="expression" dxfId="193" priority="17" stopIfTrue="1">
      <formula>MOD(I9,7)&lt;2</formula>
    </cfRule>
  </conditionalFormatting>
  <conditionalFormatting sqref="I11:AL11 I13:AL13 I15:AL15 I17:AL17 I19:AL19 I21:AL21 I23:AL23 I25:AL25 I27:AL27 I29:AL29 I31:AL31 I33:AL33 I35:AL35 I37:AL37 I39:AL39 I41:AL41 I43:AL43 I45:AL45 I47:AL47 I49:AL49 I51:AL51 I53:AL53 I55:AL55 I57:AL57 I59:AL59 I61:AL61 I63:AL63 I65:AL65 I67:AL67 I69:AL69 I71:AL71 I73:AL73 I75:AL75 I77:AL77 I79:AL79 I81:AL81 I83:AL83 I85:AL85 I87:AL87 I89:AL89 I91:AL91 I93:AL93 I95:AL95 I97:AL97 I99:AL99 I101:AL101 I103:AL103 I105:AL105 I107:AL107 I109:AL109 I111:AL111 I113:AL113 I115:AL115 I117:AL117 I119:AL119 I121:AL121 I123:AL123 I125:AL125 I127:AL127 I129:AL129 I131:AL131 I133:AL133 I135:AL135 I137:AL137 I139:AL139 I141:AL141 I143:AL143 I145:AL145 I147:AL147 I149:AL149 I151:AL151 I153:AL153 I155:AL155 I157:AL157 I159:AL159 I161:AL161 I163:AL163 I165:AL165 I167:AL167 I169:AL169 I171:AL171 I173:AL173 I175:AL175 I177:AL177 I179:AL179 I181:AL181 I183:AL183 I185:AL185 I187:AL187 I189:AL189 I191:AL191 I193:AL193 I195:AL195 I197:AL197 I199:AL199 I201:AL201 I203:AL203 I205:AL205 I207:AL207 I209:AL209 I211:AL211 I213:AL213 I215:AL215 I217:AL217 I219:AL219 I221:AL221 I223:AL223 I225:AL225 I227:AL227 I229:AL229 I231:AL231 I233:AL233 I235:AL235 I237:AL237 I239:AL239 I241:AL241 I243:AL243 I245:AL245 I247:AL247 I249:AL249 I251:AL251 I253:AL253 I255:AL255 I257:AL257 I259:AL259 I261:AL261 I263:AL263 I265:AL265 I267:AL267 I269:AL269">
    <cfRule type="cellIs" dxfId="192" priority="12" stopIfTrue="1" operator="between">
      <formula>0.75</formula>
      <formula>1</formula>
    </cfRule>
    <cfRule type="cellIs" dxfId="191" priority="13" stopIfTrue="1" operator="between">
      <formula>0.5</formula>
      <formula>0.7499</formula>
    </cfRule>
    <cfRule type="cellIs" dxfId="190" priority="14" stopIfTrue="1" operator="between">
      <formula>0.001</formula>
      <formula>0.499</formula>
    </cfRule>
  </conditionalFormatting>
  <conditionalFormatting sqref="D9">
    <cfRule type="expression" dxfId="189" priority="11" stopIfTrue="1">
      <formula>SUM(E11:E270)&lt;&gt;VALUE(CONCATENATE("01/",$B$1+1,"/",E6))-VALUE(CONCATENATE("01/",$B$1,"/",E6))</formula>
    </cfRule>
  </conditionalFormatting>
  <conditionalFormatting sqref="E9">
    <cfRule type="expression" dxfId="188" priority="10" stopIfTrue="1">
      <formula>SUM(I11:I270)&lt;&gt;VALUE(CONCATENATE("01/",$B$1+1,"/",I6))-VALUE(CONCATENATE("01/",$B$1,"/",I6))</formula>
    </cfRule>
  </conditionalFormatting>
  <conditionalFormatting sqref="I12:AL12 I14:AL14 I16:AL16 I18:AL18 I20:AL20 I22:AL22 I24:AL24 I26:AL26 I28:AL28 I30:AL30 I32:AL32 I34:AL34 I36:AL36 I38:AL38 I40:AL40 I42:AL42 I44:AL44 I46:AL46 I48:AL48 I50:AL50 I52:AL52 I54:AL54 I56:AL56 I58:AL58 I60:AL60 I62:AL62 I64:AL64 I66:AL66 I68:AL68 I70:AL70 I72:AL72 I74:AL74 I76:AL76 I78:AL78 I80:AL80 I82:AL82 I84:AL84 I86:AL86 I88:AL88 I90:AL90 I92:AL92 I94:AL94 I96:AL96 I98:AL98 I100:AL100 I102:AL102 I104:AL104 I106:AL106 I108:AL108 I110:AL110 I112:AL112 I114:AL114 I116:AL116 I118:AL118 I120:AL120 I122:AL122 I124:AL124 I126:AL126 I128:AL128 I130:AL130 I132:AL132 I134:AL134 I136:AL136 I138:AL138 I140:AL140 I142:AL142 I144:AL144 I146:AL146 I148:AL148 I150:AL150 I152:AL152 I154:AL154 I156:AL156 I158:AL158 I160:AL160 I162:AL162 I164:AL164 I166:AL166 I168:AL168 I170:AL170 I172:AL172 I174:AL174 I176:AL176 I178:AL178 I180:AL180 I182:AL182 I184:AL184 I186:AL186 I188:AL188 I190:AL190 I192:AL192 I194:AL194 I196:AL196 I198:AL198 I200:AL200 I202:AL202 I204:AL204 I206:AL206 I208:AL208 I210:AL210 I212:AL212 I214:AL214 I216:AL216 I218:AL218 I220:AL220 I222:AL222 I224:AL224 I226:AL226 I228:AL228 I230:AL230 I232:AL232 I234:AL234 I236:AL236 I238:AL238 I240:AL240 I242:AL242 I244:AL244 I246:AL246 I248:AL248 I250:AL250 I252:AL252 I254:AL254 I256:AL256 I258:AL258 I260:AL260 I262:AL262 I264:AL264 I266:AL266 I268:AL268 I270:AL270">
    <cfRule type="expression" dxfId="187"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186"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85" priority="6" stopIfTrue="1">
      <formula>ERROR.TYPE(H11)=2</formula>
    </cfRule>
    <cfRule type="cellIs" dxfId="184"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83" priority="4" stopIfTrue="1">
      <formula>H11=0</formula>
    </cfRule>
    <cfRule type="cellIs" dxfId="182"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181" priority="2" stopIfTrue="1" operator="equal">
      <formula>" "</formula>
    </cfRule>
    <cfRule type="expression" dxfId="180" priority="3" stopIfTrue="1">
      <formula>E11&gt;D11</formula>
    </cfRule>
  </conditionalFormatting>
  <conditionalFormatting sqref="F269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11">
    <cfRule type="expression" dxfId="179"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178" priority="39" stopIfTrue="1">
      <formula>C11=""</formula>
    </cfRule>
    <cfRule type="cellIs" dxfId="177" priority="40" stopIfTrue="1" operator="lessThan">
      <formula>1</formula>
    </cfRule>
    <cfRule type="expression" dxfId="176" priority="41" stopIfTrue="1">
      <formula>F11&lt;=G11</formula>
    </cfRule>
  </conditionalFormatting>
  <dataValidations count="1">
    <dataValidation type="decimal" allowBlank="1" showInputMessage="1" showErrorMessage="1" sqref="I11 I269 I267 I265 I263 I261 I259 I257 I255 I253 I251 I249 I247 I245 I243 I241 I239 I237 I235 I233 I231 I229 I227 I225 I223 I221 I219 I217 I215 I213 I211 I209 I207 I205 I203 I201 I199 I197 I195 I193 I191 I189 I187 I185 I183 I181 I179 I177 I175 I173 I171 I169 I167 I165 I163 I161 I159 I157 I155 I153 I151 I149 I147 I145 I143 I141 I139 I137 I135 I133 I131 I129 I127 I125 I123 I121 I119 I117 I115 I113 I111 I109 I107 I105 I103 I101 I99 I97 I95 I93 I91 I89 I87 I85 I83 I81 I79 I77 I75 I73 I71 I69 I67 I65 I63 I61 I59 I57 I55 I53 I51 I49 I47 I45 I43 I41 I39 I37 I35 I33 I31 I29 I27 I25 I23 I21 I19 I17 I15 I13">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26986" r:id="rId3" name="Button 362">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6987" r:id="rId4" name="Button 363">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6994" r:id="rId5" name="Button 370">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26995" r:id="rId6" name="Button 371">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9">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F19" sqref="F19"/>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5</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M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f>Apr!F7</f>
        <v>0</v>
      </c>
      <c r="G7" s="153"/>
      <c r="H7" s="145" t="s">
        <v>47</v>
      </c>
      <c r="I7" s="127">
        <f>F7</f>
        <v>0</v>
      </c>
      <c r="J7" s="128">
        <f>I7</f>
        <v>0</v>
      </c>
      <c r="K7" s="128">
        <f>J7</f>
        <v>0</v>
      </c>
      <c r="L7" s="128">
        <f>K7</f>
        <v>0</v>
      </c>
      <c r="M7" s="128">
        <f t="shared" ref="M7:AM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8">
        <f t="shared" si="1"/>
        <v>0</v>
      </c>
    </row>
    <row r="8" spans="1:40" ht="16" thickBot="1" x14ac:dyDescent="0.25">
      <c r="C8" s="118" t="s">
        <v>9</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44682</v>
      </c>
      <c r="J9" s="15">
        <f>I10+1</f>
        <v>44683</v>
      </c>
      <c r="K9" s="15">
        <f t="shared" ref="K9:AM9" si="2">J10+1</f>
        <v>44684</v>
      </c>
      <c r="L9" s="15">
        <f t="shared" si="2"/>
        <v>44685</v>
      </c>
      <c r="M9" s="15">
        <f t="shared" si="2"/>
        <v>44686</v>
      </c>
      <c r="N9" s="15">
        <f t="shared" si="2"/>
        <v>44687</v>
      </c>
      <c r="O9" s="15">
        <f t="shared" si="2"/>
        <v>44688</v>
      </c>
      <c r="P9" s="15">
        <f t="shared" si="2"/>
        <v>44689</v>
      </c>
      <c r="Q9" s="15">
        <f t="shared" si="2"/>
        <v>44690</v>
      </c>
      <c r="R9" s="15">
        <f t="shared" si="2"/>
        <v>44691</v>
      </c>
      <c r="S9" s="15">
        <f t="shared" si="2"/>
        <v>44692</v>
      </c>
      <c r="T9" s="15">
        <f t="shared" si="2"/>
        <v>44693</v>
      </c>
      <c r="U9" s="15">
        <f t="shared" si="2"/>
        <v>44694</v>
      </c>
      <c r="V9" s="15">
        <f t="shared" si="2"/>
        <v>44695</v>
      </c>
      <c r="W9" s="15">
        <f t="shared" si="2"/>
        <v>44696</v>
      </c>
      <c r="X9" s="15">
        <f t="shared" si="2"/>
        <v>44697</v>
      </c>
      <c r="Y9" s="15">
        <f t="shared" si="2"/>
        <v>44698</v>
      </c>
      <c r="Z9" s="15">
        <f t="shared" si="2"/>
        <v>44699</v>
      </c>
      <c r="AA9" s="15">
        <f t="shared" si="2"/>
        <v>44700</v>
      </c>
      <c r="AB9" s="15">
        <f t="shared" si="2"/>
        <v>44701</v>
      </c>
      <c r="AC9" s="15">
        <f t="shared" si="2"/>
        <v>44702</v>
      </c>
      <c r="AD9" s="15">
        <f t="shared" si="2"/>
        <v>44703</v>
      </c>
      <c r="AE9" s="15">
        <f t="shared" si="2"/>
        <v>44704</v>
      </c>
      <c r="AF9" s="15">
        <f t="shared" si="2"/>
        <v>44705</v>
      </c>
      <c r="AG9" s="15">
        <f t="shared" si="2"/>
        <v>44706</v>
      </c>
      <c r="AH9" s="15">
        <f t="shared" si="2"/>
        <v>44707</v>
      </c>
      <c r="AI9" s="15">
        <f>AH10+1</f>
        <v>44708</v>
      </c>
      <c r="AJ9" s="15">
        <f t="shared" si="2"/>
        <v>44709</v>
      </c>
      <c r="AK9" s="15">
        <f t="shared" si="2"/>
        <v>44710</v>
      </c>
      <c r="AL9" s="15">
        <f t="shared" si="2"/>
        <v>44711</v>
      </c>
      <c r="AM9" s="73">
        <f t="shared" si="2"/>
        <v>44712</v>
      </c>
    </row>
    <row r="10" spans="1:40" ht="16" thickBot="1" x14ac:dyDescent="0.25">
      <c r="A10" s="59"/>
      <c r="B10" s="60" t="s">
        <v>26</v>
      </c>
      <c r="C10" s="25" t="s">
        <v>35</v>
      </c>
      <c r="D10" s="20" t="s">
        <v>27</v>
      </c>
      <c r="E10" s="19" t="s">
        <v>29</v>
      </c>
      <c r="F10" s="18" t="s">
        <v>30</v>
      </c>
      <c r="G10" s="19" t="s">
        <v>25</v>
      </c>
      <c r="H10" s="147"/>
      <c r="I10" s="72">
        <f>VALUE(CONCATENATE("01/",B1,"/",'Group Name and Year'!E14))</f>
        <v>44682</v>
      </c>
      <c r="J10" s="16">
        <f>I10+1</f>
        <v>44683</v>
      </c>
      <c r="K10" s="16">
        <f t="shared" ref="K10:AH10" si="3">J10+1</f>
        <v>44684</v>
      </c>
      <c r="L10" s="16">
        <f t="shared" si="3"/>
        <v>44685</v>
      </c>
      <c r="M10" s="16">
        <f t="shared" si="3"/>
        <v>44686</v>
      </c>
      <c r="N10" s="16">
        <f t="shared" si="3"/>
        <v>44687</v>
      </c>
      <c r="O10" s="16">
        <f t="shared" si="3"/>
        <v>44688</v>
      </c>
      <c r="P10" s="16">
        <f t="shared" si="3"/>
        <v>44689</v>
      </c>
      <c r="Q10" s="16">
        <f t="shared" si="3"/>
        <v>44690</v>
      </c>
      <c r="R10" s="16">
        <f t="shared" si="3"/>
        <v>44691</v>
      </c>
      <c r="S10" s="16">
        <f t="shared" si="3"/>
        <v>44692</v>
      </c>
      <c r="T10" s="16">
        <f t="shared" si="3"/>
        <v>44693</v>
      </c>
      <c r="U10" s="16">
        <f t="shared" si="3"/>
        <v>44694</v>
      </c>
      <c r="V10" s="16">
        <f t="shared" si="3"/>
        <v>44695</v>
      </c>
      <c r="W10" s="16">
        <f t="shared" si="3"/>
        <v>44696</v>
      </c>
      <c r="X10" s="16">
        <f t="shared" si="3"/>
        <v>44697</v>
      </c>
      <c r="Y10" s="16">
        <f t="shared" si="3"/>
        <v>44698</v>
      </c>
      <c r="Z10" s="16">
        <f t="shared" si="3"/>
        <v>44699</v>
      </c>
      <c r="AA10" s="16">
        <f t="shared" si="3"/>
        <v>44700</v>
      </c>
      <c r="AB10" s="16">
        <f t="shared" si="3"/>
        <v>44701</v>
      </c>
      <c r="AC10" s="16">
        <f t="shared" si="3"/>
        <v>44702</v>
      </c>
      <c r="AD10" s="16">
        <f t="shared" si="3"/>
        <v>44703</v>
      </c>
      <c r="AE10" s="16">
        <f t="shared" si="3"/>
        <v>44704</v>
      </c>
      <c r="AF10" s="16">
        <f t="shared" si="3"/>
        <v>44705</v>
      </c>
      <c r="AG10" s="16">
        <f t="shared" si="3"/>
        <v>44706</v>
      </c>
      <c r="AH10" s="16">
        <f t="shared" si="3"/>
        <v>44707</v>
      </c>
      <c r="AI10" s="16">
        <f>AH10+1</f>
        <v>44708</v>
      </c>
      <c r="AJ10" s="16">
        <f>AI10+1</f>
        <v>44709</v>
      </c>
      <c r="AK10" s="16">
        <f>AJ10+1</f>
        <v>44710</v>
      </c>
      <c r="AL10" s="16">
        <f>AK10+1</f>
        <v>44711</v>
      </c>
      <c r="AM10" s="74">
        <f>AL10+1</f>
        <v>44712</v>
      </c>
    </row>
    <row r="11" spans="1:40"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IF(SUM(I11:AM11)&gt;0,SUM(I11:AM11)," ")</f>
        <v xml:space="preserve"> </v>
      </c>
      <c r="F11" s="119" t="e">
        <f>Apr!AL12</f>
        <v>#DIV/0!</v>
      </c>
      <c r="G11" s="17">
        <f>VLOOKUP(B11,'Herbage Mass Residual'!$B$11:$O$140,($B$1+2),FALSE)</f>
        <v>1500</v>
      </c>
      <c r="H11" s="103" t="e">
        <f>($F$7/VLOOKUP(B11,'Paddock Names'!$B$11:$D$140,3))*(SUM(I11:AM11)/31)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2"/>
    </row>
    <row r="12" spans="1:40"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4" t="e">
        <f>AK12+(VLOOKUP($B11,'Growth Rates'!$B$11:$O$140,($B$1+2),FALSE))-(AL11*(AL$7/VLOOKUP($B11,'Paddock Names'!$B$11:$D$140,3)))</f>
        <v>#DIV/0!</v>
      </c>
      <c r="AM12" s="115" t="e">
        <f>AL12+(VLOOKUP($B11,'Growth Rates'!$B$11:$O$140,($B$1+2),FALSE))-(AM11*(AM$7/VLOOKUP($B11,'Paddock Names'!$B$11:$D$140,3)))</f>
        <v>#DIV/0!</v>
      </c>
    </row>
    <row r="13" spans="1:40"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IF(SUM(I13:AM13)&gt;0,SUM(I13:AM13)," ")</f>
        <v xml:space="preserve"> </v>
      </c>
      <c r="F13" s="119" t="e">
        <f>Apr!AL14</f>
        <v>#DIV/0!</v>
      </c>
      <c r="G13" s="17">
        <f>VLOOKUP(B13,'Herbage Mass Residual'!$B$11:$O$140,($B$1+2),FALSE)</f>
        <v>1500</v>
      </c>
      <c r="H13" s="103" t="e">
        <f>($F$7/VLOOKUP(B13,'Paddock Names'!$B$11:$D$140,3))*(SUM(I13:AM13)/31)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2"/>
    </row>
    <row r="14" spans="1:40"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4" t="e">
        <f>AK14+(VLOOKUP($B13,'Growth Rates'!$B$11:$O$140,($B$1+2),FALSE))-(AL13*(AL$7/VLOOKUP($B13,'Paddock Names'!$B$11:$D$140,3)))</f>
        <v>#DIV/0!</v>
      </c>
      <c r="AM14" s="115" t="e">
        <f>AL14+(VLOOKUP($B13,'Growth Rates'!$B$11:$O$140,($B$1+2),FALSE))-(AM13*(AM$7/VLOOKUP($B13,'Paddock Names'!$B$11:$D$140,3)))</f>
        <v>#DIV/0!</v>
      </c>
      <c r="AN14" s="61"/>
    </row>
    <row r="15" spans="1:40"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IF(SUM(I15:AM15)&gt;0,SUM(I15:AM15)," ")</f>
        <v xml:space="preserve"> </v>
      </c>
      <c r="F15" s="119" t="e">
        <f>Apr!AL16</f>
        <v>#DIV/0!</v>
      </c>
      <c r="G15" s="17">
        <f>VLOOKUP(B15,'Herbage Mass Residual'!$B$11:$O$140,($B$1+2),FALSE)</f>
        <v>1500</v>
      </c>
      <c r="H15" s="103" t="e">
        <f>($F$7/VLOOKUP(B15,'Paddock Names'!$B$11:$D$140,3))*(SUM(I15:AM15)/31)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2"/>
    </row>
    <row r="16" spans="1:40"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4" t="e">
        <f>AK16+(VLOOKUP($B15,'Growth Rates'!$B$11:$O$140,($B$1+2),FALSE))-(AL15*(AL$7/VLOOKUP($B15,'Paddock Names'!$B$11:$D$140,3)))</f>
        <v>#DIV/0!</v>
      </c>
      <c r="AM16" s="115" t="e">
        <f>AL16+(VLOOKUP($B15,'Growth Rates'!$B$11:$O$140,($B$1+2),FALSE))-(AM15*(AM$7/VLOOKUP($B15,'Paddock Names'!$B$11:$D$140,3)))</f>
        <v>#DIV/0!</v>
      </c>
    </row>
    <row r="17" spans="2:39"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IF(SUM(I17:AM17)&gt;0,SUM(I17:AM17)," ")</f>
        <v xml:space="preserve"> </v>
      </c>
      <c r="F17" s="119" t="e">
        <f>Apr!AL18</f>
        <v>#DIV/0!</v>
      </c>
      <c r="G17" s="17">
        <f>VLOOKUP(B17,'Herbage Mass Residual'!$B$11:$O$140,($B$1+2),FALSE)</f>
        <v>1500</v>
      </c>
      <c r="H17" s="103" t="e">
        <f>($F$7/VLOOKUP(B17,'Paddock Names'!$B$11:$D$140,3))*(SUM(I17:AM17)/31)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2"/>
    </row>
    <row r="18" spans="2:39"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4" t="e">
        <f>AK18+(VLOOKUP($B17,'Growth Rates'!$B$11:$O$140,($B$1+2),FALSE))-(AL17*(AL$7/VLOOKUP($B17,'Paddock Names'!$B$11:$D$140,3)))</f>
        <v>#DIV/0!</v>
      </c>
      <c r="AM18" s="115" t="e">
        <f>AL18+(VLOOKUP($B17,'Growth Rates'!$B$11:$O$140,($B$1+2),FALSE))-(AM17*(AM$7/VLOOKUP($B17,'Paddock Names'!$B$11:$D$140,3)))</f>
        <v>#DIV/0!</v>
      </c>
    </row>
    <row r="19" spans="2:39"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IF(SUM(I19:AM19)&gt;0,SUM(I19:AM19)," ")</f>
        <v xml:space="preserve"> </v>
      </c>
      <c r="F19" s="119" t="e">
        <f>Apr!AL20</f>
        <v>#DIV/0!</v>
      </c>
      <c r="G19" s="17">
        <f>VLOOKUP(B19,'Herbage Mass Residual'!$B$11:$O$140,($B$1+2),FALSE)</f>
        <v>1500</v>
      </c>
      <c r="H19" s="103" t="e">
        <f>($F$7/VLOOKUP(B19,'Paddock Names'!$B$11:$D$140,3))*(SUM(I19:AM19)/31)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2"/>
    </row>
    <row r="20" spans="2:39"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4" t="e">
        <f>AK20+(VLOOKUP($B19,'Growth Rates'!$B$11:$O$140,($B$1+2),FALSE))-(AL19*(AL$7/VLOOKUP($B19,'Paddock Names'!$B$11:$D$140,3)))</f>
        <v>#DIV/0!</v>
      </c>
      <c r="AM20" s="115" t="e">
        <f>AL20+(VLOOKUP($B19,'Growth Rates'!$B$11:$O$140,($B$1+2),FALSE))-(AM19*(AM$7/VLOOKUP($B19,'Paddock Names'!$B$11:$D$140,3)))</f>
        <v>#DIV/0!</v>
      </c>
    </row>
    <row r="21" spans="2:39"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IF(SUM(I21:AM21)&gt;0,SUM(I21:AM21)," ")</f>
        <v xml:space="preserve"> </v>
      </c>
      <c r="F21" s="119" t="e">
        <f>Apr!AL22</f>
        <v>#DIV/0!</v>
      </c>
      <c r="G21" s="17">
        <f>VLOOKUP(B21,'Herbage Mass Residual'!$B$11:$O$140,($B$1+2),FALSE)</f>
        <v>1500</v>
      </c>
      <c r="H21" s="103" t="e">
        <f>($F$7/VLOOKUP(B21,'Paddock Names'!$B$11:$D$140,3))*(SUM(I21:AM21)/31)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2"/>
    </row>
    <row r="22" spans="2:39"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4" t="e">
        <f>AK22+(VLOOKUP($B21,'Growth Rates'!$B$11:$O$140,($B$1+2),FALSE))-(AL21*(AL$7/VLOOKUP($B21,'Paddock Names'!$B$11:$D$140,3)))</f>
        <v>#DIV/0!</v>
      </c>
      <c r="AM22" s="115" t="e">
        <f>AL22+(VLOOKUP($B21,'Growth Rates'!$B$11:$O$140,($B$1+2),FALSE))-(AM21*(AM$7/VLOOKUP($B21,'Paddock Names'!$B$11:$D$140,3)))</f>
        <v>#DIV/0!</v>
      </c>
    </row>
    <row r="23" spans="2:39"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IF(SUM(I23:AM23)&gt;0,SUM(I23:AM23)," ")</f>
        <v xml:space="preserve"> </v>
      </c>
      <c r="F23" s="119" t="e">
        <f>Apr!AL24</f>
        <v>#DIV/0!</v>
      </c>
      <c r="G23" s="17">
        <f>VLOOKUP(B23,'Herbage Mass Residual'!$B$11:$O$140,($B$1+2),FALSE)</f>
        <v>1500</v>
      </c>
      <c r="H23" s="103" t="e">
        <f>($F$7/VLOOKUP(B23,'Paddock Names'!$B$11:$D$140,3))*(SUM(I23:AM23)/31)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2"/>
    </row>
    <row r="24" spans="2:39"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4" t="e">
        <f>AK24+(VLOOKUP($B23,'Growth Rates'!$B$11:$O$140,($B$1+2),FALSE))-(AL23*(AL$7/VLOOKUP($B23,'Paddock Names'!$B$11:$D$140,3)))</f>
        <v>#DIV/0!</v>
      </c>
      <c r="AM24" s="115" t="e">
        <f>AL24+(VLOOKUP($B23,'Growth Rates'!$B$11:$O$140,($B$1+2),FALSE))-(AM23*(AM$7/VLOOKUP($B23,'Paddock Names'!$B$11:$D$140,3)))</f>
        <v>#DIV/0!</v>
      </c>
    </row>
    <row r="25" spans="2:39"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IF(SUM(I25:AM25)&gt;0,SUM(I25:AM25)," ")</f>
        <v xml:space="preserve"> </v>
      </c>
      <c r="F25" s="119" t="e">
        <f>Apr!AL26</f>
        <v>#DIV/0!</v>
      </c>
      <c r="G25" s="17">
        <f>VLOOKUP(B25,'Herbage Mass Residual'!$B$11:$O$140,($B$1+2),FALSE)</f>
        <v>1500</v>
      </c>
      <c r="H25" s="103" t="e">
        <f>($F$7/VLOOKUP(B25,'Paddock Names'!$B$11:$D$140,3))*(SUM(I25:AM25)/31)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2"/>
    </row>
    <row r="26" spans="2:39"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4" t="e">
        <f>AK26+(VLOOKUP($B25,'Growth Rates'!$B$11:$O$140,($B$1+2),FALSE))-(AL25*(AL$7/VLOOKUP($B25,'Paddock Names'!$B$11:$D$140,3)))</f>
        <v>#DIV/0!</v>
      </c>
      <c r="AM26" s="115" t="e">
        <f>AL26+(VLOOKUP($B25,'Growth Rates'!$B$11:$O$140,($B$1+2),FALSE))-(AM25*(AM$7/VLOOKUP($B25,'Paddock Names'!$B$11:$D$140,3)))</f>
        <v>#DIV/0!</v>
      </c>
    </row>
    <row r="27" spans="2:39"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IF(SUM(I27:AM27)&gt;0,SUM(I27:AM27)," ")</f>
        <v xml:space="preserve"> </v>
      </c>
      <c r="F27" s="119" t="e">
        <f>Apr!AL28</f>
        <v>#DIV/0!</v>
      </c>
      <c r="G27" s="17">
        <f>VLOOKUP(B27,'Herbage Mass Residual'!$B$11:$O$140,($B$1+2),FALSE)</f>
        <v>1500</v>
      </c>
      <c r="H27" s="103" t="e">
        <f>($F$7/VLOOKUP(B27,'Paddock Names'!$B$11:$D$140,3))*(SUM(I27:AM27)/31)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2"/>
    </row>
    <row r="28" spans="2:39"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4" t="e">
        <f>AK28+(VLOOKUP($B27,'Growth Rates'!$B$11:$O$140,($B$1+2),FALSE))-(AL27*(AL$7/VLOOKUP($B27,'Paddock Names'!$B$11:$D$140,3)))</f>
        <v>#DIV/0!</v>
      </c>
      <c r="AM28" s="115" t="e">
        <f>AL28+(VLOOKUP($B27,'Growth Rates'!$B$11:$O$140,($B$1+2),FALSE))-(AM27*(AM$7/VLOOKUP($B27,'Paddock Names'!$B$11:$D$140,3)))</f>
        <v>#DIV/0!</v>
      </c>
    </row>
    <row r="29" spans="2:39"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IF(SUM(I29:AM29)&gt;0,SUM(I29:AM29)," ")</f>
        <v xml:space="preserve"> </v>
      </c>
      <c r="F29" s="119" t="e">
        <f>Apr!AL30</f>
        <v>#DIV/0!</v>
      </c>
      <c r="G29" s="17">
        <f>VLOOKUP(B29,'Herbage Mass Residual'!$B$11:$O$140,($B$1+2),FALSE)</f>
        <v>1500</v>
      </c>
      <c r="H29" s="103" t="e">
        <f>($F$7/VLOOKUP(B29,'Paddock Names'!$B$11:$D$140,3))*(SUM(I29:AM29)/31)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2"/>
    </row>
    <row r="30" spans="2:39"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4" t="e">
        <f>AK30+(VLOOKUP($B29,'Growth Rates'!$B$11:$O$140,($B$1+2),FALSE))-(AL29*(AL$7/VLOOKUP($B29,'Paddock Names'!$B$11:$D$140,3)))</f>
        <v>#DIV/0!</v>
      </c>
      <c r="AM30" s="115" t="e">
        <f>AL30+(VLOOKUP($B29,'Growth Rates'!$B$11:$O$140,($B$1+2),FALSE))-(AM29*(AM$7/VLOOKUP($B29,'Paddock Names'!$B$11:$D$140,3)))</f>
        <v>#DIV/0!</v>
      </c>
    </row>
    <row r="31" spans="2:39"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IF(SUM(I31:AM31)&gt;0,SUM(I31:AM31)," ")</f>
        <v xml:space="preserve"> </v>
      </c>
      <c r="F31" s="119" t="e">
        <f>Apr!AL32</f>
        <v>#DIV/0!</v>
      </c>
      <c r="G31" s="17">
        <f>VLOOKUP(B31,'Herbage Mass Residual'!$B$11:$O$140,($B$1+2),FALSE)</f>
        <v>1500</v>
      </c>
      <c r="H31" s="103" t="e">
        <f>($F$7/VLOOKUP(B31,'Paddock Names'!$B$11:$D$140,3))*(SUM(I31:AM31)/31)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2"/>
    </row>
    <row r="32" spans="2:39"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4" t="e">
        <f>AK32+(VLOOKUP($B31,'Growth Rates'!$B$11:$O$140,($B$1+2),FALSE))-(AL31*(AL$7/VLOOKUP($B31,'Paddock Names'!$B$11:$D$140,3)))</f>
        <v>#DIV/0!</v>
      </c>
      <c r="AM32" s="115" t="e">
        <f>AL32+(VLOOKUP($B31,'Growth Rates'!$B$11:$O$140,($B$1+2),FALSE))-(AM31*(AM$7/VLOOKUP($B31,'Paddock Names'!$B$11:$D$140,3)))</f>
        <v>#DIV/0!</v>
      </c>
    </row>
    <row r="33" spans="2:39"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IF(SUM(I33:AM33)&gt;0,SUM(I33:AM33)," ")</f>
        <v xml:space="preserve"> </v>
      </c>
      <c r="F33" s="119" t="e">
        <f>Apr!AL34</f>
        <v>#DIV/0!</v>
      </c>
      <c r="G33" s="17">
        <f>VLOOKUP(B33,'Herbage Mass Residual'!$B$11:$O$140,($B$1+2),FALSE)</f>
        <v>1500</v>
      </c>
      <c r="H33" s="103" t="e">
        <f>($F$7/VLOOKUP(B33,'Paddock Names'!$B$11:$D$140,3))*(SUM(I33:AM33)/31)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2"/>
    </row>
    <row r="34" spans="2:39"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4" t="e">
        <f>AK34+(VLOOKUP($B33,'Growth Rates'!$B$11:$O$140,($B$1+2),FALSE))-(AL33*(AL$7/VLOOKUP($B33,'Paddock Names'!$B$11:$D$140,3)))</f>
        <v>#DIV/0!</v>
      </c>
      <c r="AM34" s="115" t="e">
        <f>AL34+(VLOOKUP($B33,'Growth Rates'!$B$11:$O$140,($B$1+2),FALSE))-(AM33*(AM$7/VLOOKUP($B33,'Paddock Names'!$B$11:$D$140,3)))</f>
        <v>#DIV/0!</v>
      </c>
    </row>
    <row r="35" spans="2:39"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IF(SUM(I35:AM35)&gt;0,SUM(I35:AM35)," ")</f>
        <v xml:space="preserve"> </v>
      </c>
      <c r="F35" s="119" t="e">
        <f>Apr!AL36</f>
        <v>#DIV/0!</v>
      </c>
      <c r="G35" s="17">
        <f>VLOOKUP(B35,'Herbage Mass Residual'!$B$11:$O$140,($B$1+2),FALSE)</f>
        <v>1500</v>
      </c>
      <c r="H35" s="103" t="e">
        <f>($F$7/VLOOKUP(B35,'Paddock Names'!$B$11:$D$140,3))*(SUM(I35:AM35)/31)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2"/>
    </row>
    <row r="36" spans="2:39"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4" t="e">
        <f>AK36+(VLOOKUP($B35,'Growth Rates'!$B$11:$O$140,($B$1+2),FALSE))-(AL35*(AL$7/VLOOKUP($B35,'Paddock Names'!$B$11:$D$140,3)))</f>
        <v>#DIV/0!</v>
      </c>
      <c r="AM36" s="115" t="e">
        <f>AL36+(VLOOKUP($B35,'Growth Rates'!$B$11:$O$140,($B$1+2),FALSE))-(AM35*(AM$7/VLOOKUP($B35,'Paddock Names'!$B$11:$D$140,3)))</f>
        <v>#DIV/0!</v>
      </c>
    </row>
    <row r="37" spans="2:39"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IF(SUM(I37:AM37)&gt;0,SUM(I37:AM37)," ")</f>
        <v xml:space="preserve"> </v>
      </c>
      <c r="F37" s="119" t="e">
        <f>Apr!AL38</f>
        <v>#DIV/0!</v>
      </c>
      <c r="G37" s="17">
        <f>VLOOKUP(B37,'Herbage Mass Residual'!$B$11:$O$140,($B$1+2),FALSE)</f>
        <v>1500</v>
      </c>
      <c r="H37" s="103" t="e">
        <f>($F$7/VLOOKUP(B37,'Paddock Names'!$B$11:$D$140,3))*(SUM(I37:AM37)/31)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2"/>
    </row>
    <row r="38" spans="2:39"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4" t="e">
        <f>AK38+(VLOOKUP($B37,'Growth Rates'!$B$11:$O$140,($B$1+2),FALSE))-(AL37*(AL$7/VLOOKUP($B37,'Paddock Names'!$B$11:$D$140,3)))</f>
        <v>#DIV/0!</v>
      </c>
      <c r="AM38" s="115" t="e">
        <f>AL38+(VLOOKUP($B37,'Growth Rates'!$B$11:$O$140,($B$1+2),FALSE))-(AM37*(AM$7/VLOOKUP($B37,'Paddock Names'!$B$11:$D$140,3)))</f>
        <v>#DIV/0!</v>
      </c>
    </row>
    <row r="39" spans="2:39"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IF(SUM(I39:AM39)&gt;0,SUM(I39:AM39)," ")</f>
        <v xml:space="preserve"> </v>
      </c>
      <c r="F39" s="119" t="e">
        <f>Apr!AL40</f>
        <v>#DIV/0!</v>
      </c>
      <c r="G39" s="17">
        <f>VLOOKUP(B39,'Herbage Mass Residual'!$B$11:$O$140,($B$1+2),FALSE)</f>
        <v>1500</v>
      </c>
      <c r="H39" s="103" t="e">
        <f>($F$7/VLOOKUP(B39,'Paddock Names'!$B$11:$D$140,3))*(SUM(I39:AM39)/31)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2"/>
    </row>
    <row r="40" spans="2:39"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4" t="e">
        <f>AK40+(VLOOKUP($B39,'Growth Rates'!$B$11:$O$140,($B$1+2),FALSE))-(AL39*(AL$7/VLOOKUP($B39,'Paddock Names'!$B$11:$D$140,3)))</f>
        <v>#DIV/0!</v>
      </c>
      <c r="AM40" s="115" t="e">
        <f>AL40+(VLOOKUP($B39,'Growth Rates'!$B$11:$O$140,($B$1+2),FALSE))-(AM39*(AM$7/VLOOKUP($B39,'Paddock Names'!$B$11:$D$140,3)))</f>
        <v>#DIV/0!</v>
      </c>
    </row>
    <row r="41" spans="2:39"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IF(SUM(I41:AM41)&gt;0,SUM(I41:AM41)," ")</f>
        <v xml:space="preserve"> </v>
      </c>
      <c r="F41" s="119" t="e">
        <f>Apr!AL42</f>
        <v>#DIV/0!</v>
      </c>
      <c r="G41" s="17">
        <f>VLOOKUP(B41,'Herbage Mass Residual'!$B$11:$O$140,($B$1+2),FALSE)</f>
        <v>1500</v>
      </c>
      <c r="H41" s="103" t="e">
        <f>($F$7/VLOOKUP(B41,'Paddock Names'!$B$11:$D$140,3))*(SUM(I41:AM41)/31)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2"/>
    </row>
    <row r="42" spans="2:39"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4" t="e">
        <f>AK42+(VLOOKUP($B41,'Growth Rates'!$B$11:$O$140,($B$1+2),FALSE))-(AL41*(AL$7/VLOOKUP($B41,'Paddock Names'!$B$11:$D$140,3)))</f>
        <v>#DIV/0!</v>
      </c>
      <c r="AM42" s="115" t="e">
        <f>AL42+(VLOOKUP($B41,'Growth Rates'!$B$11:$O$140,($B$1+2),FALSE))-(AM41*(AM$7/VLOOKUP($B41,'Paddock Names'!$B$11:$D$140,3)))</f>
        <v>#DIV/0!</v>
      </c>
    </row>
    <row r="43" spans="2:39"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IF(SUM(I43:AM43)&gt;0,SUM(I43:AM43)," ")</f>
        <v xml:space="preserve"> </v>
      </c>
      <c r="F43" s="119" t="e">
        <f>Apr!AL44</f>
        <v>#DIV/0!</v>
      </c>
      <c r="G43" s="17">
        <f>VLOOKUP(B43,'Herbage Mass Residual'!$B$11:$O$140,($B$1+2),FALSE)</f>
        <v>1500</v>
      </c>
      <c r="H43" s="103" t="e">
        <f>($F$7/VLOOKUP(B43,'Paddock Names'!$B$11:$D$140,3))*(SUM(I43:AM43)/31)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2"/>
    </row>
    <row r="44" spans="2:39"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4" t="e">
        <f>AK44+(VLOOKUP($B43,'Growth Rates'!$B$11:$O$140,($B$1+2),FALSE))-(AL43*(AL$7/VLOOKUP($B43,'Paddock Names'!$B$11:$D$140,3)))</f>
        <v>#DIV/0!</v>
      </c>
      <c r="AM44" s="115" t="e">
        <f>AL44+(VLOOKUP($B43,'Growth Rates'!$B$11:$O$140,($B$1+2),FALSE))-(AM43*(AM$7/VLOOKUP($B43,'Paddock Names'!$B$11:$D$140,3)))</f>
        <v>#DIV/0!</v>
      </c>
    </row>
    <row r="45" spans="2:39"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IF(SUM(I45:AM45)&gt;0,SUM(I45:AM45)," ")</f>
        <v xml:space="preserve"> </v>
      </c>
      <c r="F45" s="119" t="e">
        <f>Apr!AL46</f>
        <v>#DIV/0!</v>
      </c>
      <c r="G45" s="17">
        <f>VLOOKUP(B45,'Herbage Mass Residual'!$B$11:$O$140,($B$1+2),FALSE)</f>
        <v>1500</v>
      </c>
      <c r="H45" s="103" t="e">
        <f>($F$7/VLOOKUP(B45,'Paddock Names'!$B$11:$D$140,3))*(SUM(I45:AM45)/31)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2"/>
    </row>
    <row r="46" spans="2:39"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4" t="e">
        <f>AK46+(VLOOKUP($B45,'Growth Rates'!$B$11:$O$140,($B$1+2),FALSE))-(AL45*(AL$7/VLOOKUP($B45,'Paddock Names'!$B$11:$D$140,3)))</f>
        <v>#DIV/0!</v>
      </c>
      <c r="AM46" s="115" t="e">
        <f>AL46+(VLOOKUP($B45,'Growth Rates'!$B$11:$O$140,($B$1+2),FALSE))-(AM45*(AM$7/VLOOKUP($B45,'Paddock Names'!$B$11:$D$140,3)))</f>
        <v>#DIV/0!</v>
      </c>
    </row>
    <row r="47" spans="2:39"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IF(SUM(I47:AM47)&gt;0,SUM(I47:AM47)," ")</f>
        <v xml:space="preserve"> </v>
      </c>
      <c r="F47" s="119" t="e">
        <f>Apr!AL48</f>
        <v>#DIV/0!</v>
      </c>
      <c r="G47" s="17">
        <f>VLOOKUP(B47,'Herbage Mass Residual'!$B$11:$O$140,($B$1+2),FALSE)</f>
        <v>1500</v>
      </c>
      <c r="H47" s="103" t="e">
        <f>($F$7/VLOOKUP(B47,'Paddock Names'!$B$11:$D$140,3))*(SUM(I47:AM47)/31)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2"/>
    </row>
    <row r="48" spans="2:39"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4" t="e">
        <f>AK48+(VLOOKUP($B47,'Growth Rates'!$B$11:$O$140,($B$1+2),FALSE))-(AL47*(AL$7/VLOOKUP($B47,'Paddock Names'!$B$11:$D$140,3)))</f>
        <v>#DIV/0!</v>
      </c>
      <c r="AM48" s="115" t="e">
        <f>AL48+(VLOOKUP($B47,'Growth Rates'!$B$11:$O$140,($B$1+2),FALSE))-(AM47*(AM$7/VLOOKUP($B47,'Paddock Names'!$B$11:$D$140,3)))</f>
        <v>#DIV/0!</v>
      </c>
    </row>
    <row r="49" spans="2:39"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IF(SUM(I49:AM49)&gt;0,SUM(I49:AM49)," ")</f>
        <v xml:space="preserve"> </v>
      </c>
      <c r="F49" s="119" t="e">
        <f>Apr!AL50</f>
        <v>#DIV/0!</v>
      </c>
      <c r="G49" s="17">
        <f>VLOOKUP(B49,'Herbage Mass Residual'!$B$11:$O$140,($B$1+2),FALSE)</f>
        <v>1500</v>
      </c>
      <c r="H49" s="103" t="e">
        <f>($F$7/VLOOKUP(B49,'Paddock Names'!$B$11:$D$140,3))*(SUM(I49:AM49)/31)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2"/>
    </row>
    <row r="50" spans="2:39"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4" t="e">
        <f>AK50+(VLOOKUP($B49,'Growth Rates'!$B$11:$O$140,($B$1+2),FALSE))-(AL49*(AL$7/VLOOKUP($B49,'Paddock Names'!$B$11:$D$140,3)))</f>
        <v>#DIV/0!</v>
      </c>
      <c r="AM50" s="115" t="e">
        <f>AL50+(VLOOKUP($B49,'Growth Rates'!$B$11:$O$140,($B$1+2),FALSE))-(AM49*(AM$7/VLOOKUP($B49,'Paddock Names'!$B$11:$D$140,3)))</f>
        <v>#DIV/0!</v>
      </c>
    </row>
    <row r="51" spans="2:39"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IF(SUM(I51:AM51)&gt;0,SUM(I51:AM51)," ")</f>
        <v xml:space="preserve"> </v>
      </c>
      <c r="F51" s="119" t="e">
        <f>Apr!AL52</f>
        <v>#DIV/0!</v>
      </c>
      <c r="G51" s="17">
        <f>VLOOKUP(B51,'Herbage Mass Residual'!$B$11:$O$140,($B$1+2),FALSE)</f>
        <v>1500</v>
      </c>
      <c r="H51" s="103" t="e">
        <f>($F$7/VLOOKUP(B51,'Paddock Names'!$B$11:$D$140,3))*(SUM(I51:AM51)/31)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2"/>
    </row>
    <row r="52" spans="2:39"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4" t="e">
        <f>AK52+(VLOOKUP($B51,'Growth Rates'!$B$11:$O$140,($B$1+2),FALSE))-(AL51*(AL$7/VLOOKUP($B51,'Paddock Names'!$B$11:$D$140,3)))</f>
        <v>#DIV/0!</v>
      </c>
      <c r="AM52" s="115" t="e">
        <f>AL52+(VLOOKUP($B51,'Growth Rates'!$B$11:$O$140,($B$1+2),FALSE))-(AM51*(AM$7/VLOOKUP($B51,'Paddock Names'!$B$11:$D$140,3)))</f>
        <v>#DIV/0!</v>
      </c>
    </row>
    <row r="53" spans="2:39"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IF(SUM(I53:AM53)&gt;0,SUM(I53:AM53)," ")</f>
        <v xml:space="preserve"> </v>
      </c>
      <c r="F53" s="119" t="e">
        <f>Apr!AL54</f>
        <v>#DIV/0!</v>
      </c>
      <c r="G53" s="17">
        <f>VLOOKUP(B53,'Herbage Mass Residual'!$B$11:$O$140,($B$1+2),FALSE)</f>
        <v>1500</v>
      </c>
      <c r="H53" s="103" t="e">
        <f>($F$7/VLOOKUP(B53,'Paddock Names'!$B$11:$D$140,3))*(SUM(I53:AM53)/31)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2"/>
    </row>
    <row r="54" spans="2:39"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4" t="e">
        <f>AK54+(VLOOKUP($B53,'Growth Rates'!$B$11:$O$140,($B$1+2),FALSE))-(AL53*(AL$7/VLOOKUP($B53,'Paddock Names'!$B$11:$D$140,3)))</f>
        <v>#DIV/0!</v>
      </c>
      <c r="AM54" s="115" t="e">
        <f>AL54+(VLOOKUP($B53,'Growth Rates'!$B$11:$O$140,($B$1+2),FALSE))-(AM53*(AM$7/VLOOKUP($B53,'Paddock Names'!$B$11:$D$140,3)))</f>
        <v>#DIV/0!</v>
      </c>
    </row>
    <row r="55" spans="2:39"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IF(SUM(I55:AM55)&gt;0,SUM(I55:AM55)," ")</f>
        <v xml:space="preserve"> </v>
      </c>
      <c r="F55" s="119" t="e">
        <f>Apr!AL56</f>
        <v>#DIV/0!</v>
      </c>
      <c r="G55" s="17">
        <f>VLOOKUP(B55,'Herbage Mass Residual'!$B$11:$O$140,($B$1+2),FALSE)</f>
        <v>1500</v>
      </c>
      <c r="H55" s="103" t="e">
        <f>($F$7/VLOOKUP(B55,'Paddock Names'!$B$11:$D$140,3))*(SUM(I55:AM55)/31)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2"/>
    </row>
    <row r="56" spans="2:39"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4" t="e">
        <f>AK56+(VLOOKUP($B55,'Growth Rates'!$B$11:$O$140,($B$1+2),FALSE))-(AL55*(AL$7/VLOOKUP($B55,'Paddock Names'!$B$11:$D$140,3)))</f>
        <v>#DIV/0!</v>
      </c>
      <c r="AM56" s="115" t="e">
        <f>AL56+(VLOOKUP($B55,'Growth Rates'!$B$11:$O$140,($B$1+2),FALSE))-(AM55*(AM$7/VLOOKUP($B55,'Paddock Names'!$B$11:$D$140,3)))</f>
        <v>#DIV/0!</v>
      </c>
    </row>
    <row r="57" spans="2:39"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IF(SUM(I57:AM57)&gt;0,SUM(I57:AM57)," ")</f>
        <v xml:space="preserve"> </v>
      </c>
      <c r="F57" s="119" t="e">
        <f>Apr!AL58</f>
        <v>#DIV/0!</v>
      </c>
      <c r="G57" s="17">
        <f>VLOOKUP(B57,'Herbage Mass Residual'!$B$11:$O$140,($B$1+2),FALSE)</f>
        <v>1500</v>
      </c>
      <c r="H57" s="103" t="e">
        <f>($F$7/VLOOKUP(B57,'Paddock Names'!$B$11:$D$140,3))*(SUM(I57:AM57)/31)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2"/>
    </row>
    <row r="58" spans="2:39"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4" t="e">
        <f>AK58+(VLOOKUP($B57,'Growth Rates'!$B$11:$O$140,($B$1+2),FALSE))-(AL57*(AL$7/VLOOKUP($B57,'Paddock Names'!$B$11:$D$140,3)))</f>
        <v>#DIV/0!</v>
      </c>
      <c r="AM58" s="115" t="e">
        <f>AL58+(VLOOKUP($B57,'Growth Rates'!$B$11:$O$140,($B$1+2),FALSE))-(AM57*(AM$7/VLOOKUP($B57,'Paddock Names'!$B$11:$D$140,3)))</f>
        <v>#DIV/0!</v>
      </c>
    </row>
    <row r="59" spans="2:39"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IF(SUM(I59:AM59)&gt;0,SUM(I59:AM59)," ")</f>
        <v xml:space="preserve"> </v>
      </c>
      <c r="F59" s="119" t="e">
        <f>Apr!AL60</f>
        <v>#DIV/0!</v>
      </c>
      <c r="G59" s="17">
        <f>VLOOKUP(B59,'Herbage Mass Residual'!$B$11:$O$140,($B$1+2),FALSE)</f>
        <v>1500</v>
      </c>
      <c r="H59" s="103" t="e">
        <f>($F$7/VLOOKUP(B59,'Paddock Names'!$B$11:$D$140,3))*(SUM(I59:AM59)/31)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2"/>
    </row>
    <row r="60" spans="2:39"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4" t="e">
        <f>AK60+(VLOOKUP($B59,'Growth Rates'!$B$11:$O$140,($B$1+2),FALSE))-(AL59*(AL$7/VLOOKUP($B59,'Paddock Names'!$B$11:$D$140,3)))</f>
        <v>#DIV/0!</v>
      </c>
      <c r="AM60" s="115" t="e">
        <f>AL60+(VLOOKUP($B59,'Growth Rates'!$B$11:$O$140,($B$1+2),FALSE))-(AM59*(AM$7/VLOOKUP($B59,'Paddock Names'!$B$11:$D$140,3)))</f>
        <v>#DIV/0!</v>
      </c>
    </row>
    <row r="61" spans="2:39"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IF(SUM(I61:AM61)&gt;0,SUM(I61:AM61)," ")</f>
        <v xml:space="preserve"> </v>
      </c>
      <c r="F61" s="119" t="e">
        <f>Apr!AL62</f>
        <v>#DIV/0!</v>
      </c>
      <c r="G61" s="17">
        <f>VLOOKUP(B61,'Herbage Mass Residual'!$B$11:$O$140,($B$1+2),FALSE)</f>
        <v>1500</v>
      </c>
      <c r="H61" s="103" t="e">
        <f>($F$7/VLOOKUP(B61,'Paddock Names'!$B$11:$D$140,3))*(SUM(I61:AM61)/31)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2"/>
    </row>
    <row r="62" spans="2:39"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4" t="e">
        <f>AK62+(VLOOKUP($B61,'Growth Rates'!$B$11:$O$140,($B$1+2),FALSE))-(AL61*(AL$7/VLOOKUP($B61,'Paddock Names'!$B$11:$D$140,3)))</f>
        <v>#DIV/0!</v>
      </c>
      <c r="AM62" s="115" t="e">
        <f>AL62+(VLOOKUP($B61,'Growth Rates'!$B$11:$O$140,($B$1+2),FALSE))-(AM61*(AM$7/VLOOKUP($B61,'Paddock Names'!$B$11:$D$140,3)))</f>
        <v>#DIV/0!</v>
      </c>
    </row>
    <row r="63" spans="2:39"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IF(SUM(I63:AM63)&gt;0,SUM(I63:AM63)," ")</f>
        <v xml:space="preserve"> </v>
      </c>
      <c r="F63" s="119" t="e">
        <f>Apr!AL64</f>
        <v>#DIV/0!</v>
      </c>
      <c r="G63" s="17">
        <f>VLOOKUP(B63,'Herbage Mass Residual'!$B$11:$O$140,($B$1+2),FALSE)</f>
        <v>1500</v>
      </c>
      <c r="H63" s="103" t="e">
        <f>($F$7/VLOOKUP(B63,'Paddock Names'!$B$11:$D$140,3))*(SUM(I63:AM63)/31)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2"/>
    </row>
    <row r="64" spans="2:39"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4" t="e">
        <f>AK64+(VLOOKUP($B63,'Growth Rates'!$B$11:$O$140,($B$1+2),FALSE))-(AL63*(AL$7/VLOOKUP($B63,'Paddock Names'!$B$11:$D$140,3)))</f>
        <v>#DIV/0!</v>
      </c>
      <c r="AM64" s="115" t="e">
        <f>AL64+(VLOOKUP($B63,'Growth Rates'!$B$11:$O$140,($B$1+2),FALSE))-(AM63*(AM$7/VLOOKUP($B63,'Paddock Names'!$B$11:$D$140,3)))</f>
        <v>#DIV/0!</v>
      </c>
    </row>
    <row r="65" spans="2:39"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IF(SUM(I65:AM65)&gt;0,SUM(I65:AM65)," ")</f>
        <v xml:space="preserve"> </v>
      </c>
      <c r="F65" s="119" t="e">
        <f>Apr!AL66</f>
        <v>#DIV/0!</v>
      </c>
      <c r="G65" s="17">
        <f>VLOOKUP(B65,'Herbage Mass Residual'!$B$11:$O$140,($B$1+2),FALSE)</f>
        <v>1500</v>
      </c>
      <c r="H65" s="103" t="e">
        <f>($F$7/VLOOKUP(B65,'Paddock Names'!$B$11:$D$140,3))*(SUM(I65:AM65)/31)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2"/>
    </row>
    <row r="66" spans="2:39"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4" t="e">
        <f>AK66+(VLOOKUP($B65,'Growth Rates'!$B$11:$O$140,($B$1+2),FALSE))-(AL65*(AL$7/VLOOKUP($B65,'Paddock Names'!$B$11:$D$140,3)))</f>
        <v>#DIV/0!</v>
      </c>
      <c r="AM66" s="115" t="e">
        <f>AL66+(VLOOKUP($B65,'Growth Rates'!$B$11:$O$140,($B$1+2),FALSE))-(AM65*(AM$7/VLOOKUP($B65,'Paddock Names'!$B$11:$D$140,3)))</f>
        <v>#DIV/0!</v>
      </c>
    </row>
    <row r="67" spans="2:39"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IF(SUM(I67:AM67)&gt;0,SUM(I67:AM67)," ")</f>
        <v xml:space="preserve"> </v>
      </c>
      <c r="F67" s="119" t="e">
        <f>Apr!AL68</f>
        <v>#DIV/0!</v>
      </c>
      <c r="G67" s="17">
        <f>VLOOKUP(B67,'Herbage Mass Residual'!$B$11:$O$140,($B$1+2),FALSE)</f>
        <v>1500</v>
      </c>
      <c r="H67" s="103" t="e">
        <f>($F$7/VLOOKUP(B67,'Paddock Names'!$B$11:$D$140,3))*(SUM(I67:AM67)/31)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2"/>
    </row>
    <row r="68" spans="2:39"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4" t="e">
        <f>AK68+(VLOOKUP($B67,'Growth Rates'!$B$11:$O$140,($B$1+2),FALSE))-(AL67*(AL$7/VLOOKUP($B67,'Paddock Names'!$B$11:$D$140,3)))</f>
        <v>#DIV/0!</v>
      </c>
      <c r="AM68" s="115" t="e">
        <f>AL68+(VLOOKUP($B67,'Growth Rates'!$B$11:$O$140,($B$1+2),FALSE))-(AM67*(AM$7/VLOOKUP($B67,'Paddock Names'!$B$11:$D$140,3)))</f>
        <v>#DIV/0!</v>
      </c>
    </row>
    <row r="69" spans="2:39"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IF(SUM(I69:AM69)&gt;0,SUM(I69:AM69)," ")</f>
        <v xml:space="preserve"> </v>
      </c>
      <c r="F69" s="119" t="e">
        <f>Apr!AL70</f>
        <v>#DIV/0!</v>
      </c>
      <c r="G69" s="17">
        <f>VLOOKUP(B69,'Herbage Mass Residual'!$B$11:$O$140,($B$1+2),FALSE)</f>
        <v>1500</v>
      </c>
      <c r="H69" s="103" t="e">
        <f>($F$7/VLOOKUP(B69,'Paddock Names'!$B$11:$D$140,3))*(SUM(I69:AM69)/31)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2"/>
    </row>
    <row r="70" spans="2:39"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4" t="e">
        <f>AK70+(VLOOKUP($B69,'Growth Rates'!$B$11:$O$140,($B$1+2),FALSE))-(AL69*(AL$7/VLOOKUP($B69,'Paddock Names'!$B$11:$D$140,3)))</f>
        <v>#DIV/0!</v>
      </c>
      <c r="AM70" s="115" t="e">
        <f>AL70+(VLOOKUP($B69,'Growth Rates'!$B$11:$O$140,($B$1+2),FALSE))-(AM69*(AM$7/VLOOKUP($B69,'Paddock Names'!$B$11:$D$140,3)))</f>
        <v>#DIV/0!</v>
      </c>
    </row>
    <row r="71" spans="2:39"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IF(SUM(I71:AM71)&gt;0,SUM(I71:AM71)," ")</f>
        <v xml:space="preserve"> </v>
      </c>
      <c r="F71" s="119" t="e">
        <f>Apr!AL72</f>
        <v>#DIV/0!</v>
      </c>
      <c r="G71" s="17">
        <f>VLOOKUP(B71,'Herbage Mass Residual'!$B$11:$O$140,($B$1+2),FALSE)</f>
        <v>1500</v>
      </c>
      <c r="H71" s="103" t="e">
        <f>($F$7/VLOOKUP(B71,'Paddock Names'!$B$11:$D$140,3))*(SUM(I71:AM71)/31)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2"/>
    </row>
    <row r="72" spans="2:39"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4" t="e">
        <f>AK72+(VLOOKUP($B71,'Growth Rates'!$B$11:$O$140,($B$1+2),FALSE))-(AL71*(AL$7/VLOOKUP($B71,'Paddock Names'!$B$11:$D$140,3)))</f>
        <v>#DIV/0!</v>
      </c>
      <c r="AM72" s="115" t="e">
        <f>AL72+(VLOOKUP($B71,'Growth Rates'!$B$11:$O$140,($B$1+2),FALSE))-(AM71*(AM$7/VLOOKUP($B71,'Paddock Names'!$B$11:$D$140,3)))</f>
        <v>#DIV/0!</v>
      </c>
    </row>
    <row r="73" spans="2:39"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IF(SUM(I73:AM73)&gt;0,SUM(I73:AM73)," ")</f>
        <v xml:space="preserve"> </v>
      </c>
      <c r="F73" s="119" t="e">
        <f>Apr!AL74</f>
        <v>#DIV/0!</v>
      </c>
      <c r="G73" s="17">
        <f>VLOOKUP(B73,'Herbage Mass Residual'!$B$11:$O$140,($B$1+2),FALSE)</f>
        <v>1500</v>
      </c>
      <c r="H73" s="103" t="e">
        <f>($F$7/VLOOKUP(B73,'Paddock Names'!$B$11:$D$140,3))*(SUM(I73:AM73)/31)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2"/>
    </row>
    <row r="74" spans="2:39"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4" t="e">
        <f>AK74+(VLOOKUP($B73,'Growth Rates'!$B$11:$O$140,($B$1+2),FALSE))-(AL73*(AL$7/VLOOKUP($B73,'Paddock Names'!$B$11:$D$140,3)))</f>
        <v>#DIV/0!</v>
      </c>
      <c r="AM74" s="115" t="e">
        <f>AL74+(VLOOKUP($B73,'Growth Rates'!$B$11:$O$140,($B$1+2),FALSE))-(AM73*(AM$7/VLOOKUP($B73,'Paddock Names'!$B$11:$D$140,3)))</f>
        <v>#DIV/0!</v>
      </c>
    </row>
    <row r="75" spans="2:39"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IF(SUM(I75:AM75)&gt;0,SUM(I75:AM75)," ")</f>
        <v xml:space="preserve"> </v>
      </c>
      <c r="F75" s="119" t="e">
        <f>Apr!AL76</f>
        <v>#DIV/0!</v>
      </c>
      <c r="G75" s="17">
        <f>VLOOKUP(B75,'Herbage Mass Residual'!$B$11:$O$140,($B$1+2),FALSE)</f>
        <v>1500</v>
      </c>
      <c r="H75" s="103" t="e">
        <f>($F$7/VLOOKUP(B75,'Paddock Names'!$B$11:$D$140,3))*(SUM(I75:AM75)/31)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2"/>
    </row>
    <row r="76" spans="2:39"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4" t="e">
        <f>AK76+(VLOOKUP($B75,'Growth Rates'!$B$11:$O$140,($B$1+2),FALSE))-(AL75*(AL$7/VLOOKUP($B75,'Paddock Names'!$B$11:$D$140,3)))</f>
        <v>#DIV/0!</v>
      </c>
      <c r="AM76" s="115" t="e">
        <f>AL76+(VLOOKUP($B75,'Growth Rates'!$B$11:$O$140,($B$1+2),FALSE))-(AM75*(AM$7/VLOOKUP($B75,'Paddock Names'!$B$11:$D$140,3)))</f>
        <v>#DIV/0!</v>
      </c>
    </row>
    <row r="77" spans="2:39"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 t="shared" ref="E77:E139" si="6">IF(SUM(I77:AM77)&gt;0,SUM(I77:AM77)," ")</f>
        <v xml:space="preserve"> </v>
      </c>
      <c r="F77" s="119" t="e">
        <f>Apr!AL78</f>
        <v>#DIV/0!</v>
      </c>
      <c r="G77" s="17">
        <f>VLOOKUP(B77,'Herbage Mass Residual'!$B$11:$O$140,($B$1+2),FALSE)</f>
        <v>1500</v>
      </c>
      <c r="H77" s="103" t="e">
        <f>($F$7/VLOOKUP(B77,'Paddock Names'!$B$11:$D$140,3))*(SUM(I77:AM77)/31)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2"/>
    </row>
    <row r="78" spans="2:39"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4" t="e">
        <f>AK78+(VLOOKUP($B77,'Growth Rates'!$B$11:$O$140,($B$1+2),FALSE))-(AL77*(AL$7/VLOOKUP($B77,'Paddock Names'!$B$11:$D$140,3)))</f>
        <v>#DIV/0!</v>
      </c>
      <c r="AM78" s="115" t="e">
        <f>AL78+(VLOOKUP($B77,'Growth Rates'!$B$11:$O$140,($B$1+2),FALSE))-(AM77*(AM$7/VLOOKUP($B77,'Paddock Names'!$B$11:$D$140,3)))</f>
        <v>#DIV/0!</v>
      </c>
    </row>
    <row r="79" spans="2:39"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 t="shared" si="6"/>
        <v xml:space="preserve"> </v>
      </c>
      <c r="F79" s="119" t="e">
        <f>Apr!AL80</f>
        <v>#DIV/0!</v>
      </c>
      <c r="G79" s="17">
        <f>VLOOKUP(B79,'Herbage Mass Residual'!$B$11:$O$140,($B$1+2),FALSE)</f>
        <v>1500</v>
      </c>
      <c r="H79" s="103" t="e">
        <f>($F$7/VLOOKUP(B79,'Paddock Names'!$B$11:$D$140,3))*(SUM(I79:AM79)/31)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2"/>
    </row>
    <row r="80" spans="2:39"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4" t="e">
        <f>AK80+(VLOOKUP($B79,'Growth Rates'!$B$11:$O$140,($B$1+2),FALSE))-(AL79*(AL$7/VLOOKUP($B79,'Paddock Names'!$B$11:$D$140,3)))</f>
        <v>#DIV/0!</v>
      </c>
      <c r="AM80" s="115" t="e">
        <f>AL80+(VLOOKUP($B79,'Growth Rates'!$B$11:$O$140,($B$1+2),FALSE))-(AM79*(AM$7/VLOOKUP($B79,'Paddock Names'!$B$11:$D$140,3)))</f>
        <v>#DIV/0!</v>
      </c>
    </row>
    <row r="81" spans="2:39"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 t="shared" si="6"/>
        <v xml:space="preserve"> </v>
      </c>
      <c r="F81" s="119" t="e">
        <f>Apr!AL82</f>
        <v>#DIV/0!</v>
      </c>
      <c r="G81" s="17">
        <f>VLOOKUP(B81,'Herbage Mass Residual'!$B$11:$O$140,($B$1+2),FALSE)</f>
        <v>1500</v>
      </c>
      <c r="H81" s="103" t="e">
        <f>($F$7/VLOOKUP(B81,'Paddock Names'!$B$11:$D$140,3))*(SUM(I81:AM81)/31)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2"/>
    </row>
    <row r="82" spans="2:39"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4" t="e">
        <f>AK82+(VLOOKUP($B81,'Growth Rates'!$B$11:$O$140,($B$1+2),FALSE))-(AL81*(AL$7/VLOOKUP($B81,'Paddock Names'!$B$11:$D$140,3)))</f>
        <v>#DIV/0!</v>
      </c>
      <c r="AM82" s="115" t="e">
        <f>AL82+(VLOOKUP($B81,'Growth Rates'!$B$11:$O$140,($B$1+2),FALSE))-(AM81*(AM$7/VLOOKUP($B81,'Paddock Names'!$B$11:$D$140,3)))</f>
        <v>#DIV/0!</v>
      </c>
    </row>
    <row r="83" spans="2:39"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 t="shared" si="6"/>
        <v xml:space="preserve"> </v>
      </c>
      <c r="F83" s="119" t="e">
        <f>Apr!AL84</f>
        <v>#DIV/0!</v>
      </c>
      <c r="G83" s="17">
        <f>VLOOKUP(B83,'Herbage Mass Residual'!$B$11:$O$140,($B$1+2),FALSE)</f>
        <v>1500</v>
      </c>
      <c r="H83" s="103" t="e">
        <f>($F$7/VLOOKUP(B83,'Paddock Names'!$B$11:$D$140,3))*(SUM(I83:AM83)/31)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2"/>
    </row>
    <row r="84" spans="2:39"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4" t="e">
        <f>AK84+(VLOOKUP($B83,'Growth Rates'!$B$11:$O$140,($B$1+2),FALSE))-(AL83*(AL$7/VLOOKUP($B83,'Paddock Names'!$B$11:$D$140,3)))</f>
        <v>#DIV/0!</v>
      </c>
      <c r="AM84" s="115" t="e">
        <f>AL84+(VLOOKUP($B83,'Growth Rates'!$B$11:$O$140,($B$1+2),FALSE))-(AM83*(AM$7/VLOOKUP($B83,'Paddock Names'!$B$11:$D$140,3)))</f>
        <v>#DIV/0!</v>
      </c>
    </row>
    <row r="85" spans="2:39"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 t="shared" si="6"/>
        <v xml:space="preserve"> </v>
      </c>
      <c r="F85" s="119" t="e">
        <f>Apr!AL86</f>
        <v>#DIV/0!</v>
      </c>
      <c r="G85" s="17">
        <f>VLOOKUP(B85,'Herbage Mass Residual'!$B$11:$O$140,($B$1+2),FALSE)</f>
        <v>1500</v>
      </c>
      <c r="H85" s="103" t="e">
        <f>($F$7/VLOOKUP(B85,'Paddock Names'!$B$11:$D$140,3))*(SUM(I85:AM85)/31)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2"/>
    </row>
    <row r="86" spans="2:39"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4" t="e">
        <f>AK86+(VLOOKUP($B85,'Growth Rates'!$B$11:$O$140,($B$1+2),FALSE))-(AL85*(AL$7/VLOOKUP($B85,'Paddock Names'!$B$11:$D$140,3)))</f>
        <v>#DIV/0!</v>
      </c>
      <c r="AM86" s="115" t="e">
        <f>AL86+(VLOOKUP($B85,'Growth Rates'!$B$11:$O$140,($B$1+2),FALSE))-(AM85*(AM$7/VLOOKUP($B85,'Paddock Names'!$B$11:$D$140,3)))</f>
        <v>#DIV/0!</v>
      </c>
    </row>
    <row r="87" spans="2:39"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 t="shared" si="6"/>
        <v xml:space="preserve"> </v>
      </c>
      <c r="F87" s="119" t="e">
        <f>Apr!AL88</f>
        <v>#DIV/0!</v>
      </c>
      <c r="G87" s="17">
        <f>VLOOKUP(B87,'Herbage Mass Residual'!$B$11:$O$140,($B$1+2),FALSE)</f>
        <v>1500</v>
      </c>
      <c r="H87" s="103" t="e">
        <f>($F$7/VLOOKUP(B87,'Paddock Names'!$B$11:$D$140,3))*(SUM(I87:AM87)/31)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2"/>
    </row>
    <row r="88" spans="2:39"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4" t="e">
        <f>AK88+(VLOOKUP($B87,'Growth Rates'!$B$11:$O$140,($B$1+2),FALSE))-(AL87*(AL$7/VLOOKUP($B87,'Paddock Names'!$B$11:$D$140,3)))</f>
        <v>#DIV/0!</v>
      </c>
      <c r="AM88" s="115" t="e">
        <f>AL88+(VLOOKUP($B87,'Growth Rates'!$B$11:$O$140,($B$1+2),FALSE))-(AM87*(AM$7/VLOOKUP($B87,'Paddock Names'!$B$11:$D$140,3)))</f>
        <v>#DIV/0!</v>
      </c>
    </row>
    <row r="89" spans="2:39"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 t="shared" si="6"/>
        <v xml:space="preserve"> </v>
      </c>
      <c r="F89" s="119" t="e">
        <f>Apr!AL90</f>
        <v>#DIV/0!</v>
      </c>
      <c r="G89" s="17">
        <f>VLOOKUP(B89,'Herbage Mass Residual'!$B$11:$O$140,($B$1+2),FALSE)</f>
        <v>1500</v>
      </c>
      <c r="H89" s="103" t="e">
        <f>($F$7/VLOOKUP(B89,'Paddock Names'!$B$11:$D$140,3))*(SUM(I89:AM89)/31)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2"/>
    </row>
    <row r="90" spans="2:39"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4" t="e">
        <f>AK90+(VLOOKUP($B89,'Growth Rates'!$B$11:$O$140,($B$1+2),FALSE))-(AL89*(AL$7/VLOOKUP($B89,'Paddock Names'!$B$11:$D$140,3)))</f>
        <v>#DIV/0!</v>
      </c>
      <c r="AM90" s="115" t="e">
        <f>AL90+(VLOOKUP($B89,'Growth Rates'!$B$11:$O$140,($B$1+2),FALSE))-(AM89*(AM$7/VLOOKUP($B89,'Paddock Names'!$B$11:$D$140,3)))</f>
        <v>#DIV/0!</v>
      </c>
    </row>
    <row r="91" spans="2:39"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 t="shared" si="6"/>
        <v xml:space="preserve"> </v>
      </c>
      <c r="F91" s="119" t="e">
        <f>Apr!AL92</f>
        <v>#DIV/0!</v>
      </c>
      <c r="G91" s="17">
        <f>VLOOKUP(B91,'Herbage Mass Residual'!$B$11:$O$140,($B$1+2),FALSE)</f>
        <v>1500</v>
      </c>
      <c r="H91" s="103" t="e">
        <f>($F$7/VLOOKUP(B91,'Paddock Names'!$B$11:$D$140,3))*(SUM(I91:AM91)/31)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2"/>
    </row>
    <row r="92" spans="2:39"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4" t="e">
        <f>AK92+(VLOOKUP($B91,'Growth Rates'!$B$11:$O$140,($B$1+2),FALSE))-(AL91*(AL$7/VLOOKUP($B91,'Paddock Names'!$B$11:$D$140,3)))</f>
        <v>#DIV/0!</v>
      </c>
      <c r="AM92" s="115" t="e">
        <f>AL92+(VLOOKUP($B91,'Growth Rates'!$B$11:$O$140,($B$1+2),FALSE))-(AM91*(AM$7/VLOOKUP($B91,'Paddock Names'!$B$11:$D$140,3)))</f>
        <v>#DIV/0!</v>
      </c>
    </row>
    <row r="93" spans="2:39"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 t="shared" si="6"/>
        <v xml:space="preserve"> </v>
      </c>
      <c r="F93" s="119" t="e">
        <f>Apr!AL94</f>
        <v>#DIV/0!</v>
      </c>
      <c r="G93" s="17">
        <f>VLOOKUP(B93,'Herbage Mass Residual'!$B$11:$O$140,($B$1+2),FALSE)</f>
        <v>1500</v>
      </c>
      <c r="H93" s="103" t="e">
        <f>($F$7/VLOOKUP(B93,'Paddock Names'!$B$11:$D$140,3))*(SUM(I93:AM93)/31)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2"/>
    </row>
    <row r="94" spans="2:39"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4" t="e">
        <f>AK94+(VLOOKUP($B93,'Growth Rates'!$B$11:$O$140,($B$1+2),FALSE))-(AL93*(AL$7/VLOOKUP($B93,'Paddock Names'!$B$11:$D$140,3)))</f>
        <v>#DIV/0!</v>
      </c>
      <c r="AM94" s="115" t="e">
        <f>AL94+(VLOOKUP($B93,'Growth Rates'!$B$11:$O$140,($B$1+2),FALSE))-(AM93*(AM$7/VLOOKUP($B93,'Paddock Names'!$B$11:$D$140,3)))</f>
        <v>#DIV/0!</v>
      </c>
    </row>
    <row r="95" spans="2:39"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 t="shared" si="6"/>
        <v xml:space="preserve"> </v>
      </c>
      <c r="F95" s="119" t="e">
        <f>Apr!AL96</f>
        <v>#DIV/0!</v>
      </c>
      <c r="G95" s="17">
        <f>VLOOKUP(B95,'Herbage Mass Residual'!$B$11:$O$140,($B$1+2),FALSE)</f>
        <v>1500</v>
      </c>
      <c r="H95" s="103" t="e">
        <f>($F$7/VLOOKUP(B95,'Paddock Names'!$B$11:$D$140,3))*(SUM(I95:AM95)/31)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2"/>
    </row>
    <row r="96" spans="2:39"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4" t="e">
        <f>AK96+(VLOOKUP($B95,'Growth Rates'!$B$11:$O$140,($B$1+2),FALSE))-(AL95*(AL$7/VLOOKUP($B95,'Paddock Names'!$B$11:$D$140,3)))</f>
        <v>#DIV/0!</v>
      </c>
      <c r="AM96" s="115" t="e">
        <f>AL96+(VLOOKUP($B95,'Growth Rates'!$B$11:$O$140,($B$1+2),FALSE))-(AM95*(AM$7/VLOOKUP($B95,'Paddock Names'!$B$11:$D$140,3)))</f>
        <v>#DIV/0!</v>
      </c>
    </row>
    <row r="97" spans="2:39"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 t="shared" si="6"/>
        <v xml:space="preserve"> </v>
      </c>
      <c r="F97" s="119" t="e">
        <f>Apr!AL98</f>
        <v>#DIV/0!</v>
      </c>
      <c r="G97" s="17">
        <f>VLOOKUP(B97,'Herbage Mass Residual'!$B$11:$O$140,($B$1+2),FALSE)</f>
        <v>1500</v>
      </c>
      <c r="H97" s="103" t="e">
        <f>($F$7/VLOOKUP(B97,'Paddock Names'!$B$11:$D$140,3))*(SUM(I97:AM97)/31)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2"/>
    </row>
    <row r="98" spans="2:39"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4" t="e">
        <f>AK98+(VLOOKUP($B97,'Growth Rates'!$B$11:$O$140,($B$1+2),FALSE))-(AL97*(AL$7/VLOOKUP($B97,'Paddock Names'!$B$11:$D$140,3)))</f>
        <v>#DIV/0!</v>
      </c>
      <c r="AM98" s="115" t="e">
        <f>AL98+(VLOOKUP($B97,'Growth Rates'!$B$11:$O$140,($B$1+2),FALSE))-(AM97*(AM$7/VLOOKUP($B97,'Paddock Names'!$B$11:$D$140,3)))</f>
        <v>#DIV/0!</v>
      </c>
    </row>
    <row r="99" spans="2:39"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 t="shared" si="6"/>
        <v xml:space="preserve"> </v>
      </c>
      <c r="F99" s="119" t="e">
        <f>Apr!AL100</f>
        <v>#DIV/0!</v>
      </c>
      <c r="G99" s="17">
        <f>VLOOKUP(B99,'Herbage Mass Residual'!$B$11:$O$140,($B$1+2),FALSE)</f>
        <v>1500</v>
      </c>
      <c r="H99" s="103" t="e">
        <f>($F$7/VLOOKUP(B99,'Paddock Names'!$B$11:$D$140,3))*(SUM(I99:AM99)/31)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2"/>
    </row>
    <row r="100" spans="2:39"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4" t="e">
        <f>AK100+(VLOOKUP($B99,'Growth Rates'!$B$11:$O$140,($B$1+2),FALSE))-(AL99*(AL$7/VLOOKUP($B99,'Paddock Names'!$B$11:$D$140,3)))</f>
        <v>#DIV/0!</v>
      </c>
      <c r="AM100" s="115" t="e">
        <f>AL100+(VLOOKUP($B99,'Growth Rates'!$B$11:$O$140,($B$1+2),FALSE))-(AM99*(AM$7/VLOOKUP($B99,'Paddock Names'!$B$11:$D$140,3)))</f>
        <v>#DIV/0!</v>
      </c>
    </row>
    <row r="101" spans="2:39"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 t="shared" si="6"/>
        <v xml:space="preserve"> </v>
      </c>
      <c r="F101" s="119" t="e">
        <f>Apr!AL102</f>
        <v>#DIV/0!</v>
      </c>
      <c r="G101" s="17">
        <f>VLOOKUP(B101,'Herbage Mass Residual'!$B$11:$O$140,($B$1+2),FALSE)</f>
        <v>1500</v>
      </c>
      <c r="H101" s="103" t="e">
        <f>($F$7/VLOOKUP(B101,'Paddock Names'!$B$11:$D$140,3))*(SUM(I101:AM101)/31)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2"/>
    </row>
    <row r="102" spans="2:39"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4" t="e">
        <f>AK102+(VLOOKUP($B101,'Growth Rates'!$B$11:$O$140,($B$1+2),FALSE))-(AL101*(AL$7/VLOOKUP($B101,'Paddock Names'!$B$11:$D$140,3)))</f>
        <v>#DIV/0!</v>
      </c>
      <c r="AM102" s="115" t="e">
        <f>AL102+(VLOOKUP($B101,'Growth Rates'!$B$11:$O$140,($B$1+2),FALSE))-(AM101*(AM$7/VLOOKUP($B101,'Paddock Names'!$B$11:$D$140,3)))</f>
        <v>#DIV/0!</v>
      </c>
    </row>
    <row r="103" spans="2:39"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 t="shared" si="6"/>
        <v xml:space="preserve"> </v>
      </c>
      <c r="F103" s="119" t="e">
        <f>Apr!AL104</f>
        <v>#DIV/0!</v>
      </c>
      <c r="G103" s="17">
        <f>VLOOKUP(B103,'Herbage Mass Residual'!$B$11:$O$140,($B$1+2),FALSE)</f>
        <v>1500</v>
      </c>
      <c r="H103" s="103" t="e">
        <f>($F$7/VLOOKUP(B103,'Paddock Names'!$B$11:$D$140,3))*(SUM(I103:AM103)/31)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2"/>
    </row>
    <row r="104" spans="2:39"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4" t="e">
        <f>AK104+(VLOOKUP($B103,'Growth Rates'!$B$11:$O$140,($B$1+2),FALSE))-(AL103*(AL$7/VLOOKUP($B103,'Paddock Names'!$B$11:$D$140,3)))</f>
        <v>#DIV/0!</v>
      </c>
      <c r="AM104" s="115" t="e">
        <f>AL104+(VLOOKUP($B103,'Growth Rates'!$B$11:$O$140,($B$1+2),FALSE))-(AM103*(AM$7/VLOOKUP($B103,'Paddock Names'!$B$11:$D$140,3)))</f>
        <v>#DIV/0!</v>
      </c>
    </row>
    <row r="105" spans="2:39"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 t="shared" si="6"/>
        <v xml:space="preserve"> </v>
      </c>
      <c r="F105" s="119" t="e">
        <f>Apr!AL106</f>
        <v>#DIV/0!</v>
      </c>
      <c r="G105" s="17">
        <f>VLOOKUP(B105,'Herbage Mass Residual'!$B$11:$O$140,($B$1+2),FALSE)</f>
        <v>1500</v>
      </c>
      <c r="H105" s="103" t="e">
        <f>($F$7/VLOOKUP(B105,'Paddock Names'!$B$11:$D$140,3))*(SUM(I105:AM105)/31)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2"/>
    </row>
    <row r="106" spans="2:39"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4" t="e">
        <f>AK106+(VLOOKUP($B105,'Growth Rates'!$B$11:$O$140,($B$1+2),FALSE))-(AL105*(AL$7/VLOOKUP($B105,'Paddock Names'!$B$11:$D$140,3)))</f>
        <v>#DIV/0!</v>
      </c>
      <c r="AM106" s="115" t="e">
        <f>AL106+(VLOOKUP($B105,'Growth Rates'!$B$11:$O$140,($B$1+2),FALSE))-(AM105*(AM$7/VLOOKUP($B105,'Paddock Names'!$B$11:$D$140,3)))</f>
        <v>#DIV/0!</v>
      </c>
    </row>
    <row r="107" spans="2:39"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 t="shared" si="6"/>
        <v xml:space="preserve"> </v>
      </c>
      <c r="F107" s="119" t="e">
        <f>Apr!AL108</f>
        <v>#DIV/0!</v>
      </c>
      <c r="G107" s="17">
        <f>VLOOKUP(B107,'Herbage Mass Residual'!$B$11:$O$140,($B$1+2),FALSE)</f>
        <v>1500</v>
      </c>
      <c r="H107" s="103" t="e">
        <f>($F$7/VLOOKUP(B107,'Paddock Names'!$B$11:$D$140,3))*(SUM(I107:AM107)/31)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2"/>
    </row>
    <row r="108" spans="2:39"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4" t="e">
        <f>AK108+(VLOOKUP($B107,'Growth Rates'!$B$11:$O$140,($B$1+2),FALSE))-(AL107*(AL$7/VLOOKUP($B107,'Paddock Names'!$B$11:$D$140,3)))</f>
        <v>#DIV/0!</v>
      </c>
      <c r="AM108" s="115" t="e">
        <f>AL108+(VLOOKUP($B107,'Growth Rates'!$B$11:$O$140,($B$1+2),FALSE))-(AM107*(AM$7/VLOOKUP($B107,'Paddock Names'!$B$11:$D$140,3)))</f>
        <v>#DIV/0!</v>
      </c>
    </row>
    <row r="109" spans="2:39"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 t="shared" si="6"/>
        <v xml:space="preserve"> </v>
      </c>
      <c r="F109" s="119" t="e">
        <f>Apr!AL110</f>
        <v>#DIV/0!</v>
      </c>
      <c r="G109" s="17">
        <f>VLOOKUP(B109,'Herbage Mass Residual'!$B$11:$O$140,($B$1+2),FALSE)</f>
        <v>1500</v>
      </c>
      <c r="H109" s="103" t="e">
        <f>($F$7/VLOOKUP(B109,'Paddock Names'!$B$11:$D$140,3))*(SUM(I109:AM109)/31)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2"/>
    </row>
    <row r="110" spans="2:39"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4" t="e">
        <f>AK110+(VLOOKUP($B109,'Growth Rates'!$B$11:$O$140,($B$1+2),FALSE))-(AL109*(AL$7/VLOOKUP($B109,'Paddock Names'!$B$11:$D$140,3)))</f>
        <v>#DIV/0!</v>
      </c>
      <c r="AM110" s="115" t="e">
        <f>AL110+(VLOOKUP($B109,'Growth Rates'!$B$11:$O$140,($B$1+2),FALSE))-(AM109*(AM$7/VLOOKUP($B109,'Paddock Names'!$B$11:$D$140,3)))</f>
        <v>#DIV/0!</v>
      </c>
    </row>
    <row r="111" spans="2:39"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 t="shared" si="6"/>
        <v xml:space="preserve"> </v>
      </c>
      <c r="F111" s="119" t="e">
        <f>Apr!AL112</f>
        <v>#DIV/0!</v>
      </c>
      <c r="G111" s="17">
        <f>VLOOKUP(B111,'Herbage Mass Residual'!$B$11:$O$140,($B$1+2),FALSE)</f>
        <v>1500</v>
      </c>
      <c r="H111" s="103" t="e">
        <f>($F$7/VLOOKUP(B111,'Paddock Names'!$B$11:$D$140,3))*(SUM(I111:AM111)/31)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2"/>
    </row>
    <row r="112" spans="2:39"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4" t="e">
        <f>AK112+(VLOOKUP($B111,'Growth Rates'!$B$11:$O$140,($B$1+2),FALSE))-(AL111*(AL$7/VLOOKUP($B111,'Paddock Names'!$B$11:$D$140,3)))</f>
        <v>#DIV/0!</v>
      </c>
      <c r="AM112" s="115" t="e">
        <f>AL112+(VLOOKUP($B111,'Growth Rates'!$B$11:$O$140,($B$1+2),FALSE))-(AM111*(AM$7/VLOOKUP($B111,'Paddock Names'!$B$11:$D$140,3)))</f>
        <v>#DIV/0!</v>
      </c>
    </row>
    <row r="113" spans="2:39"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 t="shared" si="6"/>
        <v xml:space="preserve"> </v>
      </c>
      <c r="F113" s="119" t="e">
        <f>Apr!AL114</f>
        <v>#DIV/0!</v>
      </c>
      <c r="G113" s="17">
        <f>VLOOKUP(B113,'Herbage Mass Residual'!$B$11:$O$140,($B$1+2),FALSE)</f>
        <v>1500</v>
      </c>
      <c r="H113" s="103" t="e">
        <f>($F$7/VLOOKUP(B113,'Paddock Names'!$B$11:$D$140,3))*(SUM(I113:AM113)/31)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2"/>
    </row>
    <row r="114" spans="2:39"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4" t="e">
        <f>AK114+(VLOOKUP($B113,'Growth Rates'!$B$11:$O$140,($B$1+2),FALSE))-(AL113*(AL$7/VLOOKUP($B113,'Paddock Names'!$B$11:$D$140,3)))</f>
        <v>#DIV/0!</v>
      </c>
      <c r="AM114" s="115" t="e">
        <f>AL114+(VLOOKUP($B113,'Growth Rates'!$B$11:$O$140,($B$1+2),FALSE))-(AM113*(AM$7/VLOOKUP($B113,'Paddock Names'!$B$11:$D$140,3)))</f>
        <v>#DIV/0!</v>
      </c>
    </row>
    <row r="115" spans="2:39"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 t="shared" si="6"/>
        <v xml:space="preserve"> </v>
      </c>
      <c r="F115" s="119" t="e">
        <f>Apr!AL116</f>
        <v>#DIV/0!</v>
      </c>
      <c r="G115" s="17">
        <f>VLOOKUP(B115,'Herbage Mass Residual'!$B$11:$O$140,($B$1+2),FALSE)</f>
        <v>1500</v>
      </c>
      <c r="H115" s="103" t="e">
        <f>($F$7/VLOOKUP(B115,'Paddock Names'!$B$11:$D$140,3))*(SUM(I115:AM115)/31)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2"/>
    </row>
    <row r="116" spans="2:39"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4" t="e">
        <f>AK116+(VLOOKUP($B115,'Growth Rates'!$B$11:$O$140,($B$1+2),FALSE))-(AL115*(AL$7/VLOOKUP($B115,'Paddock Names'!$B$11:$D$140,3)))</f>
        <v>#DIV/0!</v>
      </c>
      <c r="AM116" s="115" t="e">
        <f>AL116+(VLOOKUP($B115,'Growth Rates'!$B$11:$O$140,($B$1+2),FALSE))-(AM115*(AM$7/VLOOKUP($B115,'Paddock Names'!$B$11:$D$140,3)))</f>
        <v>#DIV/0!</v>
      </c>
    </row>
    <row r="117" spans="2:39"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 t="shared" si="6"/>
        <v xml:space="preserve"> </v>
      </c>
      <c r="F117" s="119" t="e">
        <f>Apr!AL118</f>
        <v>#DIV/0!</v>
      </c>
      <c r="G117" s="17">
        <f>VLOOKUP(B117,'Herbage Mass Residual'!$B$11:$O$140,($B$1+2),FALSE)</f>
        <v>1500</v>
      </c>
      <c r="H117" s="103" t="e">
        <f>($F$7/VLOOKUP(B117,'Paddock Names'!$B$11:$D$140,3))*(SUM(I117:AM117)/31)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2"/>
    </row>
    <row r="118" spans="2:39"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4" t="e">
        <f>AK118+(VLOOKUP($B117,'Growth Rates'!$B$11:$O$140,($B$1+2),FALSE))-(AL117*(AL$7/VLOOKUP($B117,'Paddock Names'!$B$11:$D$140,3)))</f>
        <v>#DIV/0!</v>
      </c>
      <c r="AM118" s="115" t="e">
        <f>AL118+(VLOOKUP($B117,'Growth Rates'!$B$11:$O$140,($B$1+2),FALSE))-(AM117*(AM$7/VLOOKUP($B117,'Paddock Names'!$B$11:$D$140,3)))</f>
        <v>#DIV/0!</v>
      </c>
    </row>
    <row r="119" spans="2:39"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 t="shared" si="6"/>
        <v xml:space="preserve"> </v>
      </c>
      <c r="F119" s="119" t="e">
        <f>Apr!AL120</f>
        <v>#DIV/0!</v>
      </c>
      <c r="G119" s="17">
        <f>VLOOKUP(B119,'Herbage Mass Residual'!$B$11:$O$140,($B$1+2),FALSE)</f>
        <v>1500</v>
      </c>
      <c r="H119" s="103" t="e">
        <f>($F$7/VLOOKUP(B119,'Paddock Names'!$B$11:$D$140,3))*(SUM(I119:AM119)/31)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2"/>
    </row>
    <row r="120" spans="2:39"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4" t="e">
        <f>AK120+(VLOOKUP($B119,'Growth Rates'!$B$11:$O$140,($B$1+2),FALSE))-(AL119*(AL$7/VLOOKUP($B119,'Paddock Names'!$B$11:$D$140,3)))</f>
        <v>#DIV/0!</v>
      </c>
      <c r="AM120" s="115" t="e">
        <f>AL120+(VLOOKUP($B119,'Growth Rates'!$B$11:$O$140,($B$1+2),FALSE))-(AM119*(AM$7/VLOOKUP($B119,'Paddock Names'!$B$11:$D$140,3)))</f>
        <v>#DIV/0!</v>
      </c>
    </row>
    <row r="121" spans="2:39"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 t="shared" si="6"/>
        <v xml:space="preserve"> </v>
      </c>
      <c r="F121" s="119" t="e">
        <f>Apr!AL122</f>
        <v>#DIV/0!</v>
      </c>
      <c r="G121" s="17">
        <f>VLOOKUP(B121,'Herbage Mass Residual'!$B$11:$O$140,($B$1+2),FALSE)</f>
        <v>1500</v>
      </c>
      <c r="H121" s="103" t="e">
        <f>($F$7/VLOOKUP(B121,'Paddock Names'!$B$11:$D$140,3))*(SUM(I121:AM121)/31)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2"/>
    </row>
    <row r="122" spans="2:39"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4" t="e">
        <f>AK122+(VLOOKUP($B121,'Growth Rates'!$B$11:$O$140,($B$1+2),FALSE))-(AL121*(AL$7/VLOOKUP($B121,'Paddock Names'!$B$11:$D$140,3)))</f>
        <v>#DIV/0!</v>
      </c>
      <c r="AM122" s="115" t="e">
        <f>AL122+(VLOOKUP($B121,'Growth Rates'!$B$11:$O$140,($B$1+2),FALSE))-(AM121*(AM$7/VLOOKUP($B121,'Paddock Names'!$B$11:$D$140,3)))</f>
        <v>#DIV/0!</v>
      </c>
    </row>
    <row r="123" spans="2:39"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 t="shared" si="6"/>
        <v xml:space="preserve"> </v>
      </c>
      <c r="F123" s="119" t="e">
        <f>Apr!AL124</f>
        <v>#DIV/0!</v>
      </c>
      <c r="G123" s="17">
        <f>VLOOKUP(B123,'Herbage Mass Residual'!$B$11:$O$140,($B$1+2),FALSE)</f>
        <v>1500</v>
      </c>
      <c r="H123" s="103" t="e">
        <f>($F$7/VLOOKUP(B123,'Paddock Names'!$B$11:$D$140,3))*(SUM(I123:AM123)/31)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2"/>
    </row>
    <row r="124" spans="2:39"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4" t="e">
        <f>AK124+(VLOOKUP($B123,'Growth Rates'!$B$11:$O$140,($B$1+2),FALSE))-(AL123*(AL$7/VLOOKUP($B123,'Paddock Names'!$B$11:$D$140,3)))</f>
        <v>#DIV/0!</v>
      </c>
      <c r="AM124" s="115" t="e">
        <f>AL124+(VLOOKUP($B123,'Growth Rates'!$B$11:$O$140,($B$1+2),FALSE))-(AM123*(AM$7/VLOOKUP($B123,'Paddock Names'!$B$11:$D$140,3)))</f>
        <v>#DIV/0!</v>
      </c>
    </row>
    <row r="125" spans="2:39"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 t="shared" si="6"/>
        <v xml:space="preserve"> </v>
      </c>
      <c r="F125" s="119" t="e">
        <f>Apr!AL126</f>
        <v>#DIV/0!</v>
      </c>
      <c r="G125" s="17">
        <f>VLOOKUP(B125,'Herbage Mass Residual'!$B$11:$O$140,($B$1+2),FALSE)</f>
        <v>1500</v>
      </c>
      <c r="H125" s="103" t="e">
        <f>($F$7/VLOOKUP(B125,'Paddock Names'!$B$11:$D$140,3))*(SUM(I125:AM125)/31)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2"/>
    </row>
    <row r="126" spans="2:39"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4" t="e">
        <f>AK126+(VLOOKUP($B125,'Growth Rates'!$B$11:$O$140,($B$1+2),FALSE))-(AL125*(AL$7/VLOOKUP($B125,'Paddock Names'!$B$11:$D$140,3)))</f>
        <v>#DIV/0!</v>
      </c>
      <c r="AM126" s="115" t="e">
        <f>AL126+(VLOOKUP($B125,'Growth Rates'!$B$11:$O$140,($B$1+2),FALSE))-(AM125*(AM$7/VLOOKUP($B125,'Paddock Names'!$B$11:$D$140,3)))</f>
        <v>#DIV/0!</v>
      </c>
    </row>
    <row r="127" spans="2:39"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 t="shared" si="6"/>
        <v xml:space="preserve"> </v>
      </c>
      <c r="F127" s="119" t="e">
        <f>Apr!AL128</f>
        <v>#DIV/0!</v>
      </c>
      <c r="G127" s="17">
        <f>VLOOKUP(B127,'Herbage Mass Residual'!$B$11:$O$140,($B$1+2),FALSE)</f>
        <v>1500</v>
      </c>
      <c r="H127" s="103" t="e">
        <f>($F$7/VLOOKUP(B127,'Paddock Names'!$B$11:$D$140,3))*(SUM(I127:AM127)/31)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2"/>
    </row>
    <row r="128" spans="2:39"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4" t="e">
        <f>AK128+(VLOOKUP($B127,'Growth Rates'!$B$11:$O$140,($B$1+2),FALSE))-(AL127*(AL$7/VLOOKUP($B127,'Paddock Names'!$B$11:$D$140,3)))</f>
        <v>#DIV/0!</v>
      </c>
      <c r="AM128" s="115" t="e">
        <f>AL128+(VLOOKUP($B127,'Growth Rates'!$B$11:$O$140,($B$1+2),FALSE))-(AM127*(AM$7/VLOOKUP($B127,'Paddock Names'!$B$11:$D$140,3)))</f>
        <v>#DIV/0!</v>
      </c>
    </row>
    <row r="129" spans="2:39"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 t="shared" si="6"/>
        <v xml:space="preserve"> </v>
      </c>
      <c r="F129" s="119" t="e">
        <f>Apr!AL130</f>
        <v>#DIV/0!</v>
      </c>
      <c r="G129" s="17">
        <f>VLOOKUP(B129,'Herbage Mass Residual'!$B$11:$O$140,($B$1+2),FALSE)</f>
        <v>1500</v>
      </c>
      <c r="H129" s="103" t="e">
        <f>($F$7/VLOOKUP(B129,'Paddock Names'!$B$11:$D$140,3))*(SUM(I129:AM129)/31)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2"/>
    </row>
    <row r="130" spans="2:39"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4" t="e">
        <f>AK130+(VLOOKUP($B129,'Growth Rates'!$B$11:$O$140,($B$1+2),FALSE))-(AL129*(AL$7/VLOOKUP($B129,'Paddock Names'!$B$11:$D$140,3)))</f>
        <v>#DIV/0!</v>
      </c>
      <c r="AM130" s="115" t="e">
        <f>AL130+(VLOOKUP($B129,'Growth Rates'!$B$11:$O$140,($B$1+2),FALSE))-(AM129*(AM$7/VLOOKUP($B129,'Paddock Names'!$B$11:$D$140,3)))</f>
        <v>#DIV/0!</v>
      </c>
    </row>
    <row r="131" spans="2:39"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 t="shared" si="6"/>
        <v xml:space="preserve"> </v>
      </c>
      <c r="F131" s="119" t="e">
        <f>Apr!AL132</f>
        <v>#DIV/0!</v>
      </c>
      <c r="G131" s="17">
        <f>VLOOKUP(B131,'Herbage Mass Residual'!$B$11:$O$140,($B$1+2),FALSE)</f>
        <v>1500</v>
      </c>
      <c r="H131" s="103" t="e">
        <f>($F$7/VLOOKUP(B131,'Paddock Names'!$B$11:$D$140,3))*(SUM(I131:AM131)/31)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2"/>
    </row>
    <row r="132" spans="2:39"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4" t="e">
        <f>AK132+(VLOOKUP($B131,'Growth Rates'!$B$11:$O$140,($B$1+2),FALSE))-(AL131*(AL$7/VLOOKUP($B131,'Paddock Names'!$B$11:$D$140,3)))</f>
        <v>#DIV/0!</v>
      </c>
      <c r="AM132" s="115" t="e">
        <f>AL132+(VLOOKUP($B131,'Growth Rates'!$B$11:$O$140,($B$1+2),FALSE))-(AM131*(AM$7/VLOOKUP($B131,'Paddock Names'!$B$11:$D$140,3)))</f>
        <v>#DIV/0!</v>
      </c>
    </row>
    <row r="133" spans="2:39"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 t="shared" si="6"/>
        <v xml:space="preserve"> </v>
      </c>
      <c r="F133" s="119" t="e">
        <f>Apr!AL134</f>
        <v>#DIV/0!</v>
      </c>
      <c r="G133" s="17">
        <f>VLOOKUP(B133,'Herbage Mass Residual'!$B$11:$O$140,($B$1+2),FALSE)</f>
        <v>1500</v>
      </c>
      <c r="H133" s="103" t="e">
        <f>($F$7/VLOOKUP(B133,'Paddock Names'!$B$11:$D$140,3))*(SUM(I133:AM133)/31)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2"/>
    </row>
    <row r="134" spans="2:39"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4" t="e">
        <f>AK134+(VLOOKUP($B133,'Growth Rates'!$B$11:$O$140,($B$1+2),FALSE))-(AL133*(AL$7/VLOOKUP($B133,'Paddock Names'!$B$11:$D$140,3)))</f>
        <v>#DIV/0!</v>
      </c>
      <c r="AM134" s="115" t="e">
        <f>AL134+(VLOOKUP($B133,'Growth Rates'!$B$11:$O$140,($B$1+2),FALSE))-(AM133*(AM$7/VLOOKUP($B133,'Paddock Names'!$B$11:$D$140,3)))</f>
        <v>#DIV/0!</v>
      </c>
    </row>
    <row r="135" spans="2:39"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 t="shared" si="6"/>
        <v xml:space="preserve"> </v>
      </c>
      <c r="F135" s="119" t="e">
        <f>Apr!AL136</f>
        <v>#DIV/0!</v>
      </c>
      <c r="G135" s="17">
        <f>VLOOKUP(B135,'Herbage Mass Residual'!$B$11:$O$140,($B$1+2),FALSE)</f>
        <v>1500</v>
      </c>
      <c r="H135" s="103" t="e">
        <f>($F$7/VLOOKUP(B135,'Paddock Names'!$B$11:$D$140,3))*(SUM(I135:AM135)/31)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2"/>
    </row>
    <row r="136" spans="2:39"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4" t="e">
        <f>AK136+(VLOOKUP($B135,'Growth Rates'!$B$11:$O$140,($B$1+2),FALSE))-(AL135*(AL$7/VLOOKUP($B135,'Paddock Names'!$B$11:$D$140,3)))</f>
        <v>#DIV/0!</v>
      </c>
      <c r="AM136" s="115" t="e">
        <f>AL136+(VLOOKUP($B135,'Growth Rates'!$B$11:$O$140,($B$1+2),FALSE))-(AM135*(AM$7/VLOOKUP($B135,'Paddock Names'!$B$11:$D$140,3)))</f>
        <v>#DIV/0!</v>
      </c>
    </row>
    <row r="137" spans="2:39"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 t="shared" si="6"/>
        <v xml:space="preserve"> </v>
      </c>
      <c r="F137" s="119" t="e">
        <f>Apr!AL138</f>
        <v>#DIV/0!</v>
      </c>
      <c r="G137" s="17">
        <f>VLOOKUP(B137,'Herbage Mass Residual'!$B$11:$O$140,($B$1+2),FALSE)</f>
        <v>1500</v>
      </c>
      <c r="H137" s="103" t="e">
        <f>($F$7/VLOOKUP(B137,'Paddock Names'!$B$11:$D$140,3))*(SUM(I137:AM137)/31)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2"/>
    </row>
    <row r="138" spans="2:39"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4" t="e">
        <f>AK138+(VLOOKUP($B137,'Growth Rates'!$B$11:$O$140,($B$1+2),FALSE))-(AL137*(AL$7/VLOOKUP($B137,'Paddock Names'!$B$11:$D$140,3)))</f>
        <v>#DIV/0!</v>
      </c>
      <c r="AM138" s="115" t="e">
        <f>AL138+(VLOOKUP($B137,'Growth Rates'!$B$11:$O$140,($B$1+2),FALSE))-(AM137*(AM$7/VLOOKUP($B137,'Paddock Names'!$B$11:$D$140,3)))</f>
        <v>#DIV/0!</v>
      </c>
    </row>
    <row r="139" spans="2:39"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 t="shared" si="6"/>
        <v xml:space="preserve"> </v>
      </c>
      <c r="F139" s="119" t="e">
        <f>Apr!AL140</f>
        <v>#DIV/0!</v>
      </c>
      <c r="G139" s="17">
        <f>VLOOKUP(B139,'Herbage Mass Residual'!$B$11:$O$140,($B$1+2),FALSE)</f>
        <v>1500</v>
      </c>
      <c r="H139" s="103" t="e">
        <f>($F$7/VLOOKUP(B139,'Paddock Names'!$B$11:$D$140,3))*(SUM(I139:AM139)/31)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2"/>
    </row>
    <row r="140" spans="2:39"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4" t="e">
        <f>AK140+(VLOOKUP($B139,'Growth Rates'!$B$11:$O$140,($B$1+2),FALSE))-(AL139*(AL$7/VLOOKUP($B139,'Paddock Names'!$B$11:$D$140,3)))</f>
        <v>#DIV/0!</v>
      </c>
      <c r="AM140" s="115" t="e">
        <f>AL140+(VLOOKUP($B139,'Growth Rates'!$B$11:$O$140,($B$1+2),FALSE))-(AM139*(AM$7/VLOOKUP($B139,'Paddock Names'!$B$11:$D$140,3)))</f>
        <v>#DIV/0!</v>
      </c>
    </row>
    <row r="141" spans="2:39" x14ac:dyDescent="0.2">
      <c r="B141" s="58">
        <f t="shared" ref="B141:B204" si="7">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 t="shared" ref="E141:E203" si="8">IF(SUM(I141:AM141)&gt;0,SUM(I141:AM141)," ")</f>
        <v xml:space="preserve"> </v>
      </c>
      <c r="F141" s="119" t="e">
        <f>Apr!AL142</f>
        <v>#DIV/0!</v>
      </c>
      <c r="G141" s="17">
        <f>VLOOKUP(B141,'Herbage Mass Residual'!$B$11:$O$140,($B$1+2),FALSE)</f>
        <v>1500</v>
      </c>
      <c r="H141" s="103" t="e">
        <f>($F$7/VLOOKUP(B141,'Paddock Names'!$B$11:$D$140,3))*(SUM(I141:AM141)/31)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2"/>
    </row>
    <row r="142" spans="2:39" ht="16" thickBot="1" x14ac:dyDescent="0.25">
      <c r="B142" s="58">
        <f t="shared" si="7"/>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4" t="e">
        <f>AK142+(VLOOKUP($B141,'Growth Rates'!$B$11:$O$140,($B$1+2),FALSE))-(AL141*(AL$7/VLOOKUP($B141,'Paddock Names'!$B$11:$D$140,3)))</f>
        <v>#DIV/0!</v>
      </c>
      <c r="AM142" s="115" t="e">
        <f>AL142+(VLOOKUP($B141,'Growth Rates'!$B$11:$O$140,($B$1+2),FALSE))-(AM141*(AM$7/VLOOKUP($B141,'Paddock Names'!$B$11:$D$140,3)))</f>
        <v>#DIV/0!</v>
      </c>
    </row>
    <row r="143" spans="2:39" x14ac:dyDescent="0.2">
      <c r="B143" s="58">
        <f t="shared" si="7"/>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 t="shared" si="8"/>
        <v xml:space="preserve"> </v>
      </c>
      <c r="F143" s="119" t="e">
        <f>Apr!AL144</f>
        <v>#DIV/0!</v>
      </c>
      <c r="G143" s="17">
        <f>VLOOKUP(B143,'Herbage Mass Residual'!$B$11:$O$140,($B$1+2),FALSE)</f>
        <v>1500</v>
      </c>
      <c r="H143" s="103" t="e">
        <f>($F$7/VLOOKUP(B143,'Paddock Names'!$B$11:$D$140,3))*(SUM(I143:AM143)/31)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2"/>
    </row>
    <row r="144" spans="2:39" ht="16" thickBot="1" x14ac:dyDescent="0.25">
      <c r="B144" s="58">
        <f t="shared" si="7"/>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4" t="e">
        <f>AK144+(VLOOKUP($B143,'Growth Rates'!$B$11:$O$140,($B$1+2),FALSE))-(AL143*(AL$7/VLOOKUP($B143,'Paddock Names'!$B$11:$D$140,3)))</f>
        <v>#DIV/0!</v>
      </c>
      <c r="AM144" s="115" t="e">
        <f>AL144+(VLOOKUP($B143,'Growth Rates'!$B$11:$O$140,($B$1+2),FALSE))-(AM143*(AM$7/VLOOKUP($B143,'Paddock Names'!$B$11:$D$140,3)))</f>
        <v>#DIV/0!</v>
      </c>
    </row>
    <row r="145" spans="2:39" x14ac:dyDescent="0.2">
      <c r="B145" s="58">
        <f t="shared" si="7"/>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 t="shared" si="8"/>
        <v xml:space="preserve"> </v>
      </c>
      <c r="F145" s="119" t="e">
        <f>Apr!AL146</f>
        <v>#DIV/0!</v>
      </c>
      <c r="G145" s="17">
        <f>VLOOKUP(B145,'Herbage Mass Residual'!$B$11:$O$140,($B$1+2),FALSE)</f>
        <v>1500</v>
      </c>
      <c r="H145" s="103" t="e">
        <f>($F$7/VLOOKUP(B145,'Paddock Names'!$B$11:$D$140,3))*(SUM(I145:AM145)/31)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2"/>
    </row>
    <row r="146" spans="2:39" ht="16" thickBot="1" x14ac:dyDescent="0.25">
      <c r="B146" s="58">
        <f t="shared" si="7"/>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4" t="e">
        <f>AK146+(VLOOKUP($B145,'Growth Rates'!$B$11:$O$140,($B$1+2),FALSE))-(AL145*(AL$7/VLOOKUP($B145,'Paddock Names'!$B$11:$D$140,3)))</f>
        <v>#DIV/0!</v>
      </c>
      <c r="AM146" s="115" t="e">
        <f>AL146+(VLOOKUP($B145,'Growth Rates'!$B$11:$O$140,($B$1+2),FALSE))-(AM145*(AM$7/VLOOKUP($B145,'Paddock Names'!$B$11:$D$140,3)))</f>
        <v>#DIV/0!</v>
      </c>
    </row>
    <row r="147" spans="2:39" x14ac:dyDescent="0.2">
      <c r="B147" s="58">
        <f t="shared" si="7"/>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 t="shared" si="8"/>
        <v xml:space="preserve"> </v>
      </c>
      <c r="F147" s="119" t="e">
        <f>Apr!AL148</f>
        <v>#DIV/0!</v>
      </c>
      <c r="G147" s="17">
        <f>VLOOKUP(B147,'Herbage Mass Residual'!$B$11:$O$140,($B$1+2),FALSE)</f>
        <v>1500</v>
      </c>
      <c r="H147" s="103" t="e">
        <f>($F$7/VLOOKUP(B147,'Paddock Names'!$B$11:$D$140,3))*(SUM(I147:AM147)/31)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2"/>
    </row>
    <row r="148" spans="2:39" ht="16" thickBot="1" x14ac:dyDescent="0.25">
      <c r="B148" s="58">
        <f t="shared" si="7"/>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4" t="e">
        <f>AK148+(VLOOKUP($B147,'Growth Rates'!$B$11:$O$140,($B$1+2),FALSE))-(AL147*(AL$7/VLOOKUP($B147,'Paddock Names'!$B$11:$D$140,3)))</f>
        <v>#DIV/0!</v>
      </c>
      <c r="AM148" s="115" t="e">
        <f>AL148+(VLOOKUP($B147,'Growth Rates'!$B$11:$O$140,($B$1+2),FALSE))-(AM147*(AM$7/VLOOKUP($B147,'Paddock Names'!$B$11:$D$140,3)))</f>
        <v>#DIV/0!</v>
      </c>
    </row>
    <row r="149" spans="2:39" x14ac:dyDescent="0.2">
      <c r="B149" s="58">
        <f t="shared" si="7"/>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 t="shared" si="8"/>
        <v xml:space="preserve"> </v>
      </c>
      <c r="F149" s="119" t="e">
        <f>Apr!AL150</f>
        <v>#DIV/0!</v>
      </c>
      <c r="G149" s="17">
        <f>VLOOKUP(B149,'Herbage Mass Residual'!$B$11:$O$140,($B$1+2),FALSE)</f>
        <v>1500</v>
      </c>
      <c r="H149" s="103" t="e">
        <f>($F$7/VLOOKUP(B149,'Paddock Names'!$B$11:$D$140,3))*(SUM(I149:AM149)/31)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2"/>
    </row>
    <row r="150" spans="2:39" ht="16" thickBot="1" x14ac:dyDescent="0.25">
      <c r="B150" s="58">
        <f t="shared" si="7"/>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4" t="e">
        <f>AK150+(VLOOKUP($B149,'Growth Rates'!$B$11:$O$140,($B$1+2),FALSE))-(AL149*(AL$7/VLOOKUP($B149,'Paddock Names'!$B$11:$D$140,3)))</f>
        <v>#DIV/0!</v>
      </c>
      <c r="AM150" s="115" t="e">
        <f>AL150+(VLOOKUP($B149,'Growth Rates'!$B$11:$O$140,($B$1+2),FALSE))-(AM149*(AM$7/VLOOKUP($B149,'Paddock Names'!$B$11:$D$140,3)))</f>
        <v>#DIV/0!</v>
      </c>
    </row>
    <row r="151" spans="2:39" x14ac:dyDescent="0.2">
      <c r="B151" s="58">
        <f t="shared" si="7"/>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 t="shared" si="8"/>
        <v xml:space="preserve"> </v>
      </c>
      <c r="F151" s="119" t="e">
        <f>Apr!AL152</f>
        <v>#DIV/0!</v>
      </c>
      <c r="G151" s="17">
        <f>VLOOKUP(B151,'Herbage Mass Residual'!$B$11:$O$140,($B$1+2),FALSE)</f>
        <v>1500</v>
      </c>
      <c r="H151" s="103" t="e">
        <f>($F$7/VLOOKUP(B151,'Paddock Names'!$B$11:$D$140,3))*(SUM(I151:AM151)/31)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2"/>
    </row>
    <row r="152" spans="2:39" ht="16" thickBot="1" x14ac:dyDescent="0.25">
      <c r="B152" s="58">
        <f t="shared" si="7"/>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4" t="e">
        <f>AK152+(VLOOKUP($B151,'Growth Rates'!$B$11:$O$140,($B$1+2),FALSE))-(AL151*(AL$7/VLOOKUP($B151,'Paddock Names'!$B$11:$D$140,3)))</f>
        <v>#DIV/0!</v>
      </c>
      <c r="AM152" s="115" t="e">
        <f>AL152+(VLOOKUP($B151,'Growth Rates'!$B$11:$O$140,($B$1+2),FALSE))-(AM151*(AM$7/VLOOKUP($B151,'Paddock Names'!$B$11:$D$140,3)))</f>
        <v>#DIV/0!</v>
      </c>
    </row>
    <row r="153" spans="2:39" x14ac:dyDescent="0.2">
      <c r="B153" s="58">
        <f t="shared" si="7"/>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 t="shared" si="8"/>
        <v xml:space="preserve"> </v>
      </c>
      <c r="F153" s="119" t="e">
        <f>Apr!AL154</f>
        <v>#DIV/0!</v>
      </c>
      <c r="G153" s="17">
        <f>VLOOKUP(B153,'Herbage Mass Residual'!$B$11:$O$140,($B$1+2),FALSE)</f>
        <v>1500</v>
      </c>
      <c r="H153" s="103" t="e">
        <f>($F$7/VLOOKUP(B153,'Paddock Names'!$B$11:$D$140,3))*(SUM(I153:AM153)/31)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2"/>
    </row>
    <row r="154" spans="2:39" ht="16" thickBot="1" x14ac:dyDescent="0.25">
      <c r="B154" s="58">
        <f t="shared" si="7"/>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4" t="e">
        <f>AK154+(VLOOKUP($B153,'Growth Rates'!$B$11:$O$140,($B$1+2),FALSE))-(AL153*(AL$7/VLOOKUP($B153,'Paddock Names'!$B$11:$D$140,3)))</f>
        <v>#DIV/0!</v>
      </c>
      <c r="AM154" s="115" t="e">
        <f>AL154+(VLOOKUP($B153,'Growth Rates'!$B$11:$O$140,($B$1+2),FALSE))-(AM153*(AM$7/VLOOKUP($B153,'Paddock Names'!$B$11:$D$140,3)))</f>
        <v>#DIV/0!</v>
      </c>
    </row>
    <row r="155" spans="2:39" x14ac:dyDescent="0.2">
      <c r="B155" s="58">
        <f t="shared" si="7"/>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 t="shared" si="8"/>
        <v xml:space="preserve"> </v>
      </c>
      <c r="F155" s="119" t="e">
        <f>Apr!AL156</f>
        <v>#DIV/0!</v>
      </c>
      <c r="G155" s="17">
        <f>VLOOKUP(B155,'Herbage Mass Residual'!$B$11:$O$140,($B$1+2),FALSE)</f>
        <v>1500</v>
      </c>
      <c r="H155" s="103" t="e">
        <f>($F$7/VLOOKUP(B155,'Paddock Names'!$B$11:$D$140,3))*(SUM(I155:AM155)/31)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2"/>
    </row>
    <row r="156" spans="2:39" ht="16" thickBot="1" x14ac:dyDescent="0.25">
      <c r="B156" s="58">
        <f t="shared" si="7"/>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4" t="e">
        <f>AK156+(VLOOKUP($B155,'Growth Rates'!$B$11:$O$140,($B$1+2),FALSE))-(AL155*(AL$7/VLOOKUP($B155,'Paddock Names'!$B$11:$D$140,3)))</f>
        <v>#DIV/0!</v>
      </c>
      <c r="AM156" s="115" t="e">
        <f>AL156+(VLOOKUP($B155,'Growth Rates'!$B$11:$O$140,($B$1+2),FALSE))-(AM155*(AM$7/VLOOKUP($B155,'Paddock Names'!$B$11:$D$140,3)))</f>
        <v>#DIV/0!</v>
      </c>
    </row>
    <row r="157" spans="2:39" x14ac:dyDescent="0.2">
      <c r="B157" s="58">
        <f t="shared" si="7"/>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 t="shared" si="8"/>
        <v xml:space="preserve"> </v>
      </c>
      <c r="F157" s="119" t="e">
        <f>Apr!AL158</f>
        <v>#DIV/0!</v>
      </c>
      <c r="G157" s="17">
        <f>VLOOKUP(B157,'Herbage Mass Residual'!$B$11:$O$140,($B$1+2),FALSE)</f>
        <v>1500</v>
      </c>
      <c r="H157" s="103" t="e">
        <f>($F$7/VLOOKUP(B157,'Paddock Names'!$B$11:$D$140,3))*(SUM(I157:AM157)/31)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2"/>
    </row>
    <row r="158" spans="2:39" ht="16" thickBot="1" x14ac:dyDescent="0.25">
      <c r="B158" s="58">
        <f t="shared" si="7"/>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4" t="e">
        <f>AK158+(VLOOKUP($B157,'Growth Rates'!$B$11:$O$140,($B$1+2),FALSE))-(AL157*(AL$7/VLOOKUP($B157,'Paddock Names'!$B$11:$D$140,3)))</f>
        <v>#DIV/0!</v>
      </c>
      <c r="AM158" s="115" t="e">
        <f>AL158+(VLOOKUP($B157,'Growth Rates'!$B$11:$O$140,($B$1+2),FALSE))-(AM157*(AM$7/VLOOKUP($B157,'Paddock Names'!$B$11:$D$140,3)))</f>
        <v>#DIV/0!</v>
      </c>
    </row>
    <row r="159" spans="2:39" x14ac:dyDescent="0.2">
      <c r="B159" s="58">
        <f t="shared" si="7"/>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 t="shared" si="8"/>
        <v xml:space="preserve"> </v>
      </c>
      <c r="F159" s="119" t="e">
        <f>Apr!AL160</f>
        <v>#DIV/0!</v>
      </c>
      <c r="G159" s="17">
        <f>VLOOKUP(B159,'Herbage Mass Residual'!$B$11:$O$140,($B$1+2),FALSE)</f>
        <v>1500</v>
      </c>
      <c r="H159" s="103" t="e">
        <f>($F$7/VLOOKUP(B159,'Paddock Names'!$B$11:$D$140,3))*(SUM(I159:AM159)/31)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2"/>
    </row>
    <row r="160" spans="2:39" ht="16" thickBot="1" x14ac:dyDescent="0.25">
      <c r="B160" s="58">
        <f t="shared" si="7"/>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4" t="e">
        <f>AK160+(VLOOKUP($B159,'Growth Rates'!$B$11:$O$140,($B$1+2),FALSE))-(AL159*(AL$7/VLOOKUP($B159,'Paddock Names'!$B$11:$D$140,3)))</f>
        <v>#DIV/0!</v>
      </c>
      <c r="AM160" s="115" t="e">
        <f>AL160+(VLOOKUP($B159,'Growth Rates'!$B$11:$O$140,($B$1+2),FALSE))-(AM159*(AM$7/VLOOKUP($B159,'Paddock Names'!$B$11:$D$140,3)))</f>
        <v>#DIV/0!</v>
      </c>
    </row>
    <row r="161" spans="2:39" x14ac:dyDescent="0.2">
      <c r="B161" s="58">
        <f t="shared" si="7"/>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 t="shared" si="8"/>
        <v xml:space="preserve"> </v>
      </c>
      <c r="F161" s="119" t="e">
        <f>Apr!AL162</f>
        <v>#DIV/0!</v>
      </c>
      <c r="G161" s="17">
        <f>VLOOKUP(B161,'Herbage Mass Residual'!$B$11:$O$140,($B$1+2),FALSE)</f>
        <v>1500</v>
      </c>
      <c r="H161" s="103" t="e">
        <f>($F$7/VLOOKUP(B161,'Paddock Names'!$B$11:$D$140,3))*(SUM(I161:AM161)/31)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2"/>
    </row>
    <row r="162" spans="2:39" ht="16" thickBot="1" x14ac:dyDescent="0.25">
      <c r="B162" s="58">
        <f t="shared" si="7"/>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4" t="e">
        <f>AK162+(VLOOKUP($B161,'Growth Rates'!$B$11:$O$140,($B$1+2),FALSE))-(AL161*(AL$7/VLOOKUP($B161,'Paddock Names'!$B$11:$D$140,3)))</f>
        <v>#DIV/0!</v>
      </c>
      <c r="AM162" s="115" t="e">
        <f>AL162+(VLOOKUP($B161,'Growth Rates'!$B$11:$O$140,($B$1+2),FALSE))-(AM161*(AM$7/VLOOKUP($B161,'Paddock Names'!$B$11:$D$140,3)))</f>
        <v>#DIV/0!</v>
      </c>
    </row>
    <row r="163" spans="2:39" x14ac:dyDescent="0.2">
      <c r="B163" s="58">
        <f t="shared" si="7"/>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 t="shared" si="8"/>
        <v xml:space="preserve"> </v>
      </c>
      <c r="F163" s="119" t="e">
        <f>Apr!AL164</f>
        <v>#DIV/0!</v>
      </c>
      <c r="G163" s="17">
        <f>VLOOKUP(B163,'Herbage Mass Residual'!$B$11:$O$140,($B$1+2),FALSE)</f>
        <v>1500</v>
      </c>
      <c r="H163" s="103" t="e">
        <f>($F$7/VLOOKUP(B163,'Paddock Names'!$B$11:$D$140,3))*(SUM(I163:AM163)/31)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2"/>
    </row>
    <row r="164" spans="2:39" ht="16" thickBot="1" x14ac:dyDescent="0.25">
      <c r="B164" s="58">
        <f t="shared" si="7"/>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4" t="e">
        <f>AK164+(VLOOKUP($B163,'Growth Rates'!$B$11:$O$140,($B$1+2),FALSE))-(AL163*(AL$7/VLOOKUP($B163,'Paddock Names'!$B$11:$D$140,3)))</f>
        <v>#DIV/0!</v>
      </c>
      <c r="AM164" s="115" t="e">
        <f>AL164+(VLOOKUP($B163,'Growth Rates'!$B$11:$O$140,($B$1+2),FALSE))-(AM163*(AM$7/VLOOKUP($B163,'Paddock Names'!$B$11:$D$140,3)))</f>
        <v>#DIV/0!</v>
      </c>
    </row>
    <row r="165" spans="2:39" x14ac:dyDescent="0.2">
      <c r="B165" s="58">
        <f t="shared" si="7"/>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 t="shared" si="8"/>
        <v xml:space="preserve"> </v>
      </c>
      <c r="F165" s="119" t="e">
        <f>Apr!AL166</f>
        <v>#DIV/0!</v>
      </c>
      <c r="G165" s="17">
        <f>VLOOKUP(B165,'Herbage Mass Residual'!$B$11:$O$140,($B$1+2),FALSE)</f>
        <v>1500</v>
      </c>
      <c r="H165" s="103" t="e">
        <f>($F$7/VLOOKUP(B165,'Paddock Names'!$B$11:$D$140,3))*(SUM(I165:AM165)/31)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2"/>
    </row>
    <row r="166" spans="2:39" ht="16" thickBot="1" x14ac:dyDescent="0.25">
      <c r="B166" s="58">
        <f t="shared" si="7"/>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4" t="e">
        <f>AK166+(VLOOKUP($B165,'Growth Rates'!$B$11:$O$140,($B$1+2),FALSE))-(AL165*(AL$7/VLOOKUP($B165,'Paddock Names'!$B$11:$D$140,3)))</f>
        <v>#DIV/0!</v>
      </c>
      <c r="AM166" s="115" t="e">
        <f>AL166+(VLOOKUP($B165,'Growth Rates'!$B$11:$O$140,($B$1+2),FALSE))-(AM165*(AM$7/VLOOKUP($B165,'Paddock Names'!$B$11:$D$140,3)))</f>
        <v>#DIV/0!</v>
      </c>
    </row>
    <row r="167" spans="2:39" x14ac:dyDescent="0.2">
      <c r="B167" s="58">
        <f t="shared" si="7"/>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 t="shared" si="8"/>
        <v xml:space="preserve"> </v>
      </c>
      <c r="F167" s="119" t="e">
        <f>Apr!AL168</f>
        <v>#DIV/0!</v>
      </c>
      <c r="G167" s="17">
        <f>VLOOKUP(B167,'Herbage Mass Residual'!$B$11:$O$140,($B$1+2),FALSE)</f>
        <v>1500</v>
      </c>
      <c r="H167" s="103" t="e">
        <f>($F$7/VLOOKUP(B167,'Paddock Names'!$B$11:$D$140,3))*(SUM(I167:AM167)/31)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00"/>
      <c r="AM167" s="102"/>
    </row>
    <row r="168" spans="2:39" ht="16" thickBot="1" x14ac:dyDescent="0.25">
      <c r="B168" s="58">
        <f t="shared" si="7"/>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4" t="e">
        <f>AK168+(VLOOKUP($B167,'Growth Rates'!$B$11:$O$140,($B$1+2),FALSE))-(AL167*(AL$7/VLOOKUP($B167,'Paddock Names'!$B$11:$D$140,3)))</f>
        <v>#DIV/0!</v>
      </c>
      <c r="AM168" s="115" t="e">
        <f>AL168+(VLOOKUP($B167,'Growth Rates'!$B$11:$O$140,($B$1+2),FALSE))-(AM167*(AM$7/VLOOKUP($B167,'Paddock Names'!$B$11:$D$140,3)))</f>
        <v>#DIV/0!</v>
      </c>
    </row>
    <row r="169" spans="2:39" x14ac:dyDescent="0.2">
      <c r="B169" s="58">
        <f t="shared" si="7"/>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 t="shared" si="8"/>
        <v xml:space="preserve"> </v>
      </c>
      <c r="F169" s="119" t="e">
        <f>Apr!AL170</f>
        <v>#DIV/0!</v>
      </c>
      <c r="G169" s="17">
        <f>VLOOKUP(B169,'Herbage Mass Residual'!$B$11:$O$140,($B$1+2),FALSE)</f>
        <v>1500</v>
      </c>
      <c r="H169" s="103" t="e">
        <f>($F$7/VLOOKUP(B169,'Paddock Names'!$B$11:$D$140,3))*(SUM(I169:AM169)/31)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2"/>
    </row>
    <row r="170" spans="2:39" ht="16" thickBot="1" x14ac:dyDescent="0.25">
      <c r="B170" s="58">
        <f t="shared" si="7"/>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4" t="e">
        <f>AK170+(VLOOKUP($B169,'Growth Rates'!$B$11:$O$140,($B$1+2),FALSE))-(AL169*(AL$7/VLOOKUP($B169,'Paddock Names'!$B$11:$D$140,3)))</f>
        <v>#DIV/0!</v>
      </c>
      <c r="AM170" s="115" t="e">
        <f>AL170+(VLOOKUP($B169,'Growth Rates'!$B$11:$O$140,($B$1+2),FALSE))-(AM169*(AM$7/VLOOKUP($B169,'Paddock Names'!$B$11:$D$140,3)))</f>
        <v>#DIV/0!</v>
      </c>
    </row>
    <row r="171" spans="2:39" x14ac:dyDescent="0.2">
      <c r="B171" s="58">
        <f t="shared" si="7"/>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 t="shared" si="8"/>
        <v xml:space="preserve"> </v>
      </c>
      <c r="F171" s="119" t="e">
        <f>Apr!AL172</f>
        <v>#DIV/0!</v>
      </c>
      <c r="G171" s="17">
        <f>VLOOKUP(B171,'Herbage Mass Residual'!$B$11:$O$140,($B$1+2),FALSE)</f>
        <v>1500</v>
      </c>
      <c r="H171" s="103" t="e">
        <f>($F$7/VLOOKUP(B171,'Paddock Names'!$B$11:$D$140,3))*(SUM(I171:AM171)/31)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00"/>
      <c r="AM171" s="102"/>
    </row>
    <row r="172" spans="2:39" ht="16" thickBot="1" x14ac:dyDescent="0.25">
      <c r="B172" s="58">
        <f t="shared" si="7"/>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4" t="e">
        <f>AK172+(VLOOKUP($B171,'Growth Rates'!$B$11:$O$140,($B$1+2),FALSE))-(AL171*(AL$7/VLOOKUP($B171,'Paddock Names'!$B$11:$D$140,3)))</f>
        <v>#DIV/0!</v>
      </c>
      <c r="AM172" s="115" t="e">
        <f>AL172+(VLOOKUP($B171,'Growth Rates'!$B$11:$O$140,($B$1+2),FALSE))-(AM171*(AM$7/VLOOKUP($B171,'Paddock Names'!$B$11:$D$140,3)))</f>
        <v>#DIV/0!</v>
      </c>
    </row>
    <row r="173" spans="2:39" x14ac:dyDescent="0.2">
      <c r="B173" s="58">
        <f t="shared" si="7"/>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 t="shared" si="8"/>
        <v xml:space="preserve"> </v>
      </c>
      <c r="F173" s="119" t="e">
        <f>Apr!AL174</f>
        <v>#DIV/0!</v>
      </c>
      <c r="G173" s="17">
        <f>VLOOKUP(B173,'Herbage Mass Residual'!$B$11:$O$140,($B$1+2),FALSE)</f>
        <v>1500</v>
      </c>
      <c r="H173" s="103" t="e">
        <f>($F$7/VLOOKUP(B173,'Paddock Names'!$B$11:$D$140,3))*(SUM(I173:AM173)/31)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00"/>
      <c r="AM173" s="102"/>
    </row>
    <row r="174" spans="2:39" ht="16" thickBot="1" x14ac:dyDescent="0.25">
      <c r="B174" s="58">
        <f t="shared" si="7"/>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4" t="e">
        <f>AK174+(VLOOKUP($B173,'Growth Rates'!$B$11:$O$140,($B$1+2),FALSE))-(AL173*(AL$7/VLOOKUP($B173,'Paddock Names'!$B$11:$D$140,3)))</f>
        <v>#DIV/0!</v>
      </c>
      <c r="AM174" s="115" t="e">
        <f>AL174+(VLOOKUP($B173,'Growth Rates'!$B$11:$O$140,($B$1+2),FALSE))-(AM173*(AM$7/VLOOKUP($B173,'Paddock Names'!$B$11:$D$140,3)))</f>
        <v>#DIV/0!</v>
      </c>
    </row>
    <row r="175" spans="2:39" x14ac:dyDescent="0.2">
      <c r="B175" s="58">
        <f t="shared" si="7"/>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 t="shared" si="8"/>
        <v xml:space="preserve"> </v>
      </c>
      <c r="F175" s="119" t="e">
        <f>Apr!AL176</f>
        <v>#DIV/0!</v>
      </c>
      <c r="G175" s="17">
        <f>VLOOKUP(B175,'Herbage Mass Residual'!$B$11:$O$140,($B$1+2),FALSE)</f>
        <v>1500</v>
      </c>
      <c r="H175" s="103" t="e">
        <f>($F$7/VLOOKUP(B175,'Paddock Names'!$B$11:$D$140,3))*(SUM(I175:AM175)/31)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0"/>
      <c r="AM175" s="102"/>
    </row>
    <row r="176" spans="2:39" ht="16" thickBot="1" x14ac:dyDescent="0.25">
      <c r="B176" s="58">
        <f t="shared" si="7"/>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4" t="e">
        <f>AK176+(VLOOKUP($B175,'Growth Rates'!$B$11:$O$140,($B$1+2),FALSE))-(AL175*(AL$7/VLOOKUP($B175,'Paddock Names'!$B$11:$D$140,3)))</f>
        <v>#DIV/0!</v>
      </c>
      <c r="AM176" s="115" t="e">
        <f>AL176+(VLOOKUP($B175,'Growth Rates'!$B$11:$O$140,($B$1+2),FALSE))-(AM175*(AM$7/VLOOKUP($B175,'Paddock Names'!$B$11:$D$140,3)))</f>
        <v>#DIV/0!</v>
      </c>
    </row>
    <row r="177" spans="2:39" x14ac:dyDescent="0.2">
      <c r="B177" s="58">
        <f t="shared" si="7"/>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 t="shared" si="8"/>
        <v xml:space="preserve"> </v>
      </c>
      <c r="F177" s="119" t="e">
        <f>Apr!AL178</f>
        <v>#DIV/0!</v>
      </c>
      <c r="G177" s="17">
        <f>VLOOKUP(B177,'Herbage Mass Residual'!$B$11:$O$140,($B$1+2),FALSE)</f>
        <v>1500</v>
      </c>
      <c r="H177" s="103" t="e">
        <f>($F$7/VLOOKUP(B177,'Paddock Names'!$B$11:$D$140,3))*(SUM(I177:AM177)/31)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00"/>
      <c r="AM177" s="102"/>
    </row>
    <row r="178" spans="2:39" ht="16" thickBot="1" x14ac:dyDescent="0.25">
      <c r="B178" s="58">
        <f t="shared" si="7"/>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4" t="e">
        <f>AK178+(VLOOKUP($B177,'Growth Rates'!$B$11:$O$140,($B$1+2),FALSE))-(AL177*(AL$7/VLOOKUP($B177,'Paddock Names'!$B$11:$D$140,3)))</f>
        <v>#DIV/0!</v>
      </c>
      <c r="AM178" s="115" t="e">
        <f>AL178+(VLOOKUP($B177,'Growth Rates'!$B$11:$O$140,($B$1+2),FALSE))-(AM177*(AM$7/VLOOKUP($B177,'Paddock Names'!$B$11:$D$140,3)))</f>
        <v>#DIV/0!</v>
      </c>
    </row>
    <row r="179" spans="2:39" x14ac:dyDescent="0.2">
      <c r="B179" s="58">
        <f t="shared" si="7"/>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 t="shared" si="8"/>
        <v xml:space="preserve"> </v>
      </c>
      <c r="F179" s="119" t="e">
        <f>Apr!AL180</f>
        <v>#DIV/0!</v>
      </c>
      <c r="G179" s="17">
        <f>VLOOKUP(B179,'Herbage Mass Residual'!$B$11:$O$140,($B$1+2),FALSE)</f>
        <v>1500</v>
      </c>
      <c r="H179" s="103" t="e">
        <f>($F$7/VLOOKUP(B179,'Paddock Names'!$B$11:$D$140,3))*(SUM(I179:AM179)/31)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00"/>
      <c r="AM179" s="102"/>
    </row>
    <row r="180" spans="2:39" ht="16" thickBot="1" x14ac:dyDescent="0.25">
      <c r="B180" s="58">
        <f t="shared" si="7"/>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4" t="e">
        <f>AK180+(VLOOKUP($B179,'Growth Rates'!$B$11:$O$140,($B$1+2),FALSE))-(AL179*(AL$7/VLOOKUP($B179,'Paddock Names'!$B$11:$D$140,3)))</f>
        <v>#DIV/0!</v>
      </c>
      <c r="AM180" s="115" t="e">
        <f>AL180+(VLOOKUP($B179,'Growth Rates'!$B$11:$O$140,($B$1+2),FALSE))-(AM179*(AM$7/VLOOKUP($B179,'Paddock Names'!$B$11:$D$140,3)))</f>
        <v>#DIV/0!</v>
      </c>
    </row>
    <row r="181" spans="2:39" x14ac:dyDescent="0.2">
      <c r="B181" s="58">
        <f t="shared" si="7"/>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 t="shared" si="8"/>
        <v xml:space="preserve"> </v>
      </c>
      <c r="F181" s="119" t="e">
        <f>Apr!AL182</f>
        <v>#DIV/0!</v>
      </c>
      <c r="G181" s="17">
        <f>VLOOKUP(B181,'Herbage Mass Residual'!$B$11:$O$140,($B$1+2),FALSE)</f>
        <v>1500</v>
      </c>
      <c r="H181" s="103" t="e">
        <f>($F$7/VLOOKUP(B181,'Paddock Names'!$B$11:$D$140,3))*(SUM(I181:AM181)/31)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00"/>
      <c r="AM181" s="102"/>
    </row>
    <row r="182" spans="2:39" ht="16" thickBot="1" x14ac:dyDescent="0.25">
      <c r="B182" s="58">
        <f t="shared" si="7"/>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4" t="e">
        <f>AK182+(VLOOKUP($B181,'Growth Rates'!$B$11:$O$140,($B$1+2),FALSE))-(AL181*(AL$7/VLOOKUP($B181,'Paddock Names'!$B$11:$D$140,3)))</f>
        <v>#DIV/0!</v>
      </c>
      <c r="AM182" s="115" t="e">
        <f>AL182+(VLOOKUP($B181,'Growth Rates'!$B$11:$O$140,($B$1+2),FALSE))-(AM181*(AM$7/VLOOKUP($B181,'Paddock Names'!$B$11:$D$140,3)))</f>
        <v>#DIV/0!</v>
      </c>
    </row>
    <row r="183" spans="2:39" x14ac:dyDescent="0.2">
      <c r="B183" s="58">
        <f t="shared" si="7"/>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 t="shared" si="8"/>
        <v xml:space="preserve"> </v>
      </c>
      <c r="F183" s="119" t="e">
        <f>Apr!AL184</f>
        <v>#DIV/0!</v>
      </c>
      <c r="G183" s="17">
        <f>VLOOKUP(B183,'Herbage Mass Residual'!$B$11:$O$140,($B$1+2),FALSE)</f>
        <v>1500</v>
      </c>
      <c r="H183" s="103" t="e">
        <f>($F$7/VLOOKUP(B183,'Paddock Names'!$B$11:$D$140,3))*(SUM(I183:AM183)/31)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00"/>
      <c r="AM183" s="102"/>
    </row>
    <row r="184" spans="2:39" ht="16" thickBot="1" x14ac:dyDescent="0.25">
      <c r="B184" s="58">
        <f t="shared" si="7"/>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4" t="e">
        <f>AK184+(VLOOKUP($B183,'Growth Rates'!$B$11:$O$140,($B$1+2),FALSE))-(AL183*(AL$7/VLOOKUP($B183,'Paddock Names'!$B$11:$D$140,3)))</f>
        <v>#DIV/0!</v>
      </c>
      <c r="AM184" s="115" t="e">
        <f>AL184+(VLOOKUP($B183,'Growth Rates'!$B$11:$O$140,($B$1+2),FALSE))-(AM183*(AM$7/VLOOKUP($B183,'Paddock Names'!$B$11:$D$140,3)))</f>
        <v>#DIV/0!</v>
      </c>
    </row>
    <row r="185" spans="2:39" x14ac:dyDescent="0.2">
      <c r="B185" s="58">
        <f t="shared" si="7"/>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 t="shared" si="8"/>
        <v xml:space="preserve"> </v>
      </c>
      <c r="F185" s="119" t="e">
        <f>Apr!AL186</f>
        <v>#DIV/0!</v>
      </c>
      <c r="G185" s="17">
        <f>VLOOKUP(B185,'Herbage Mass Residual'!$B$11:$O$140,($B$1+2),FALSE)</f>
        <v>1500</v>
      </c>
      <c r="H185" s="103" t="e">
        <f>($F$7/VLOOKUP(B185,'Paddock Names'!$B$11:$D$140,3))*(SUM(I185:AM185)/31)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2"/>
    </row>
    <row r="186" spans="2:39" ht="16" thickBot="1" x14ac:dyDescent="0.25">
      <c r="B186" s="58">
        <f t="shared" si="7"/>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4" t="e">
        <f>AK186+(VLOOKUP($B185,'Growth Rates'!$B$11:$O$140,($B$1+2),FALSE))-(AL185*(AL$7/VLOOKUP($B185,'Paddock Names'!$B$11:$D$140,3)))</f>
        <v>#DIV/0!</v>
      </c>
      <c r="AM186" s="115" t="e">
        <f>AL186+(VLOOKUP($B185,'Growth Rates'!$B$11:$O$140,($B$1+2),FALSE))-(AM185*(AM$7/VLOOKUP($B185,'Paddock Names'!$B$11:$D$140,3)))</f>
        <v>#DIV/0!</v>
      </c>
    </row>
    <row r="187" spans="2:39" x14ac:dyDescent="0.2">
      <c r="B187" s="58">
        <f t="shared" si="7"/>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 t="shared" si="8"/>
        <v xml:space="preserve"> </v>
      </c>
      <c r="F187" s="119" t="e">
        <f>Apr!AL188</f>
        <v>#DIV/0!</v>
      </c>
      <c r="G187" s="17">
        <f>VLOOKUP(B187,'Herbage Mass Residual'!$B$11:$O$140,($B$1+2),FALSE)</f>
        <v>1500</v>
      </c>
      <c r="H187" s="103" t="e">
        <f>($F$7/VLOOKUP(B187,'Paddock Names'!$B$11:$D$140,3))*(SUM(I187:AM187)/31)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00"/>
      <c r="AM187" s="102"/>
    </row>
    <row r="188" spans="2:39" ht="16" thickBot="1" x14ac:dyDescent="0.25">
      <c r="B188" s="58">
        <f t="shared" si="7"/>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4" t="e">
        <f>AK188+(VLOOKUP($B187,'Growth Rates'!$B$11:$O$140,($B$1+2),FALSE))-(AL187*(AL$7/VLOOKUP($B187,'Paddock Names'!$B$11:$D$140,3)))</f>
        <v>#DIV/0!</v>
      </c>
      <c r="AM188" s="115" t="e">
        <f>AL188+(VLOOKUP($B187,'Growth Rates'!$B$11:$O$140,($B$1+2),FALSE))-(AM187*(AM$7/VLOOKUP($B187,'Paddock Names'!$B$11:$D$140,3)))</f>
        <v>#DIV/0!</v>
      </c>
    </row>
    <row r="189" spans="2:39" x14ac:dyDescent="0.2">
      <c r="B189" s="58">
        <f t="shared" si="7"/>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 t="shared" si="8"/>
        <v xml:space="preserve"> </v>
      </c>
      <c r="F189" s="119" t="e">
        <f>Apr!AL190</f>
        <v>#DIV/0!</v>
      </c>
      <c r="G189" s="17">
        <f>VLOOKUP(B189,'Herbage Mass Residual'!$B$11:$O$140,($B$1+2),FALSE)</f>
        <v>1500</v>
      </c>
      <c r="H189" s="103" t="e">
        <f>($F$7/VLOOKUP(B189,'Paddock Names'!$B$11:$D$140,3))*(SUM(I189:AM189)/31)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2"/>
    </row>
    <row r="190" spans="2:39" ht="16" thickBot="1" x14ac:dyDescent="0.25">
      <c r="B190" s="58">
        <f t="shared" si="7"/>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4" t="e">
        <f>AK190+(VLOOKUP($B189,'Growth Rates'!$B$11:$O$140,($B$1+2),FALSE))-(AL189*(AL$7/VLOOKUP($B189,'Paddock Names'!$B$11:$D$140,3)))</f>
        <v>#DIV/0!</v>
      </c>
      <c r="AM190" s="115" t="e">
        <f>AL190+(VLOOKUP($B189,'Growth Rates'!$B$11:$O$140,($B$1+2),FALSE))-(AM189*(AM$7/VLOOKUP($B189,'Paddock Names'!$B$11:$D$140,3)))</f>
        <v>#DIV/0!</v>
      </c>
    </row>
    <row r="191" spans="2:39" x14ac:dyDescent="0.2">
      <c r="B191" s="58">
        <f t="shared" si="7"/>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 t="shared" si="8"/>
        <v xml:space="preserve"> </v>
      </c>
      <c r="F191" s="119" t="e">
        <f>Apr!AL192</f>
        <v>#DIV/0!</v>
      </c>
      <c r="G191" s="17">
        <f>VLOOKUP(B191,'Herbage Mass Residual'!$B$11:$O$140,($B$1+2),FALSE)</f>
        <v>1500</v>
      </c>
      <c r="H191" s="103" t="e">
        <f>($F$7/VLOOKUP(B191,'Paddock Names'!$B$11:$D$140,3))*(SUM(I191:AM191)/31)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00"/>
      <c r="AM191" s="102"/>
    </row>
    <row r="192" spans="2:39" ht="16" thickBot="1" x14ac:dyDescent="0.25">
      <c r="B192" s="58">
        <f t="shared" si="7"/>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4" t="e">
        <f>AK192+(VLOOKUP($B191,'Growth Rates'!$B$11:$O$140,($B$1+2),FALSE))-(AL191*(AL$7/VLOOKUP($B191,'Paddock Names'!$B$11:$D$140,3)))</f>
        <v>#DIV/0!</v>
      </c>
      <c r="AM192" s="115" t="e">
        <f>AL192+(VLOOKUP($B191,'Growth Rates'!$B$11:$O$140,($B$1+2),FALSE))-(AM191*(AM$7/VLOOKUP($B191,'Paddock Names'!$B$11:$D$140,3)))</f>
        <v>#DIV/0!</v>
      </c>
    </row>
    <row r="193" spans="2:39" x14ac:dyDescent="0.2">
      <c r="B193" s="58">
        <f t="shared" si="7"/>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 t="shared" si="8"/>
        <v xml:space="preserve"> </v>
      </c>
      <c r="F193" s="119" t="e">
        <f>Apr!AL194</f>
        <v>#DIV/0!</v>
      </c>
      <c r="G193" s="17">
        <f>VLOOKUP(B193,'Herbage Mass Residual'!$B$11:$O$140,($B$1+2),FALSE)</f>
        <v>1500</v>
      </c>
      <c r="H193" s="103" t="e">
        <f>($F$7/VLOOKUP(B193,'Paddock Names'!$B$11:$D$140,3))*(SUM(I193:AM193)/31)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00"/>
      <c r="AM193" s="102"/>
    </row>
    <row r="194" spans="2:39" ht="16" thickBot="1" x14ac:dyDescent="0.25">
      <c r="B194" s="58">
        <f t="shared" si="7"/>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4" t="e">
        <f>AK194+(VLOOKUP($B193,'Growth Rates'!$B$11:$O$140,($B$1+2),FALSE))-(AL193*(AL$7/VLOOKUP($B193,'Paddock Names'!$B$11:$D$140,3)))</f>
        <v>#DIV/0!</v>
      </c>
      <c r="AM194" s="115" t="e">
        <f>AL194+(VLOOKUP($B193,'Growth Rates'!$B$11:$O$140,($B$1+2),FALSE))-(AM193*(AM$7/VLOOKUP($B193,'Paddock Names'!$B$11:$D$140,3)))</f>
        <v>#DIV/0!</v>
      </c>
    </row>
    <row r="195" spans="2:39" x14ac:dyDescent="0.2">
      <c r="B195" s="58">
        <f t="shared" si="7"/>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 t="shared" si="8"/>
        <v xml:space="preserve"> </v>
      </c>
      <c r="F195" s="119" t="e">
        <f>Apr!AL196</f>
        <v>#DIV/0!</v>
      </c>
      <c r="G195" s="17">
        <f>VLOOKUP(B195,'Herbage Mass Residual'!$B$11:$O$140,($B$1+2),FALSE)</f>
        <v>1500</v>
      </c>
      <c r="H195" s="103" t="e">
        <f>($F$7/VLOOKUP(B195,'Paddock Names'!$B$11:$D$140,3))*(SUM(I195:AM195)/31)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2"/>
    </row>
    <row r="196" spans="2:39" ht="16" thickBot="1" x14ac:dyDescent="0.25">
      <c r="B196" s="58">
        <f t="shared" si="7"/>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4" t="e">
        <f>AK196+(VLOOKUP($B195,'Growth Rates'!$B$11:$O$140,($B$1+2),FALSE))-(AL195*(AL$7/VLOOKUP($B195,'Paddock Names'!$B$11:$D$140,3)))</f>
        <v>#DIV/0!</v>
      </c>
      <c r="AM196" s="115" t="e">
        <f>AL196+(VLOOKUP($B195,'Growth Rates'!$B$11:$O$140,($B$1+2),FALSE))-(AM195*(AM$7/VLOOKUP($B195,'Paddock Names'!$B$11:$D$140,3)))</f>
        <v>#DIV/0!</v>
      </c>
    </row>
    <row r="197" spans="2:39" x14ac:dyDescent="0.2">
      <c r="B197" s="58">
        <f t="shared" si="7"/>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 t="shared" si="8"/>
        <v xml:space="preserve"> </v>
      </c>
      <c r="F197" s="119" t="e">
        <f>Apr!AL198</f>
        <v>#DIV/0!</v>
      </c>
      <c r="G197" s="17">
        <f>VLOOKUP(B197,'Herbage Mass Residual'!$B$11:$O$140,($B$1+2),FALSE)</f>
        <v>1500</v>
      </c>
      <c r="H197" s="103" t="e">
        <f>($F$7/VLOOKUP(B197,'Paddock Names'!$B$11:$D$140,3))*(SUM(I197:AM197)/31)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2"/>
    </row>
    <row r="198" spans="2:39" ht="16" thickBot="1" x14ac:dyDescent="0.25">
      <c r="B198" s="58">
        <f t="shared" si="7"/>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4" t="e">
        <f>AK198+(VLOOKUP($B197,'Growth Rates'!$B$11:$O$140,($B$1+2),FALSE))-(AL197*(AL$7/VLOOKUP($B197,'Paddock Names'!$B$11:$D$140,3)))</f>
        <v>#DIV/0!</v>
      </c>
      <c r="AM198" s="115" t="e">
        <f>AL198+(VLOOKUP($B197,'Growth Rates'!$B$11:$O$140,($B$1+2),FALSE))-(AM197*(AM$7/VLOOKUP($B197,'Paddock Names'!$B$11:$D$140,3)))</f>
        <v>#DIV/0!</v>
      </c>
    </row>
    <row r="199" spans="2:39" x14ac:dyDescent="0.2">
      <c r="B199" s="58">
        <f t="shared" si="7"/>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 t="shared" si="8"/>
        <v xml:space="preserve"> </v>
      </c>
      <c r="F199" s="119" t="e">
        <f>Apr!AL200</f>
        <v>#DIV/0!</v>
      </c>
      <c r="G199" s="17">
        <f>VLOOKUP(B199,'Herbage Mass Residual'!$B$11:$O$140,($B$1+2),FALSE)</f>
        <v>1500</v>
      </c>
      <c r="H199" s="103" t="e">
        <f>($F$7/VLOOKUP(B199,'Paddock Names'!$B$11:$D$140,3))*(SUM(I199:AM199)/31)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00"/>
      <c r="AM199" s="102"/>
    </row>
    <row r="200" spans="2:39" ht="16" thickBot="1" x14ac:dyDescent="0.25">
      <c r="B200" s="58">
        <f t="shared" si="7"/>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4" t="e">
        <f>AK200+(VLOOKUP($B199,'Growth Rates'!$B$11:$O$140,($B$1+2),FALSE))-(AL199*(AL$7/VLOOKUP($B199,'Paddock Names'!$B$11:$D$140,3)))</f>
        <v>#DIV/0!</v>
      </c>
      <c r="AM200" s="115" t="e">
        <f>AL200+(VLOOKUP($B199,'Growth Rates'!$B$11:$O$140,($B$1+2),FALSE))-(AM199*(AM$7/VLOOKUP($B199,'Paddock Names'!$B$11:$D$140,3)))</f>
        <v>#DIV/0!</v>
      </c>
    </row>
    <row r="201" spans="2:39" x14ac:dyDescent="0.2">
      <c r="B201" s="58">
        <f t="shared" si="7"/>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 t="shared" si="8"/>
        <v xml:space="preserve"> </v>
      </c>
      <c r="F201" s="119" t="e">
        <f>Apr!AL202</f>
        <v>#DIV/0!</v>
      </c>
      <c r="G201" s="17">
        <f>VLOOKUP(B201,'Herbage Mass Residual'!$B$11:$O$140,($B$1+2),FALSE)</f>
        <v>1500</v>
      </c>
      <c r="H201" s="103" t="e">
        <f>($F$7/VLOOKUP(B201,'Paddock Names'!$B$11:$D$140,3))*(SUM(I201:AM201)/31)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00"/>
      <c r="AM201" s="102"/>
    </row>
    <row r="202" spans="2:39" ht="16" thickBot="1" x14ac:dyDescent="0.25">
      <c r="B202" s="58">
        <f t="shared" si="7"/>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4" t="e">
        <f>AK202+(VLOOKUP($B201,'Growth Rates'!$B$11:$O$140,($B$1+2),FALSE))-(AL201*(AL$7/VLOOKUP($B201,'Paddock Names'!$B$11:$D$140,3)))</f>
        <v>#DIV/0!</v>
      </c>
      <c r="AM202" s="115" t="e">
        <f>AL202+(VLOOKUP($B201,'Growth Rates'!$B$11:$O$140,($B$1+2),FALSE))-(AM201*(AM$7/VLOOKUP($B201,'Paddock Names'!$B$11:$D$140,3)))</f>
        <v>#DIV/0!</v>
      </c>
    </row>
    <row r="203" spans="2:39" x14ac:dyDescent="0.2">
      <c r="B203" s="58">
        <f t="shared" si="7"/>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 t="shared" si="8"/>
        <v xml:space="preserve"> </v>
      </c>
      <c r="F203" s="119" t="e">
        <f>Apr!AL204</f>
        <v>#DIV/0!</v>
      </c>
      <c r="G203" s="17">
        <f>VLOOKUP(B203,'Herbage Mass Residual'!$B$11:$O$140,($B$1+2),FALSE)</f>
        <v>1500</v>
      </c>
      <c r="H203" s="103" t="e">
        <f>($F$7/VLOOKUP(B203,'Paddock Names'!$B$11:$D$140,3))*(SUM(I203:AM203)/31)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00"/>
      <c r="AM203" s="102"/>
    </row>
    <row r="204" spans="2:39" ht="16" thickBot="1" x14ac:dyDescent="0.25">
      <c r="B204" s="58">
        <f t="shared" si="7"/>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4" t="e">
        <f>AK204+(VLOOKUP($B203,'Growth Rates'!$B$11:$O$140,($B$1+2),FALSE))-(AL203*(AL$7/VLOOKUP($B203,'Paddock Names'!$B$11:$D$140,3)))</f>
        <v>#DIV/0!</v>
      </c>
      <c r="AM204" s="115" t="e">
        <f>AL204+(VLOOKUP($B203,'Growth Rates'!$B$11:$O$140,($B$1+2),FALSE))-(AM203*(AM$7/VLOOKUP($B203,'Paddock Names'!$B$11:$D$140,3)))</f>
        <v>#DIV/0!</v>
      </c>
    </row>
    <row r="205" spans="2:39" x14ac:dyDescent="0.2">
      <c r="B205" s="58">
        <f t="shared" ref="B205:B268" si="9">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 t="shared" ref="E205:E267" si="10">IF(SUM(I205:AM205)&gt;0,SUM(I205:AM205)," ")</f>
        <v xml:space="preserve"> </v>
      </c>
      <c r="F205" s="119" t="e">
        <f>Apr!AL206</f>
        <v>#DIV/0!</v>
      </c>
      <c r="G205" s="17">
        <f>VLOOKUP(B205,'Herbage Mass Residual'!$B$11:$O$140,($B$1+2),FALSE)</f>
        <v>1500</v>
      </c>
      <c r="H205" s="103" t="e">
        <f>($F$7/VLOOKUP(B205,'Paddock Names'!$B$11:$D$140,3))*(SUM(I205:AM205)/31)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00"/>
      <c r="AM205" s="102"/>
    </row>
    <row r="206" spans="2:39" ht="16" thickBot="1" x14ac:dyDescent="0.25">
      <c r="B206" s="58">
        <f t="shared" si="9"/>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4" t="e">
        <f>AK206+(VLOOKUP($B205,'Growth Rates'!$B$11:$O$140,($B$1+2),FALSE))-(AL205*(AL$7/VLOOKUP($B205,'Paddock Names'!$B$11:$D$140,3)))</f>
        <v>#DIV/0!</v>
      </c>
      <c r="AM206" s="115" t="e">
        <f>AL206+(VLOOKUP($B205,'Growth Rates'!$B$11:$O$140,($B$1+2),FALSE))-(AM205*(AM$7/VLOOKUP($B205,'Paddock Names'!$B$11:$D$140,3)))</f>
        <v>#DIV/0!</v>
      </c>
    </row>
    <row r="207" spans="2:39" x14ac:dyDescent="0.2">
      <c r="B207" s="58">
        <f t="shared" si="9"/>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 t="shared" si="10"/>
        <v xml:space="preserve"> </v>
      </c>
      <c r="F207" s="119" t="e">
        <f>Apr!AL208</f>
        <v>#DIV/0!</v>
      </c>
      <c r="G207" s="17">
        <f>VLOOKUP(B207,'Herbage Mass Residual'!$B$11:$O$140,($B$1+2),FALSE)</f>
        <v>1500</v>
      </c>
      <c r="H207" s="103" t="e">
        <f>($F$7/VLOOKUP(B207,'Paddock Names'!$B$11:$D$140,3))*(SUM(I207:AM207)/31)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00"/>
      <c r="AM207" s="102"/>
    </row>
    <row r="208" spans="2:39" ht="16" thickBot="1" x14ac:dyDescent="0.25">
      <c r="B208" s="58">
        <f t="shared" si="9"/>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4" t="e">
        <f>AK208+(VLOOKUP($B207,'Growth Rates'!$B$11:$O$140,($B$1+2),FALSE))-(AL207*(AL$7/VLOOKUP($B207,'Paddock Names'!$B$11:$D$140,3)))</f>
        <v>#DIV/0!</v>
      </c>
      <c r="AM208" s="115" t="e">
        <f>AL208+(VLOOKUP($B207,'Growth Rates'!$B$11:$O$140,($B$1+2),FALSE))-(AM207*(AM$7/VLOOKUP($B207,'Paddock Names'!$B$11:$D$140,3)))</f>
        <v>#DIV/0!</v>
      </c>
    </row>
    <row r="209" spans="2:39" x14ac:dyDescent="0.2">
      <c r="B209" s="58">
        <f t="shared" si="9"/>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 t="shared" si="10"/>
        <v xml:space="preserve"> </v>
      </c>
      <c r="F209" s="119" t="e">
        <f>Apr!AL210</f>
        <v>#DIV/0!</v>
      </c>
      <c r="G209" s="17">
        <f>VLOOKUP(B209,'Herbage Mass Residual'!$B$11:$O$140,($B$1+2),FALSE)</f>
        <v>1500</v>
      </c>
      <c r="H209" s="103" t="e">
        <f>($F$7/VLOOKUP(B209,'Paddock Names'!$B$11:$D$140,3))*(SUM(I209:AM209)/31)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00"/>
      <c r="AM209" s="102"/>
    </row>
    <row r="210" spans="2:39" ht="16" thickBot="1" x14ac:dyDescent="0.25">
      <c r="B210" s="58">
        <f t="shared" si="9"/>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4" t="e">
        <f>AK210+(VLOOKUP($B209,'Growth Rates'!$B$11:$O$140,($B$1+2),FALSE))-(AL209*(AL$7/VLOOKUP($B209,'Paddock Names'!$B$11:$D$140,3)))</f>
        <v>#DIV/0!</v>
      </c>
      <c r="AM210" s="115" t="e">
        <f>AL210+(VLOOKUP($B209,'Growth Rates'!$B$11:$O$140,($B$1+2),FALSE))-(AM209*(AM$7/VLOOKUP($B209,'Paddock Names'!$B$11:$D$140,3)))</f>
        <v>#DIV/0!</v>
      </c>
    </row>
    <row r="211" spans="2:39" x14ac:dyDescent="0.2">
      <c r="B211" s="58">
        <f t="shared" si="9"/>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 t="shared" si="10"/>
        <v xml:space="preserve"> </v>
      </c>
      <c r="F211" s="119" t="e">
        <f>Apr!AL212</f>
        <v>#DIV/0!</v>
      </c>
      <c r="G211" s="17">
        <f>VLOOKUP(B211,'Herbage Mass Residual'!$B$11:$O$140,($B$1+2),FALSE)</f>
        <v>1500</v>
      </c>
      <c r="H211" s="103" t="e">
        <f>($F$7/VLOOKUP(B211,'Paddock Names'!$B$11:$D$140,3))*(SUM(I211:AM211)/31)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00"/>
      <c r="AM211" s="102"/>
    </row>
    <row r="212" spans="2:39" ht="16" thickBot="1" x14ac:dyDescent="0.25">
      <c r="B212" s="58">
        <f t="shared" si="9"/>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4" t="e">
        <f>AK212+(VLOOKUP($B211,'Growth Rates'!$B$11:$O$140,($B$1+2),FALSE))-(AL211*(AL$7/VLOOKUP($B211,'Paddock Names'!$B$11:$D$140,3)))</f>
        <v>#DIV/0!</v>
      </c>
      <c r="AM212" s="115" t="e">
        <f>AL212+(VLOOKUP($B211,'Growth Rates'!$B$11:$O$140,($B$1+2),FALSE))-(AM211*(AM$7/VLOOKUP($B211,'Paddock Names'!$B$11:$D$140,3)))</f>
        <v>#DIV/0!</v>
      </c>
    </row>
    <row r="213" spans="2:39" x14ac:dyDescent="0.2">
      <c r="B213" s="58">
        <f t="shared" si="9"/>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 t="shared" si="10"/>
        <v xml:space="preserve"> </v>
      </c>
      <c r="F213" s="119" t="e">
        <f>Apr!AL214</f>
        <v>#DIV/0!</v>
      </c>
      <c r="G213" s="17">
        <f>VLOOKUP(B213,'Herbage Mass Residual'!$B$11:$O$140,($B$1+2),FALSE)</f>
        <v>1500</v>
      </c>
      <c r="H213" s="103" t="e">
        <f>($F$7/VLOOKUP(B213,'Paddock Names'!$B$11:$D$140,3))*(SUM(I213:AM213)/31)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2"/>
    </row>
    <row r="214" spans="2:39" ht="16" thickBot="1" x14ac:dyDescent="0.25">
      <c r="B214" s="58">
        <f t="shared" si="9"/>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4" t="e">
        <f>AK214+(VLOOKUP($B213,'Growth Rates'!$B$11:$O$140,($B$1+2),FALSE))-(AL213*(AL$7/VLOOKUP($B213,'Paddock Names'!$B$11:$D$140,3)))</f>
        <v>#DIV/0!</v>
      </c>
      <c r="AM214" s="115" t="e">
        <f>AL214+(VLOOKUP($B213,'Growth Rates'!$B$11:$O$140,($B$1+2),FALSE))-(AM213*(AM$7/VLOOKUP($B213,'Paddock Names'!$B$11:$D$140,3)))</f>
        <v>#DIV/0!</v>
      </c>
    </row>
    <row r="215" spans="2:39" x14ac:dyDescent="0.2">
      <c r="B215" s="58">
        <f t="shared" si="9"/>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 t="shared" si="10"/>
        <v xml:space="preserve"> </v>
      </c>
      <c r="F215" s="119" t="e">
        <f>Apr!AL216</f>
        <v>#DIV/0!</v>
      </c>
      <c r="G215" s="17">
        <f>VLOOKUP(B215,'Herbage Mass Residual'!$B$11:$O$140,($B$1+2),FALSE)</f>
        <v>1500</v>
      </c>
      <c r="H215" s="103" t="e">
        <f>($F$7/VLOOKUP(B215,'Paddock Names'!$B$11:$D$140,3))*(SUM(I215:AM215)/31)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00"/>
      <c r="AM215" s="102"/>
    </row>
    <row r="216" spans="2:39" ht="16" thickBot="1" x14ac:dyDescent="0.25">
      <c r="B216" s="58">
        <f t="shared" si="9"/>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4" t="e">
        <f>AK216+(VLOOKUP($B215,'Growth Rates'!$B$11:$O$140,($B$1+2),FALSE))-(AL215*(AL$7/VLOOKUP($B215,'Paddock Names'!$B$11:$D$140,3)))</f>
        <v>#DIV/0!</v>
      </c>
      <c r="AM216" s="115" t="e">
        <f>AL216+(VLOOKUP($B215,'Growth Rates'!$B$11:$O$140,($B$1+2),FALSE))-(AM215*(AM$7/VLOOKUP($B215,'Paddock Names'!$B$11:$D$140,3)))</f>
        <v>#DIV/0!</v>
      </c>
    </row>
    <row r="217" spans="2:39" x14ac:dyDescent="0.2">
      <c r="B217" s="58">
        <f t="shared" si="9"/>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 t="shared" si="10"/>
        <v xml:space="preserve"> </v>
      </c>
      <c r="F217" s="119" t="e">
        <f>Apr!AL218</f>
        <v>#DIV/0!</v>
      </c>
      <c r="G217" s="17">
        <f>VLOOKUP(B217,'Herbage Mass Residual'!$B$11:$O$140,($B$1+2),FALSE)</f>
        <v>1500</v>
      </c>
      <c r="H217" s="103" t="e">
        <f>($F$7/VLOOKUP(B217,'Paddock Names'!$B$11:$D$140,3))*(SUM(I217:AM217)/31)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00"/>
      <c r="AM217" s="102"/>
    </row>
    <row r="218" spans="2:39" ht="16" thickBot="1" x14ac:dyDescent="0.25">
      <c r="B218" s="58">
        <f t="shared" si="9"/>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4" t="e">
        <f>AK218+(VLOOKUP($B217,'Growth Rates'!$B$11:$O$140,($B$1+2),FALSE))-(AL217*(AL$7/VLOOKUP($B217,'Paddock Names'!$B$11:$D$140,3)))</f>
        <v>#DIV/0!</v>
      </c>
      <c r="AM218" s="115" t="e">
        <f>AL218+(VLOOKUP($B217,'Growth Rates'!$B$11:$O$140,($B$1+2),FALSE))-(AM217*(AM$7/VLOOKUP($B217,'Paddock Names'!$B$11:$D$140,3)))</f>
        <v>#DIV/0!</v>
      </c>
    </row>
    <row r="219" spans="2:39" x14ac:dyDescent="0.2">
      <c r="B219" s="58">
        <f t="shared" si="9"/>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 t="shared" si="10"/>
        <v xml:space="preserve"> </v>
      </c>
      <c r="F219" s="119" t="e">
        <f>Apr!AL220</f>
        <v>#DIV/0!</v>
      </c>
      <c r="G219" s="17">
        <f>VLOOKUP(B219,'Herbage Mass Residual'!$B$11:$O$140,($B$1+2),FALSE)</f>
        <v>1500</v>
      </c>
      <c r="H219" s="103" t="e">
        <f>($F$7/VLOOKUP(B219,'Paddock Names'!$B$11:$D$140,3))*(SUM(I219:AM219)/31)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2"/>
    </row>
    <row r="220" spans="2:39" ht="16" thickBot="1" x14ac:dyDescent="0.25">
      <c r="B220" s="58">
        <f t="shared" si="9"/>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4" t="e">
        <f>AK220+(VLOOKUP($B219,'Growth Rates'!$B$11:$O$140,($B$1+2),FALSE))-(AL219*(AL$7/VLOOKUP($B219,'Paddock Names'!$B$11:$D$140,3)))</f>
        <v>#DIV/0!</v>
      </c>
      <c r="AM220" s="115" t="e">
        <f>AL220+(VLOOKUP($B219,'Growth Rates'!$B$11:$O$140,($B$1+2),FALSE))-(AM219*(AM$7/VLOOKUP($B219,'Paddock Names'!$B$11:$D$140,3)))</f>
        <v>#DIV/0!</v>
      </c>
    </row>
    <row r="221" spans="2:39" x14ac:dyDescent="0.2">
      <c r="B221" s="58">
        <f t="shared" si="9"/>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 t="shared" si="10"/>
        <v xml:space="preserve"> </v>
      </c>
      <c r="F221" s="119" t="e">
        <f>Apr!AL222</f>
        <v>#DIV/0!</v>
      </c>
      <c r="G221" s="17">
        <f>VLOOKUP(B221,'Herbage Mass Residual'!$B$11:$O$140,($B$1+2),FALSE)</f>
        <v>1500</v>
      </c>
      <c r="H221" s="103" t="e">
        <f>($F$7/VLOOKUP(B221,'Paddock Names'!$B$11:$D$140,3))*(SUM(I221:AM221)/31)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00"/>
      <c r="AM221" s="102"/>
    </row>
    <row r="222" spans="2:39" ht="16" thickBot="1" x14ac:dyDescent="0.25">
      <c r="B222" s="58">
        <f t="shared" si="9"/>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4" t="e">
        <f>AK222+(VLOOKUP($B221,'Growth Rates'!$B$11:$O$140,($B$1+2),FALSE))-(AL221*(AL$7/VLOOKUP($B221,'Paddock Names'!$B$11:$D$140,3)))</f>
        <v>#DIV/0!</v>
      </c>
      <c r="AM222" s="115" t="e">
        <f>AL222+(VLOOKUP($B221,'Growth Rates'!$B$11:$O$140,($B$1+2),FALSE))-(AM221*(AM$7/VLOOKUP($B221,'Paddock Names'!$B$11:$D$140,3)))</f>
        <v>#DIV/0!</v>
      </c>
    </row>
    <row r="223" spans="2:39" x14ac:dyDescent="0.2">
      <c r="B223" s="58">
        <f t="shared" si="9"/>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 t="shared" si="10"/>
        <v xml:space="preserve"> </v>
      </c>
      <c r="F223" s="119" t="e">
        <f>Apr!AL224</f>
        <v>#DIV/0!</v>
      </c>
      <c r="G223" s="17">
        <f>VLOOKUP(B223,'Herbage Mass Residual'!$B$11:$O$140,($B$1+2),FALSE)</f>
        <v>1500</v>
      </c>
      <c r="H223" s="103" t="e">
        <f>($F$7/VLOOKUP(B223,'Paddock Names'!$B$11:$D$140,3))*(SUM(I223:AM223)/31)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00"/>
      <c r="AM223" s="102"/>
    </row>
    <row r="224" spans="2:39" ht="16" thickBot="1" x14ac:dyDescent="0.25">
      <c r="B224" s="58">
        <f t="shared" si="9"/>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4" t="e">
        <f>AK224+(VLOOKUP($B223,'Growth Rates'!$B$11:$O$140,($B$1+2),FALSE))-(AL223*(AL$7/VLOOKUP($B223,'Paddock Names'!$B$11:$D$140,3)))</f>
        <v>#DIV/0!</v>
      </c>
      <c r="AM224" s="115" t="e">
        <f>AL224+(VLOOKUP($B223,'Growth Rates'!$B$11:$O$140,($B$1+2),FALSE))-(AM223*(AM$7/VLOOKUP($B223,'Paddock Names'!$B$11:$D$140,3)))</f>
        <v>#DIV/0!</v>
      </c>
    </row>
    <row r="225" spans="2:39" x14ac:dyDescent="0.2">
      <c r="B225" s="58">
        <f t="shared" si="9"/>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 t="shared" si="10"/>
        <v xml:space="preserve"> </v>
      </c>
      <c r="F225" s="119" t="e">
        <f>Apr!AL226</f>
        <v>#DIV/0!</v>
      </c>
      <c r="G225" s="17">
        <f>VLOOKUP(B225,'Herbage Mass Residual'!$B$11:$O$140,($B$1+2),FALSE)</f>
        <v>1500</v>
      </c>
      <c r="H225" s="103" t="e">
        <f>($F$7/VLOOKUP(B225,'Paddock Names'!$B$11:$D$140,3))*(SUM(I225:AM225)/31)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00"/>
      <c r="AM225" s="102"/>
    </row>
    <row r="226" spans="2:39" ht="16" thickBot="1" x14ac:dyDescent="0.25">
      <c r="B226" s="58">
        <f t="shared" si="9"/>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4" t="e">
        <f>AK226+(VLOOKUP($B225,'Growth Rates'!$B$11:$O$140,($B$1+2),FALSE))-(AL225*(AL$7/VLOOKUP($B225,'Paddock Names'!$B$11:$D$140,3)))</f>
        <v>#DIV/0!</v>
      </c>
      <c r="AM226" s="115" t="e">
        <f>AL226+(VLOOKUP($B225,'Growth Rates'!$B$11:$O$140,($B$1+2),FALSE))-(AM225*(AM$7/VLOOKUP($B225,'Paddock Names'!$B$11:$D$140,3)))</f>
        <v>#DIV/0!</v>
      </c>
    </row>
    <row r="227" spans="2:39" x14ac:dyDescent="0.2">
      <c r="B227" s="58">
        <f t="shared" si="9"/>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 t="shared" si="10"/>
        <v xml:space="preserve"> </v>
      </c>
      <c r="F227" s="119" t="e">
        <f>Apr!AL228</f>
        <v>#DIV/0!</v>
      </c>
      <c r="G227" s="17">
        <f>VLOOKUP(B227,'Herbage Mass Residual'!$B$11:$O$140,($B$1+2),FALSE)</f>
        <v>1500</v>
      </c>
      <c r="H227" s="103" t="e">
        <f>($F$7/VLOOKUP(B227,'Paddock Names'!$B$11:$D$140,3))*(SUM(I227:AM227)/31)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00"/>
      <c r="AM227" s="102"/>
    </row>
    <row r="228" spans="2:39" ht="16" thickBot="1" x14ac:dyDescent="0.25">
      <c r="B228" s="58">
        <f t="shared" si="9"/>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4" t="e">
        <f>AK228+(VLOOKUP($B227,'Growth Rates'!$B$11:$O$140,($B$1+2),FALSE))-(AL227*(AL$7/VLOOKUP($B227,'Paddock Names'!$B$11:$D$140,3)))</f>
        <v>#DIV/0!</v>
      </c>
      <c r="AM228" s="115" t="e">
        <f>AL228+(VLOOKUP($B227,'Growth Rates'!$B$11:$O$140,($B$1+2),FALSE))-(AM227*(AM$7/VLOOKUP($B227,'Paddock Names'!$B$11:$D$140,3)))</f>
        <v>#DIV/0!</v>
      </c>
    </row>
    <row r="229" spans="2:39" x14ac:dyDescent="0.2">
      <c r="B229" s="58">
        <f t="shared" si="9"/>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 t="shared" si="10"/>
        <v xml:space="preserve"> </v>
      </c>
      <c r="F229" s="119" t="e">
        <f>Apr!AL230</f>
        <v>#DIV/0!</v>
      </c>
      <c r="G229" s="17">
        <f>VLOOKUP(B229,'Herbage Mass Residual'!$B$11:$O$140,($B$1+2),FALSE)</f>
        <v>1500</v>
      </c>
      <c r="H229" s="103" t="e">
        <f>($F$7/VLOOKUP(B229,'Paddock Names'!$B$11:$D$140,3))*(SUM(I229:AM229)/31)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00"/>
      <c r="AM229" s="102"/>
    </row>
    <row r="230" spans="2:39" ht="16" thickBot="1" x14ac:dyDescent="0.25">
      <c r="B230" s="58">
        <f t="shared" si="9"/>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4" t="e">
        <f>AK230+(VLOOKUP($B229,'Growth Rates'!$B$11:$O$140,($B$1+2),FALSE))-(AL229*(AL$7/VLOOKUP($B229,'Paddock Names'!$B$11:$D$140,3)))</f>
        <v>#DIV/0!</v>
      </c>
      <c r="AM230" s="115" t="e">
        <f>AL230+(VLOOKUP($B229,'Growth Rates'!$B$11:$O$140,($B$1+2),FALSE))-(AM229*(AM$7/VLOOKUP($B229,'Paddock Names'!$B$11:$D$140,3)))</f>
        <v>#DIV/0!</v>
      </c>
    </row>
    <row r="231" spans="2:39" x14ac:dyDescent="0.2">
      <c r="B231" s="58">
        <f t="shared" si="9"/>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 t="shared" si="10"/>
        <v xml:space="preserve"> </v>
      </c>
      <c r="F231" s="119" t="e">
        <f>Apr!AL232</f>
        <v>#DIV/0!</v>
      </c>
      <c r="G231" s="17">
        <f>VLOOKUP(B231,'Herbage Mass Residual'!$B$11:$O$140,($B$1+2),FALSE)</f>
        <v>1500</v>
      </c>
      <c r="H231" s="103" t="e">
        <f>($F$7/VLOOKUP(B231,'Paddock Names'!$B$11:$D$140,3))*(SUM(I231:AM231)/31)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00"/>
      <c r="AM231" s="102"/>
    </row>
    <row r="232" spans="2:39" ht="16" thickBot="1" x14ac:dyDescent="0.25">
      <c r="B232" s="58">
        <f t="shared" si="9"/>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4" t="e">
        <f>AK232+(VLOOKUP($B231,'Growth Rates'!$B$11:$O$140,($B$1+2),FALSE))-(AL231*(AL$7/VLOOKUP($B231,'Paddock Names'!$B$11:$D$140,3)))</f>
        <v>#DIV/0!</v>
      </c>
      <c r="AM232" s="115" t="e">
        <f>AL232+(VLOOKUP($B231,'Growth Rates'!$B$11:$O$140,($B$1+2),FALSE))-(AM231*(AM$7/VLOOKUP($B231,'Paddock Names'!$B$11:$D$140,3)))</f>
        <v>#DIV/0!</v>
      </c>
    </row>
    <row r="233" spans="2:39" x14ac:dyDescent="0.2">
      <c r="B233" s="58">
        <f t="shared" si="9"/>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 t="shared" si="10"/>
        <v xml:space="preserve"> </v>
      </c>
      <c r="F233" s="119" t="e">
        <f>Apr!AL234</f>
        <v>#DIV/0!</v>
      </c>
      <c r="G233" s="17">
        <f>VLOOKUP(B233,'Herbage Mass Residual'!$B$11:$O$140,($B$1+2),FALSE)</f>
        <v>1500</v>
      </c>
      <c r="H233" s="103" t="e">
        <f>($F$7/VLOOKUP(B233,'Paddock Names'!$B$11:$D$140,3))*(SUM(I233:AM233)/31)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00"/>
      <c r="AM233" s="102"/>
    </row>
    <row r="234" spans="2:39" ht="16" thickBot="1" x14ac:dyDescent="0.25">
      <c r="B234" s="58">
        <f t="shared" si="9"/>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4" t="e">
        <f>AK234+(VLOOKUP($B233,'Growth Rates'!$B$11:$O$140,($B$1+2),FALSE))-(AL233*(AL$7/VLOOKUP($B233,'Paddock Names'!$B$11:$D$140,3)))</f>
        <v>#DIV/0!</v>
      </c>
      <c r="AM234" s="115" t="e">
        <f>AL234+(VLOOKUP($B233,'Growth Rates'!$B$11:$O$140,($B$1+2),FALSE))-(AM233*(AM$7/VLOOKUP($B233,'Paddock Names'!$B$11:$D$140,3)))</f>
        <v>#DIV/0!</v>
      </c>
    </row>
    <row r="235" spans="2:39" x14ac:dyDescent="0.2">
      <c r="B235" s="58">
        <f t="shared" si="9"/>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 t="shared" si="10"/>
        <v xml:space="preserve"> </v>
      </c>
      <c r="F235" s="119" t="e">
        <f>Apr!AL236</f>
        <v>#DIV/0!</v>
      </c>
      <c r="G235" s="17">
        <f>VLOOKUP(B235,'Herbage Mass Residual'!$B$11:$O$140,($B$1+2),FALSE)</f>
        <v>1500</v>
      </c>
      <c r="H235" s="103" t="e">
        <f>($F$7/VLOOKUP(B235,'Paddock Names'!$B$11:$D$140,3))*(SUM(I235:AM235)/31)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00"/>
      <c r="AM235" s="102"/>
    </row>
    <row r="236" spans="2:39" ht="16" thickBot="1" x14ac:dyDescent="0.25">
      <c r="B236" s="58">
        <f t="shared" si="9"/>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4" t="e">
        <f>AK236+(VLOOKUP($B235,'Growth Rates'!$B$11:$O$140,($B$1+2),FALSE))-(AL235*(AL$7/VLOOKUP($B235,'Paddock Names'!$B$11:$D$140,3)))</f>
        <v>#DIV/0!</v>
      </c>
      <c r="AM236" s="115" t="e">
        <f>AL236+(VLOOKUP($B235,'Growth Rates'!$B$11:$O$140,($B$1+2),FALSE))-(AM235*(AM$7/VLOOKUP($B235,'Paddock Names'!$B$11:$D$140,3)))</f>
        <v>#DIV/0!</v>
      </c>
    </row>
    <row r="237" spans="2:39" x14ac:dyDescent="0.2">
      <c r="B237" s="58">
        <f t="shared" si="9"/>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 t="shared" si="10"/>
        <v xml:space="preserve"> </v>
      </c>
      <c r="F237" s="119" t="e">
        <f>Apr!AL238</f>
        <v>#DIV/0!</v>
      </c>
      <c r="G237" s="17">
        <f>VLOOKUP(B237,'Herbage Mass Residual'!$B$11:$O$140,($B$1+2),FALSE)</f>
        <v>1500</v>
      </c>
      <c r="H237" s="103" t="e">
        <f>($F$7/VLOOKUP(B237,'Paddock Names'!$B$11:$D$140,3))*(SUM(I237:AM237)/31)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2"/>
    </row>
    <row r="238" spans="2:39" ht="16" thickBot="1" x14ac:dyDescent="0.25">
      <c r="B238" s="58">
        <f t="shared" si="9"/>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4" t="e">
        <f>AK238+(VLOOKUP($B237,'Growth Rates'!$B$11:$O$140,($B$1+2),FALSE))-(AL237*(AL$7/VLOOKUP($B237,'Paddock Names'!$B$11:$D$140,3)))</f>
        <v>#DIV/0!</v>
      </c>
      <c r="AM238" s="115" t="e">
        <f>AL238+(VLOOKUP($B237,'Growth Rates'!$B$11:$O$140,($B$1+2),FALSE))-(AM237*(AM$7/VLOOKUP($B237,'Paddock Names'!$B$11:$D$140,3)))</f>
        <v>#DIV/0!</v>
      </c>
    </row>
    <row r="239" spans="2:39" x14ac:dyDescent="0.2">
      <c r="B239" s="58">
        <f t="shared" si="9"/>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 t="shared" si="10"/>
        <v xml:space="preserve"> </v>
      </c>
      <c r="F239" s="119" t="e">
        <f>Apr!AL240</f>
        <v>#DIV/0!</v>
      </c>
      <c r="G239" s="17">
        <f>VLOOKUP(B239,'Herbage Mass Residual'!$B$11:$O$140,($B$1+2),FALSE)</f>
        <v>1500</v>
      </c>
      <c r="H239" s="103" t="e">
        <f>($F$7/VLOOKUP(B239,'Paddock Names'!$B$11:$D$140,3))*(SUM(I239:AM239)/31)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00"/>
      <c r="AM239" s="102"/>
    </row>
    <row r="240" spans="2:39" ht="16" thickBot="1" x14ac:dyDescent="0.25">
      <c r="B240" s="58">
        <f t="shared" si="9"/>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4" t="e">
        <f>AK240+(VLOOKUP($B239,'Growth Rates'!$B$11:$O$140,($B$1+2),FALSE))-(AL239*(AL$7/VLOOKUP($B239,'Paddock Names'!$B$11:$D$140,3)))</f>
        <v>#DIV/0!</v>
      </c>
      <c r="AM240" s="115" t="e">
        <f>AL240+(VLOOKUP($B239,'Growth Rates'!$B$11:$O$140,($B$1+2),FALSE))-(AM239*(AM$7/VLOOKUP($B239,'Paddock Names'!$B$11:$D$140,3)))</f>
        <v>#DIV/0!</v>
      </c>
    </row>
    <row r="241" spans="2:39" x14ac:dyDescent="0.2">
      <c r="B241" s="58">
        <f t="shared" si="9"/>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 t="shared" si="10"/>
        <v xml:space="preserve"> </v>
      </c>
      <c r="F241" s="119" t="e">
        <f>Apr!AL242</f>
        <v>#DIV/0!</v>
      </c>
      <c r="G241" s="17">
        <f>VLOOKUP(B241,'Herbage Mass Residual'!$B$11:$O$140,($B$1+2),FALSE)</f>
        <v>1500</v>
      </c>
      <c r="H241" s="103" t="e">
        <f>($F$7/VLOOKUP(B241,'Paddock Names'!$B$11:$D$140,3))*(SUM(I241:AM241)/31)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00"/>
      <c r="AM241" s="102"/>
    </row>
    <row r="242" spans="2:39" ht="16" thickBot="1" x14ac:dyDescent="0.25">
      <c r="B242" s="58">
        <f t="shared" si="9"/>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4" t="e">
        <f>AK242+(VLOOKUP($B241,'Growth Rates'!$B$11:$O$140,($B$1+2),FALSE))-(AL241*(AL$7/VLOOKUP($B241,'Paddock Names'!$B$11:$D$140,3)))</f>
        <v>#DIV/0!</v>
      </c>
      <c r="AM242" s="115" t="e">
        <f>AL242+(VLOOKUP($B241,'Growth Rates'!$B$11:$O$140,($B$1+2),FALSE))-(AM241*(AM$7/VLOOKUP($B241,'Paddock Names'!$B$11:$D$140,3)))</f>
        <v>#DIV/0!</v>
      </c>
    </row>
    <row r="243" spans="2:39" x14ac:dyDescent="0.2">
      <c r="B243" s="58">
        <f t="shared" si="9"/>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 t="shared" si="10"/>
        <v xml:space="preserve"> </v>
      </c>
      <c r="F243" s="119" t="e">
        <f>Apr!AL244</f>
        <v>#DIV/0!</v>
      </c>
      <c r="G243" s="17">
        <f>VLOOKUP(B243,'Herbage Mass Residual'!$B$11:$O$140,($B$1+2),FALSE)</f>
        <v>1500</v>
      </c>
      <c r="H243" s="103" t="e">
        <f>($F$7/VLOOKUP(B243,'Paddock Names'!$B$11:$D$140,3))*(SUM(I243:AM243)/31)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2"/>
    </row>
    <row r="244" spans="2:39" ht="16" thickBot="1" x14ac:dyDescent="0.25">
      <c r="B244" s="58">
        <f t="shared" si="9"/>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4" t="e">
        <f>AK244+(VLOOKUP($B243,'Growth Rates'!$B$11:$O$140,($B$1+2),FALSE))-(AL243*(AL$7/VLOOKUP($B243,'Paddock Names'!$B$11:$D$140,3)))</f>
        <v>#DIV/0!</v>
      </c>
      <c r="AM244" s="115" t="e">
        <f>AL244+(VLOOKUP($B243,'Growth Rates'!$B$11:$O$140,($B$1+2),FALSE))-(AM243*(AM$7/VLOOKUP($B243,'Paddock Names'!$B$11:$D$140,3)))</f>
        <v>#DIV/0!</v>
      </c>
    </row>
    <row r="245" spans="2:39" x14ac:dyDescent="0.2">
      <c r="B245" s="58">
        <f t="shared" si="9"/>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 t="shared" si="10"/>
        <v xml:space="preserve"> </v>
      </c>
      <c r="F245" s="119" t="e">
        <f>Apr!AL246</f>
        <v>#DIV/0!</v>
      </c>
      <c r="G245" s="17">
        <f>VLOOKUP(B245,'Herbage Mass Residual'!$B$11:$O$140,($B$1+2),FALSE)</f>
        <v>1500</v>
      </c>
      <c r="H245" s="103" t="e">
        <f>($F$7/VLOOKUP(B245,'Paddock Names'!$B$11:$D$140,3))*(SUM(I245:AM245)/31)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2"/>
    </row>
    <row r="246" spans="2:39" ht="16" thickBot="1" x14ac:dyDescent="0.25">
      <c r="B246" s="58">
        <f t="shared" si="9"/>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4" t="e">
        <f>AK246+(VLOOKUP($B245,'Growth Rates'!$B$11:$O$140,($B$1+2),FALSE))-(AL245*(AL$7/VLOOKUP($B245,'Paddock Names'!$B$11:$D$140,3)))</f>
        <v>#DIV/0!</v>
      </c>
      <c r="AM246" s="115" t="e">
        <f>AL246+(VLOOKUP($B245,'Growth Rates'!$B$11:$O$140,($B$1+2),FALSE))-(AM245*(AM$7/VLOOKUP($B245,'Paddock Names'!$B$11:$D$140,3)))</f>
        <v>#DIV/0!</v>
      </c>
    </row>
    <row r="247" spans="2:39" x14ac:dyDescent="0.2">
      <c r="B247" s="58">
        <f t="shared" si="9"/>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 t="shared" si="10"/>
        <v xml:space="preserve"> </v>
      </c>
      <c r="F247" s="119" t="e">
        <f>Apr!AL248</f>
        <v>#DIV/0!</v>
      </c>
      <c r="G247" s="17">
        <f>VLOOKUP(B247,'Herbage Mass Residual'!$B$11:$O$140,($B$1+2),FALSE)</f>
        <v>1500</v>
      </c>
      <c r="H247" s="103" t="e">
        <f>($F$7/VLOOKUP(B247,'Paddock Names'!$B$11:$D$140,3))*(SUM(I247:AM247)/31)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00"/>
      <c r="AM247" s="102"/>
    </row>
    <row r="248" spans="2:39" ht="16" thickBot="1" x14ac:dyDescent="0.25">
      <c r="B248" s="58">
        <f t="shared" si="9"/>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4" t="e">
        <f>AK248+(VLOOKUP($B247,'Growth Rates'!$B$11:$O$140,($B$1+2),FALSE))-(AL247*(AL$7/VLOOKUP($B247,'Paddock Names'!$B$11:$D$140,3)))</f>
        <v>#DIV/0!</v>
      </c>
      <c r="AM248" s="115" t="e">
        <f>AL248+(VLOOKUP($B247,'Growth Rates'!$B$11:$O$140,($B$1+2),FALSE))-(AM247*(AM$7/VLOOKUP($B247,'Paddock Names'!$B$11:$D$140,3)))</f>
        <v>#DIV/0!</v>
      </c>
    </row>
    <row r="249" spans="2:39" x14ac:dyDescent="0.2">
      <c r="B249" s="58">
        <f t="shared" si="9"/>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 t="shared" si="10"/>
        <v xml:space="preserve"> </v>
      </c>
      <c r="F249" s="119" t="e">
        <f>Apr!AL250</f>
        <v>#DIV/0!</v>
      </c>
      <c r="G249" s="17">
        <f>VLOOKUP(B249,'Herbage Mass Residual'!$B$11:$O$140,($B$1+2),FALSE)</f>
        <v>1500</v>
      </c>
      <c r="H249" s="103" t="e">
        <f>($F$7/VLOOKUP(B249,'Paddock Names'!$B$11:$D$140,3))*(SUM(I249:AM249)/31)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2"/>
    </row>
    <row r="250" spans="2:39" ht="16" thickBot="1" x14ac:dyDescent="0.25">
      <c r="B250" s="58">
        <f t="shared" si="9"/>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4" t="e">
        <f>AK250+(VLOOKUP($B249,'Growth Rates'!$B$11:$O$140,($B$1+2),FALSE))-(AL249*(AL$7/VLOOKUP($B249,'Paddock Names'!$B$11:$D$140,3)))</f>
        <v>#DIV/0!</v>
      </c>
      <c r="AM250" s="115" t="e">
        <f>AL250+(VLOOKUP($B249,'Growth Rates'!$B$11:$O$140,($B$1+2),FALSE))-(AM249*(AM$7/VLOOKUP($B249,'Paddock Names'!$B$11:$D$140,3)))</f>
        <v>#DIV/0!</v>
      </c>
    </row>
    <row r="251" spans="2:39" x14ac:dyDescent="0.2">
      <c r="B251" s="58">
        <f t="shared" si="9"/>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 t="shared" si="10"/>
        <v xml:space="preserve"> </v>
      </c>
      <c r="F251" s="119" t="e">
        <f>Apr!AL252</f>
        <v>#DIV/0!</v>
      </c>
      <c r="G251" s="17">
        <f>VLOOKUP(B251,'Herbage Mass Residual'!$B$11:$O$140,($B$1+2),FALSE)</f>
        <v>1500</v>
      </c>
      <c r="H251" s="103" t="e">
        <f>($F$7/VLOOKUP(B251,'Paddock Names'!$B$11:$D$140,3))*(SUM(I251:AM251)/31)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2"/>
    </row>
    <row r="252" spans="2:39" ht="16" thickBot="1" x14ac:dyDescent="0.25">
      <c r="B252" s="58">
        <f t="shared" si="9"/>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4" t="e">
        <f>AK252+(VLOOKUP($B251,'Growth Rates'!$B$11:$O$140,($B$1+2),FALSE))-(AL251*(AL$7/VLOOKUP($B251,'Paddock Names'!$B$11:$D$140,3)))</f>
        <v>#DIV/0!</v>
      </c>
      <c r="AM252" s="115" t="e">
        <f>AL252+(VLOOKUP($B251,'Growth Rates'!$B$11:$O$140,($B$1+2),FALSE))-(AM251*(AM$7/VLOOKUP($B251,'Paddock Names'!$B$11:$D$140,3)))</f>
        <v>#DIV/0!</v>
      </c>
    </row>
    <row r="253" spans="2:39" x14ac:dyDescent="0.2">
      <c r="B253" s="58">
        <f t="shared" si="9"/>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 t="shared" si="10"/>
        <v xml:space="preserve"> </v>
      </c>
      <c r="F253" s="119" t="e">
        <f>Apr!AL254</f>
        <v>#DIV/0!</v>
      </c>
      <c r="G253" s="17">
        <f>VLOOKUP(B253,'Herbage Mass Residual'!$B$11:$O$140,($B$1+2),FALSE)</f>
        <v>1500</v>
      </c>
      <c r="H253" s="103" t="e">
        <f>($F$7/VLOOKUP(B253,'Paddock Names'!$B$11:$D$140,3))*(SUM(I253:AM253)/31)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00"/>
      <c r="AM253" s="102"/>
    </row>
    <row r="254" spans="2:39" ht="16" thickBot="1" x14ac:dyDescent="0.25">
      <c r="B254" s="58">
        <f t="shared" si="9"/>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4" t="e">
        <f>AK254+(VLOOKUP($B253,'Growth Rates'!$B$11:$O$140,($B$1+2),FALSE))-(AL253*(AL$7/VLOOKUP($B253,'Paddock Names'!$B$11:$D$140,3)))</f>
        <v>#DIV/0!</v>
      </c>
      <c r="AM254" s="115" t="e">
        <f>AL254+(VLOOKUP($B253,'Growth Rates'!$B$11:$O$140,($B$1+2),FALSE))-(AM253*(AM$7/VLOOKUP($B253,'Paddock Names'!$B$11:$D$140,3)))</f>
        <v>#DIV/0!</v>
      </c>
    </row>
    <row r="255" spans="2:39" x14ac:dyDescent="0.2">
      <c r="B255" s="58">
        <f t="shared" si="9"/>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 t="shared" si="10"/>
        <v xml:space="preserve"> </v>
      </c>
      <c r="F255" s="119" t="e">
        <f>Apr!AL256</f>
        <v>#DIV/0!</v>
      </c>
      <c r="G255" s="17">
        <f>VLOOKUP(B255,'Herbage Mass Residual'!$B$11:$O$140,($B$1+2),FALSE)</f>
        <v>1500</v>
      </c>
      <c r="H255" s="103" t="e">
        <f>($F$7/VLOOKUP(B255,'Paddock Names'!$B$11:$D$140,3))*(SUM(I255:AM255)/31)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2"/>
    </row>
    <row r="256" spans="2:39" ht="16" thickBot="1" x14ac:dyDescent="0.25">
      <c r="B256" s="58">
        <f t="shared" si="9"/>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4" t="e">
        <f>AK256+(VLOOKUP($B255,'Growth Rates'!$B$11:$O$140,($B$1+2),FALSE))-(AL255*(AL$7/VLOOKUP($B255,'Paddock Names'!$B$11:$D$140,3)))</f>
        <v>#DIV/0!</v>
      </c>
      <c r="AM256" s="115" t="e">
        <f>AL256+(VLOOKUP($B255,'Growth Rates'!$B$11:$O$140,($B$1+2),FALSE))-(AM255*(AM$7/VLOOKUP($B255,'Paddock Names'!$B$11:$D$140,3)))</f>
        <v>#DIV/0!</v>
      </c>
    </row>
    <row r="257" spans="1:40" x14ac:dyDescent="0.2">
      <c r="B257" s="58">
        <f t="shared" si="9"/>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 t="shared" si="10"/>
        <v xml:space="preserve"> </v>
      </c>
      <c r="F257" s="119" t="e">
        <f>Apr!AL258</f>
        <v>#DIV/0!</v>
      </c>
      <c r="G257" s="17">
        <f>VLOOKUP(B257,'Herbage Mass Residual'!$B$11:$O$140,($B$1+2),FALSE)</f>
        <v>1500</v>
      </c>
      <c r="H257" s="103" t="e">
        <f>($F$7/VLOOKUP(B257,'Paddock Names'!$B$11:$D$140,3))*(SUM(I257:AM257)/31)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2"/>
    </row>
    <row r="258" spans="1:40" ht="16" thickBot="1" x14ac:dyDescent="0.25">
      <c r="B258" s="58">
        <f t="shared" si="9"/>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4" t="e">
        <f>AK258+(VLOOKUP($B257,'Growth Rates'!$B$11:$O$140,($B$1+2),FALSE))-(AL257*(AL$7/VLOOKUP($B257,'Paddock Names'!$B$11:$D$140,3)))</f>
        <v>#DIV/0!</v>
      </c>
      <c r="AM258" s="115" t="e">
        <f>AL258+(VLOOKUP($B257,'Growth Rates'!$B$11:$O$140,($B$1+2),FALSE))-(AM257*(AM$7/VLOOKUP($B257,'Paddock Names'!$B$11:$D$140,3)))</f>
        <v>#DIV/0!</v>
      </c>
    </row>
    <row r="259" spans="1:40" x14ac:dyDescent="0.2">
      <c r="B259" s="58">
        <f t="shared" si="9"/>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 t="shared" si="10"/>
        <v xml:space="preserve"> </v>
      </c>
      <c r="F259" s="119" t="e">
        <f>Apr!AL260</f>
        <v>#DIV/0!</v>
      </c>
      <c r="G259" s="17">
        <f>VLOOKUP(B259,'Herbage Mass Residual'!$B$11:$O$140,($B$1+2),FALSE)</f>
        <v>1500</v>
      </c>
      <c r="H259" s="103" t="e">
        <f>($F$7/VLOOKUP(B259,'Paddock Names'!$B$11:$D$140,3))*(SUM(I259:AM259)/31)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2"/>
    </row>
    <row r="260" spans="1:40" ht="16" thickBot="1" x14ac:dyDescent="0.25">
      <c r="B260" s="58">
        <f t="shared" si="9"/>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4" t="e">
        <f>AK260+(VLOOKUP($B259,'Growth Rates'!$B$11:$O$140,($B$1+2),FALSE))-(AL259*(AL$7/VLOOKUP($B259,'Paddock Names'!$B$11:$D$140,3)))</f>
        <v>#DIV/0!</v>
      </c>
      <c r="AM260" s="115" t="e">
        <f>AL260+(VLOOKUP($B259,'Growth Rates'!$B$11:$O$140,($B$1+2),FALSE))-(AM259*(AM$7/VLOOKUP($B259,'Paddock Names'!$B$11:$D$140,3)))</f>
        <v>#DIV/0!</v>
      </c>
    </row>
    <row r="261" spans="1:40" x14ac:dyDescent="0.2">
      <c r="B261" s="58">
        <f t="shared" si="9"/>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 t="shared" si="10"/>
        <v xml:space="preserve"> </v>
      </c>
      <c r="F261" s="119" t="e">
        <f>Apr!AL262</f>
        <v>#DIV/0!</v>
      </c>
      <c r="G261" s="17">
        <f>VLOOKUP(B261,'Herbage Mass Residual'!$B$11:$O$140,($B$1+2),FALSE)</f>
        <v>1500</v>
      </c>
      <c r="H261" s="103" t="e">
        <f>($F$7/VLOOKUP(B261,'Paddock Names'!$B$11:$D$140,3))*(SUM(I261:AM261)/31)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2"/>
    </row>
    <row r="262" spans="1:40" ht="16" thickBot="1" x14ac:dyDescent="0.25">
      <c r="B262" s="58">
        <f t="shared" si="9"/>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4" t="e">
        <f>AK262+(VLOOKUP($B261,'Growth Rates'!$B$11:$O$140,($B$1+2),FALSE))-(AL261*(AL$7/VLOOKUP($B261,'Paddock Names'!$B$11:$D$140,3)))</f>
        <v>#DIV/0!</v>
      </c>
      <c r="AM262" s="115" t="e">
        <f>AL262+(VLOOKUP($B261,'Growth Rates'!$B$11:$O$140,($B$1+2),FALSE))-(AM261*(AM$7/VLOOKUP($B261,'Paddock Names'!$B$11:$D$140,3)))</f>
        <v>#DIV/0!</v>
      </c>
    </row>
    <row r="263" spans="1:40" x14ac:dyDescent="0.2">
      <c r="B263" s="58">
        <f t="shared" si="9"/>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 t="shared" si="10"/>
        <v xml:space="preserve"> </v>
      </c>
      <c r="F263" s="119" t="e">
        <f>Apr!AL264</f>
        <v>#DIV/0!</v>
      </c>
      <c r="G263" s="17">
        <f>VLOOKUP(B263,'Herbage Mass Residual'!$B$11:$O$140,($B$1+2),FALSE)</f>
        <v>1500</v>
      </c>
      <c r="H263" s="103" t="e">
        <f>($F$7/VLOOKUP(B263,'Paddock Names'!$B$11:$D$140,3))*(SUM(I263:AM263)/31)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2"/>
    </row>
    <row r="264" spans="1:40" ht="16" thickBot="1" x14ac:dyDescent="0.25">
      <c r="B264" s="58">
        <f t="shared" si="9"/>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4" t="e">
        <f>AK264+(VLOOKUP($B263,'Growth Rates'!$B$11:$O$140,($B$1+2),FALSE))-(AL263*(AL$7/VLOOKUP($B263,'Paddock Names'!$B$11:$D$140,3)))</f>
        <v>#DIV/0!</v>
      </c>
      <c r="AM264" s="115" t="e">
        <f>AL264+(VLOOKUP($B263,'Growth Rates'!$B$11:$O$140,($B$1+2),FALSE))-(AM263*(AM$7/VLOOKUP($B263,'Paddock Names'!$B$11:$D$140,3)))</f>
        <v>#DIV/0!</v>
      </c>
    </row>
    <row r="265" spans="1:40" x14ac:dyDescent="0.2">
      <c r="B265" s="58">
        <f t="shared" si="9"/>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 t="shared" si="10"/>
        <v xml:space="preserve"> </v>
      </c>
      <c r="F265" s="119" t="e">
        <f>Apr!AL266</f>
        <v>#DIV/0!</v>
      </c>
      <c r="G265" s="17">
        <f>VLOOKUP(B265,'Herbage Mass Residual'!$B$11:$O$140,($B$1+2),FALSE)</f>
        <v>1500</v>
      </c>
      <c r="H265" s="103" t="e">
        <f>($F$7/VLOOKUP(B265,'Paddock Names'!$B$11:$D$140,3))*(SUM(I265:AM265)/31)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2"/>
    </row>
    <row r="266" spans="1:40" ht="16" thickBot="1" x14ac:dyDescent="0.25">
      <c r="B266" s="58">
        <f t="shared" si="9"/>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4" t="e">
        <f>AK266+(VLOOKUP($B265,'Growth Rates'!$B$11:$O$140,($B$1+2),FALSE))-(AL265*(AL$7/VLOOKUP($B265,'Paddock Names'!$B$11:$D$140,3)))</f>
        <v>#DIV/0!</v>
      </c>
      <c r="AM266" s="115" t="e">
        <f>AL266+(VLOOKUP($B265,'Growth Rates'!$B$11:$O$140,($B$1+2),FALSE))-(AM265*(AM$7/VLOOKUP($B265,'Paddock Names'!$B$11:$D$140,3)))</f>
        <v>#DIV/0!</v>
      </c>
    </row>
    <row r="267" spans="1:40" x14ac:dyDescent="0.2">
      <c r="B267" s="58">
        <f t="shared" si="9"/>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 t="shared" si="10"/>
        <v xml:space="preserve"> </v>
      </c>
      <c r="F267" s="119" t="e">
        <f>Apr!AL268</f>
        <v>#DIV/0!</v>
      </c>
      <c r="G267" s="17">
        <f>VLOOKUP(B267,'Herbage Mass Residual'!$B$11:$O$140,($B$1+2),FALSE)</f>
        <v>1500</v>
      </c>
      <c r="H267" s="103" t="e">
        <f>($F$7/VLOOKUP(B267,'Paddock Names'!$B$11:$D$140,3))*(SUM(I267:AM267)/31)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2"/>
    </row>
    <row r="268" spans="1:40" ht="16" thickBot="1" x14ac:dyDescent="0.25">
      <c r="B268" s="58">
        <f t="shared" si="9"/>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4" t="e">
        <f>AK268+(VLOOKUP($B267,'Growth Rates'!$B$11:$O$140,($B$1+2),FALSE))-(AL267*(AL$7/VLOOKUP($B267,'Paddock Names'!$B$11:$D$140,3)))</f>
        <v>#DIV/0!</v>
      </c>
      <c r="AM268" s="115" t="e">
        <f>AL268+(VLOOKUP($B267,'Growth Rates'!$B$11:$O$140,($B$1+2),FALSE))-(AM267*(AM$7/VLOOKUP($B267,'Paddock Names'!$B$11:$D$140,3)))</f>
        <v>#DIV/0!</v>
      </c>
    </row>
    <row r="269" spans="1:40"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31</v>
      </c>
      <c r="E269" s="17" t="str">
        <f>IF(SUM(I269:AM269)&gt;0,SUM(I269:AM269)," ")</f>
        <v xml:space="preserve"> </v>
      </c>
      <c r="F269" s="119">
        <f>Apr!AL270</f>
        <v>6395</v>
      </c>
      <c r="G269" s="17">
        <f>VLOOKUP(B269,'Herbage Mass Residual'!$B$11:$O$140,($B$1+2),FALSE)</f>
        <v>1500</v>
      </c>
      <c r="H269" s="103">
        <f>($F$7/VLOOKUP(B269,'Paddock Names'!$B$11:$D$140,3))*(SUM(I269:AM269)/31)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2"/>
    </row>
    <row r="270" spans="1:40" ht="16" thickBot="1" x14ac:dyDescent="0.25">
      <c r="B270" s="58">
        <f>B269+0.5</f>
        <v>130.5</v>
      </c>
      <c r="C270" s="23"/>
      <c r="D270" s="29"/>
      <c r="E270" s="27"/>
      <c r="F270" s="21"/>
      <c r="G270" s="22"/>
      <c r="H270" s="104"/>
      <c r="I270" s="114">
        <f>F269+(VLOOKUP(B269,'Growth Rates'!$B$11:$O$140,($B$1+2),FALSE))-(I269*(I$7/VLOOKUP(B269,'Paddock Names'!$B$11:$D$140,3)))</f>
        <v>6400</v>
      </c>
      <c r="J270" s="114">
        <f>I270+(VLOOKUP($B269,'Growth Rates'!$B$11:$O$140,($B$1+2),FALSE))-(J269*(J$7/VLOOKUP($B269,'Paddock Names'!$B$11:$D$140,3)))</f>
        <v>6405</v>
      </c>
      <c r="K270" s="114">
        <f>J270+(VLOOKUP($B269,'Growth Rates'!$B$11:$O$140,($B$1+2),FALSE))-(K269*(K$7/VLOOKUP($B269,'Paddock Names'!$B$11:$D$140,3)))</f>
        <v>6410</v>
      </c>
      <c r="L270" s="114">
        <f>K270+(VLOOKUP($B269,'Growth Rates'!$B$11:$O$140,($B$1+2),FALSE))-(L269*(L$7/VLOOKUP($B269,'Paddock Names'!$B$11:$D$140,3)))</f>
        <v>6415</v>
      </c>
      <c r="M270" s="114">
        <f>L270+(VLOOKUP($B269,'Growth Rates'!$B$11:$O$140,($B$1+2),FALSE))-(M269*(M$7/VLOOKUP($B269,'Paddock Names'!$B$11:$D$140,3)))</f>
        <v>6420</v>
      </c>
      <c r="N270" s="114">
        <f>M270+(VLOOKUP($B269,'Growth Rates'!$B$11:$O$140,($B$1+2),FALSE))-(N269*(N$7/VLOOKUP($B269,'Paddock Names'!$B$11:$D$140,3)))</f>
        <v>6425</v>
      </c>
      <c r="O270" s="114">
        <f>N270+(VLOOKUP($B269,'Growth Rates'!$B$11:$O$140,($B$1+2),FALSE))-(O269*(O$7/VLOOKUP($B269,'Paddock Names'!$B$11:$D$140,3)))</f>
        <v>6430</v>
      </c>
      <c r="P270" s="114">
        <f>O270+(VLOOKUP($B269,'Growth Rates'!$B$11:$O$140,($B$1+2),FALSE))-(P269*(P$7/VLOOKUP($B269,'Paddock Names'!$B$11:$D$140,3)))</f>
        <v>6435</v>
      </c>
      <c r="Q270" s="114">
        <f>P270+(VLOOKUP($B269,'Growth Rates'!$B$11:$O$140,($B$1+2),FALSE))-(Q269*(Q$7/VLOOKUP($B269,'Paddock Names'!$B$11:$D$140,3)))</f>
        <v>6440</v>
      </c>
      <c r="R270" s="114">
        <f>Q270+(VLOOKUP($B269,'Growth Rates'!$B$11:$O$140,($B$1+2),FALSE))-(R269*(R$7/VLOOKUP($B269,'Paddock Names'!$B$11:$D$140,3)))</f>
        <v>6445</v>
      </c>
      <c r="S270" s="114">
        <f>R270+(VLOOKUP($B269,'Growth Rates'!$B$11:$O$140,($B$1+2),FALSE))-(S269*(S$7/VLOOKUP($B269,'Paddock Names'!$B$11:$D$140,3)))</f>
        <v>6450</v>
      </c>
      <c r="T270" s="114">
        <f>S270+(VLOOKUP($B269,'Growth Rates'!$B$11:$O$140,($B$1+2),FALSE))-(T269*(T$7/VLOOKUP($B269,'Paddock Names'!$B$11:$D$140,3)))</f>
        <v>6455</v>
      </c>
      <c r="U270" s="114">
        <f>T270+(VLOOKUP($B269,'Growth Rates'!$B$11:$O$140,($B$1+2),FALSE))-(U269*(U$7/VLOOKUP($B269,'Paddock Names'!$B$11:$D$140,3)))</f>
        <v>6460</v>
      </c>
      <c r="V270" s="114">
        <f>U270+(VLOOKUP($B269,'Growth Rates'!$B$11:$O$140,($B$1+2),FALSE))-(V269*(V$7/VLOOKUP($B269,'Paddock Names'!$B$11:$D$140,3)))</f>
        <v>6465</v>
      </c>
      <c r="W270" s="114">
        <f>V270+(VLOOKUP($B269,'Growth Rates'!$B$11:$O$140,($B$1+2),FALSE))-(W269*(W$7/VLOOKUP($B269,'Paddock Names'!$B$11:$D$140,3)))</f>
        <v>6470</v>
      </c>
      <c r="X270" s="114">
        <f>W270+(VLOOKUP($B269,'Growth Rates'!$B$11:$O$140,($B$1+2),FALSE))-(X269*(X$7/VLOOKUP($B269,'Paddock Names'!$B$11:$D$140,3)))</f>
        <v>6475</v>
      </c>
      <c r="Y270" s="114">
        <f>X270+(VLOOKUP($B269,'Growth Rates'!$B$11:$O$140,($B$1+2),FALSE))-(Y269*(Y$7/VLOOKUP($B269,'Paddock Names'!$B$11:$D$140,3)))</f>
        <v>6480</v>
      </c>
      <c r="Z270" s="114">
        <f>Y270+(VLOOKUP($B269,'Growth Rates'!$B$11:$O$140,($B$1+2),FALSE))-(Z269*(Z$7/VLOOKUP($B269,'Paddock Names'!$B$11:$D$140,3)))</f>
        <v>6485</v>
      </c>
      <c r="AA270" s="114">
        <f>Z270+(VLOOKUP($B269,'Growth Rates'!$B$11:$O$140,($B$1+2),FALSE))-(AA269*(AA$7/VLOOKUP($B269,'Paddock Names'!$B$11:$D$140,3)))</f>
        <v>6490</v>
      </c>
      <c r="AB270" s="114">
        <f>AA270+(VLOOKUP($B269,'Growth Rates'!$B$11:$O$140,($B$1+2),FALSE))-(AB269*(AB$7/VLOOKUP($B269,'Paddock Names'!$B$11:$D$140,3)))</f>
        <v>6495</v>
      </c>
      <c r="AC270" s="114">
        <f>AB270+(VLOOKUP($B269,'Growth Rates'!$B$11:$O$140,($B$1+2),FALSE))-(AC269*(AC$7/VLOOKUP($B269,'Paddock Names'!$B$11:$D$140,3)))</f>
        <v>6500</v>
      </c>
      <c r="AD270" s="114">
        <f>AC270+(VLOOKUP($B269,'Growth Rates'!$B$11:$O$140,($B$1+2),FALSE))-(AD269*(AD$7/VLOOKUP($B269,'Paddock Names'!$B$11:$D$140,3)))</f>
        <v>6505</v>
      </c>
      <c r="AE270" s="114">
        <f>AD270+(VLOOKUP($B269,'Growth Rates'!$B$11:$O$140,($B$1+2),FALSE))-(AE269*(AE$7/VLOOKUP($B269,'Paddock Names'!$B$11:$D$140,3)))</f>
        <v>6510</v>
      </c>
      <c r="AF270" s="114">
        <f>AE270+(VLOOKUP($B269,'Growth Rates'!$B$11:$O$140,($B$1+2),FALSE))-(AF269*(AF$7/VLOOKUP($B269,'Paddock Names'!$B$11:$D$140,3)))</f>
        <v>6515</v>
      </c>
      <c r="AG270" s="114">
        <f>AF270+(VLOOKUP($B269,'Growth Rates'!$B$11:$O$140,($B$1+2),FALSE))-(AG269*(AG$7/VLOOKUP($B269,'Paddock Names'!$B$11:$D$140,3)))</f>
        <v>6520</v>
      </c>
      <c r="AH270" s="114">
        <f>AG270+(VLOOKUP($B269,'Growth Rates'!$B$11:$O$140,($B$1+2),FALSE))-(AH269*(AH$7/VLOOKUP($B269,'Paddock Names'!$B$11:$D$140,3)))</f>
        <v>6525</v>
      </c>
      <c r="AI270" s="114">
        <f>AH270+(VLOOKUP($B269,'Growth Rates'!$B$11:$O$140,($B$1+2),FALSE))-(AI269*(AI$7/VLOOKUP($B269,'Paddock Names'!$B$11:$D$140,3)))</f>
        <v>6530</v>
      </c>
      <c r="AJ270" s="114">
        <f>AI270+(VLOOKUP($B269,'Growth Rates'!$B$11:$O$140,($B$1+2),FALSE))-(AJ269*(AJ$7/VLOOKUP($B269,'Paddock Names'!$B$11:$D$140,3)))</f>
        <v>6535</v>
      </c>
      <c r="AK270" s="114">
        <f>AJ270+(VLOOKUP($B269,'Growth Rates'!$B$11:$O$140,($B$1+2),FALSE))-(AK269*(AK$7/VLOOKUP($B269,'Paddock Names'!$B$11:$D$140,3)))</f>
        <v>6540</v>
      </c>
      <c r="AL270" s="114">
        <f>AK270+(VLOOKUP($B269,'Growth Rates'!$B$11:$O$140,($B$1+2),FALSE))-(AL269*(AL$7/VLOOKUP($B269,'Paddock Names'!$B$11:$D$140,3)))</f>
        <v>6545</v>
      </c>
      <c r="AM270" s="115">
        <f>AL270+(VLOOKUP($B269,'Growth Rates'!$B$11:$O$140,($B$1+2),FALSE))-(AM269*(AM$7/VLOOKUP($B269,'Paddock Names'!$B$11:$D$140,3)))</f>
        <v>6550</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D7:E7"/>
    <mergeCell ref="F7:G7"/>
    <mergeCell ref="H7:H10"/>
    <mergeCell ref="F8:G8"/>
    <mergeCell ref="D9:E9"/>
    <mergeCell ref="F9:G9"/>
  </mergeCells>
  <phoneticPr fontId="16" type="noConversion"/>
  <conditionalFormatting sqref="I10:AM10">
    <cfRule type="expression" dxfId="175" priority="18" stopIfTrue="1">
      <formula>I$6&gt;1.11</formula>
    </cfRule>
    <cfRule type="expression" dxfId="174" priority="19" stopIfTrue="1">
      <formula>I$6&lt;0.89</formula>
    </cfRule>
  </conditionalFormatting>
  <conditionalFormatting sqref="I9:AM9">
    <cfRule type="expression" dxfId="173" priority="15" stopIfTrue="1">
      <formula>I$6&gt;1.11</formula>
    </cfRule>
    <cfRule type="expression" dxfId="172" priority="16" stopIfTrue="1">
      <formula>I$6&lt;0.89</formula>
    </cfRule>
    <cfRule type="expression" dxfId="171" priority="17"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170" priority="12" stopIfTrue="1" operator="between">
      <formula>0.75</formula>
      <formula>1</formula>
    </cfRule>
    <cfRule type="cellIs" dxfId="169" priority="13" stopIfTrue="1" operator="between">
      <formula>0.5</formula>
      <formula>0.7499</formula>
    </cfRule>
    <cfRule type="cellIs" dxfId="168" priority="14" stopIfTrue="1" operator="between">
      <formula>0.001</formula>
      <formula>0.499</formula>
    </cfRule>
  </conditionalFormatting>
  <conditionalFormatting sqref="D9">
    <cfRule type="expression" dxfId="167" priority="11" stopIfTrue="1">
      <formula>SUM(E11:E270)&lt;&gt;VALUE(CONCATENATE("01/",$B$1+1,"/",E6))-VALUE(CONCATENATE("01/",$B$1,"/",E6))</formula>
    </cfRule>
  </conditionalFormatting>
  <conditionalFormatting sqref="E9">
    <cfRule type="expression" dxfId="166" priority="10"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165"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164"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63" priority="6" stopIfTrue="1">
      <formula>ERROR.TYPE(H11)=2</formula>
    </cfRule>
    <cfRule type="cellIs" dxfId="162"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61" priority="4" stopIfTrue="1">
      <formula>H11=0</formula>
    </cfRule>
    <cfRule type="cellIs" dxfId="160"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159" priority="2" stopIfTrue="1" operator="equal">
      <formula>" "</formula>
    </cfRule>
    <cfRule type="expression" dxfId="158" priority="3" stopIfTrue="1">
      <formula>E11&gt;D11</formula>
    </cfRule>
  </conditionalFormatting>
  <conditionalFormatting sqref="F269 F11 F13 F15 F17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19">
    <cfRule type="expression" dxfId="157"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156" priority="39" stopIfTrue="1">
      <formula>C11=""</formula>
    </cfRule>
    <cfRule type="cellIs" dxfId="155" priority="40" stopIfTrue="1" operator="lessThan">
      <formula>1</formula>
    </cfRule>
    <cfRule type="expression" dxfId="154" priority="41"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27979" r:id="rId3" name="Button 331">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7980" r:id="rId4" name="Button 332">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7987" r:id="rId5" name="Button 339">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27988" r:id="rId6" name="Button 340">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0">
    <pageSetUpPr fitToPage="1"/>
  </sheetPr>
  <dimension ref="A1:AM271"/>
  <sheetViews>
    <sheetView showRowColHeaders="0" zoomScaleNormal="100" workbookViewId="0">
      <pane xSplit="5" ySplit="10" topLeftCell="F11" activePane="bottomRight" state="frozenSplit"/>
      <selection pane="topRight" activeCell="E1" sqref="E1"/>
      <selection pane="bottomLeft" activeCell="A10" sqref="A10"/>
      <selection pane="bottomRight"/>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8" width="6.6640625" style="11" customWidth="1"/>
    <col min="39" max="39" width="3.33203125" style="53" customWidth="1"/>
    <col min="40" max="256" width="8.83203125" customWidth="1"/>
  </cols>
  <sheetData>
    <row r="1" spans="1:39" x14ac:dyDescent="0.2">
      <c r="B1" s="57">
        <v>6</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row>
    <row r="2" spans="1:39"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row>
    <row r="3" spans="1:39"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row>
    <row r="4" spans="1:39"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row>
    <row r="5" spans="1:39"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row>
    <row r="6" spans="1:39"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L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row>
    <row r="7" spans="1:39" ht="16" thickBot="1" x14ac:dyDescent="0.25">
      <c r="C7" s="26">
        <f>'Group Name and Year'!E8</f>
        <v>0</v>
      </c>
      <c r="D7" s="154" t="s">
        <v>34</v>
      </c>
      <c r="E7" s="155"/>
      <c r="F7" s="152">
        <f>May!AM7</f>
        <v>0</v>
      </c>
      <c r="G7" s="153"/>
      <c r="H7" s="145" t="s">
        <v>47</v>
      </c>
      <c r="I7" s="127">
        <f>F7</f>
        <v>0</v>
      </c>
      <c r="J7" s="128">
        <f>I7</f>
        <v>0</v>
      </c>
      <c r="K7" s="128">
        <f>J7</f>
        <v>0</v>
      </c>
      <c r="L7" s="128">
        <f>K7</f>
        <v>0</v>
      </c>
      <c r="M7" s="128">
        <f t="shared" ref="M7:AL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9">
        <f t="shared" si="1"/>
        <v>0</v>
      </c>
    </row>
    <row r="8" spans="1:39" ht="16" thickBot="1" x14ac:dyDescent="0.25">
      <c r="C8" s="118" t="s">
        <v>42</v>
      </c>
      <c r="D8" s="34" t="s">
        <v>38</v>
      </c>
      <c r="E8" s="108" t="str">
        <f>IF(SUM(I8:AL8)&gt;0,SUM(I8:AL8),"")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3"/>
    </row>
    <row r="9" spans="1:39" x14ac:dyDescent="0.2">
      <c r="C9" s="24" t="s">
        <v>36</v>
      </c>
      <c r="D9" s="150" t="s">
        <v>28</v>
      </c>
      <c r="E9" s="151"/>
      <c r="F9" s="148" t="s">
        <v>31</v>
      </c>
      <c r="G9" s="149"/>
      <c r="H9" s="146"/>
      <c r="I9" s="15">
        <f>I10</f>
        <v>44713</v>
      </c>
      <c r="J9" s="15">
        <f>I10+1</f>
        <v>44714</v>
      </c>
      <c r="K9" s="15">
        <f t="shared" ref="K9:AL9" si="2">J10+1</f>
        <v>44715</v>
      </c>
      <c r="L9" s="15">
        <f t="shared" si="2"/>
        <v>44716</v>
      </c>
      <c r="M9" s="15">
        <f t="shared" si="2"/>
        <v>44717</v>
      </c>
      <c r="N9" s="15">
        <f t="shared" si="2"/>
        <v>44718</v>
      </c>
      <c r="O9" s="15">
        <f t="shared" si="2"/>
        <v>44719</v>
      </c>
      <c r="P9" s="15">
        <f t="shared" si="2"/>
        <v>44720</v>
      </c>
      <c r="Q9" s="15">
        <f t="shared" si="2"/>
        <v>44721</v>
      </c>
      <c r="R9" s="15">
        <f t="shared" si="2"/>
        <v>44722</v>
      </c>
      <c r="S9" s="15">
        <f t="shared" si="2"/>
        <v>44723</v>
      </c>
      <c r="T9" s="15">
        <f t="shared" si="2"/>
        <v>44724</v>
      </c>
      <c r="U9" s="15">
        <f t="shared" si="2"/>
        <v>44725</v>
      </c>
      <c r="V9" s="15">
        <f t="shared" si="2"/>
        <v>44726</v>
      </c>
      <c r="W9" s="15">
        <f t="shared" si="2"/>
        <v>44727</v>
      </c>
      <c r="X9" s="15">
        <f t="shared" si="2"/>
        <v>44728</v>
      </c>
      <c r="Y9" s="15">
        <f t="shared" si="2"/>
        <v>44729</v>
      </c>
      <c r="Z9" s="15">
        <f t="shared" si="2"/>
        <v>44730</v>
      </c>
      <c r="AA9" s="15">
        <f t="shared" si="2"/>
        <v>44731</v>
      </c>
      <c r="AB9" s="15">
        <f t="shared" si="2"/>
        <v>44732</v>
      </c>
      <c r="AC9" s="15">
        <f t="shared" si="2"/>
        <v>44733</v>
      </c>
      <c r="AD9" s="15">
        <f t="shared" si="2"/>
        <v>44734</v>
      </c>
      <c r="AE9" s="15">
        <f t="shared" si="2"/>
        <v>44735</v>
      </c>
      <c r="AF9" s="15">
        <f t="shared" si="2"/>
        <v>44736</v>
      </c>
      <c r="AG9" s="15">
        <f t="shared" si="2"/>
        <v>44737</v>
      </c>
      <c r="AH9" s="15">
        <f t="shared" si="2"/>
        <v>44738</v>
      </c>
      <c r="AI9" s="15">
        <f>AH10+1</f>
        <v>44739</v>
      </c>
      <c r="AJ9" s="15">
        <f t="shared" si="2"/>
        <v>44740</v>
      </c>
      <c r="AK9" s="15">
        <f t="shared" si="2"/>
        <v>44741</v>
      </c>
      <c r="AL9" s="73">
        <f t="shared" si="2"/>
        <v>44742</v>
      </c>
    </row>
    <row r="10" spans="1:39" ht="16" thickBot="1" x14ac:dyDescent="0.25">
      <c r="A10" s="59"/>
      <c r="B10" s="60" t="s">
        <v>26</v>
      </c>
      <c r="C10" s="25" t="s">
        <v>35</v>
      </c>
      <c r="D10" s="20" t="s">
        <v>27</v>
      </c>
      <c r="E10" s="19" t="s">
        <v>29</v>
      </c>
      <c r="F10" s="18" t="s">
        <v>30</v>
      </c>
      <c r="G10" s="19" t="s">
        <v>25</v>
      </c>
      <c r="H10" s="147"/>
      <c r="I10" s="72">
        <f>VALUE(CONCATENATE("01/",B1,"/",'Group Name and Year'!E14))</f>
        <v>44713</v>
      </c>
      <c r="J10" s="16">
        <f>I10+1</f>
        <v>44714</v>
      </c>
      <c r="K10" s="16">
        <f t="shared" ref="K10:AH10" si="3">J10+1</f>
        <v>44715</v>
      </c>
      <c r="L10" s="16">
        <f t="shared" si="3"/>
        <v>44716</v>
      </c>
      <c r="M10" s="16">
        <f t="shared" si="3"/>
        <v>44717</v>
      </c>
      <c r="N10" s="16">
        <f t="shared" si="3"/>
        <v>44718</v>
      </c>
      <c r="O10" s="16">
        <f t="shared" si="3"/>
        <v>44719</v>
      </c>
      <c r="P10" s="16">
        <f t="shared" si="3"/>
        <v>44720</v>
      </c>
      <c r="Q10" s="16">
        <f t="shared" si="3"/>
        <v>44721</v>
      </c>
      <c r="R10" s="16">
        <f t="shared" si="3"/>
        <v>44722</v>
      </c>
      <c r="S10" s="16">
        <f t="shared" si="3"/>
        <v>44723</v>
      </c>
      <c r="T10" s="16">
        <f t="shared" si="3"/>
        <v>44724</v>
      </c>
      <c r="U10" s="16">
        <f t="shared" si="3"/>
        <v>44725</v>
      </c>
      <c r="V10" s="16">
        <f t="shared" si="3"/>
        <v>44726</v>
      </c>
      <c r="W10" s="16">
        <f t="shared" si="3"/>
        <v>44727</v>
      </c>
      <c r="X10" s="16">
        <f t="shared" si="3"/>
        <v>44728</v>
      </c>
      <c r="Y10" s="16">
        <f t="shared" si="3"/>
        <v>44729</v>
      </c>
      <c r="Z10" s="16">
        <f t="shared" si="3"/>
        <v>44730</v>
      </c>
      <c r="AA10" s="16">
        <f t="shared" si="3"/>
        <v>44731</v>
      </c>
      <c r="AB10" s="16">
        <f t="shared" si="3"/>
        <v>44732</v>
      </c>
      <c r="AC10" s="16">
        <f t="shared" si="3"/>
        <v>44733</v>
      </c>
      <c r="AD10" s="16">
        <f t="shared" si="3"/>
        <v>44734</v>
      </c>
      <c r="AE10" s="16">
        <f t="shared" si="3"/>
        <v>44735</v>
      </c>
      <c r="AF10" s="16">
        <f t="shared" si="3"/>
        <v>44736</v>
      </c>
      <c r="AG10" s="16">
        <f t="shared" si="3"/>
        <v>44737</v>
      </c>
      <c r="AH10" s="16">
        <f t="shared" si="3"/>
        <v>44738</v>
      </c>
      <c r="AI10" s="16">
        <f>AH10+1</f>
        <v>44739</v>
      </c>
      <c r="AJ10" s="16">
        <f>AI10+1</f>
        <v>44740</v>
      </c>
      <c r="AK10" s="16">
        <f>AJ10+1</f>
        <v>44741</v>
      </c>
      <c r="AL10" s="74">
        <f>AK10+1</f>
        <v>44742</v>
      </c>
    </row>
    <row r="11" spans="1:39"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IF(SUM(I11:AL11)&gt;0,SUM(I11:AL11)," ")</f>
        <v xml:space="preserve"> </v>
      </c>
      <c r="F11" s="119" t="e">
        <f>May!AM12</f>
        <v>#DIV/0!</v>
      </c>
      <c r="G11" s="17">
        <f>VLOOKUP(B11,'Herbage Mass Residual'!$B$11:$O$140,($B$1+2),FALSE)</f>
        <v>1500</v>
      </c>
      <c r="H11" s="103" t="e">
        <f>($F$7/VLOOKUP(B11,'Paddock Names'!$B$11:$D$140,3))*(SUM(I11:AL11)/31)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26"/>
    </row>
    <row r="12" spans="1:39"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5" t="e">
        <f>AK12+(VLOOKUP($B11,'Growth Rates'!$B$11:$O$140,($B$1+2),FALSE))-(AL11*(AL$7/VLOOKUP($B11,'Paddock Names'!$B$11:$D$140,3)))</f>
        <v>#DIV/0!</v>
      </c>
    </row>
    <row r="13" spans="1:39"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IF(SUM(I13:AL13)&gt;0,SUM(I13:AL13)," ")</f>
        <v xml:space="preserve"> </v>
      </c>
      <c r="F13" s="119" t="e">
        <f>May!AM14</f>
        <v>#DIV/0!</v>
      </c>
      <c r="G13" s="17">
        <f>VLOOKUP(B13,'Herbage Mass Residual'!$B$11:$O$140,($B$1+2),FALSE)</f>
        <v>1500</v>
      </c>
      <c r="H13" s="103" t="e">
        <f>($F$7/VLOOKUP(B13,'Paddock Names'!$B$11:$D$140,3))*(SUM(I13:AL13)/31)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26"/>
    </row>
    <row r="14" spans="1:39"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5" t="e">
        <f>AK14+(VLOOKUP($B13,'Growth Rates'!$B$11:$O$140,($B$1+2),FALSE))-(AL13*(AL$7/VLOOKUP($B13,'Paddock Names'!$B$11:$D$140,3)))</f>
        <v>#DIV/0!</v>
      </c>
      <c r="AM14" s="61"/>
    </row>
    <row r="15" spans="1:39"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IF(SUM(I15:AL15)&gt;0,SUM(I15:AL15)," ")</f>
        <v xml:space="preserve"> </v>
      </c>
      <c r="F15" s="119" t="e">
        <f>May!AM16</f>
        <v>#DIV/0!</v>
      </c>
      <c r="G15" s="17">
        <f>VLOOKUP(B15,'Herbage Mass Residual'!$B$11:$O$140,($B$1+2),FALSE)</f>
        <v>1500</v>
      </c>
      <c r="H15" s="103" t="e">
        <f>($F$7/VLOOKUP(B15,'Paddock Names'!$B$11:$D$140,3))*(SUM(I15:AL15)/31)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26"/>
    </row>
    <row r="16" spans="1:39"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5" t="e">
        <f>AK16+(VLOOKUP($B15,'Growth Rates'!$B$11:$O$140,($B$1+2),FALSE))-(AL15*(AL$7/VLOOKUP($B15,'Paddock Names'!$B$11:$D$140,3)))</f>
        <v>#DIV/0!</v>
      </c>
    </row>
    <row r="17" spans="2:38"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IF(SUM(I17:AL17)&gt;0,SUM(I17:AL17)," ")</f>
        <v xml:space="preserve"> </v>
      </c>
      <c r="F17" s="119" t="e">
        <f>May!AM18</f>
        <v>#DIV/0!</v>
      </c>
      <c r="G17" s="17">
        <f>VLOOKUP(B17,'Herbage Mass Residual'!$B$11:$O$140,($B$1+2),FALSE)</f>
        <v>1500</v>
      </c>
      <c r="H17" s="103" t="e">
        <f>($F$7/VLOOKUP(B17,'Paddock Names'!$B$11:$D$140,3))*(SUM(I17:AL17)/31)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26"/>
    </row>
    <row r="18" spans="2:38"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5" t="e">
        <f>AK18+(VLOOKUP($B17,'Growth Rates'!$B$11:$O$140,($B$1+2),FALSE))-(AL17*(AL$7/VLOOKUP($B17,'Paddock Names'!$B$11:$D$140,3)))</f>
        <v>#DIV/0!</v>
      </c>
    </row>
    <row r="19" spans="2:38"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IF(SUM(I19:AL19)&gt;0,SUM(I19:AL19)," ")</f>
        <v xml:space="preserve"> </v>
      </c>
      <c r="F19" s="119" t="e">
        <f>May!AM20</f>
        <v>#DIV/0!</v>
      </c>
      <c r="G19" s="17">
        <f>VLOOKUP(B19,'Herbage Mass Residual'!$B$11:$O$140,($B$1+2),FALSE)</f>
        <v>1500</v>
      </c>
      <c r="H19" s="103" t="e">
        <f>($F$7/VLOOKUP(B19,'Paddock Names'!$B$11:$D$140,3))*(SUM(I19:AL19)/31)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26"/>
    </row>
    <row r="20" spans="2:38"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5" t="e">
        <f>AK20+(VLOOKUP($B19,'Growth Rates'!$B$11:$O$140,($B$1+2),FALSE))-(AL19*(AL$7/VLOOKUP($B19,'Paddock Names'!$B$11:$D$140,3)))</f>
        <v>#DIV/0!</v>
      </c>
    </row>
    <row r="21" spans="2:38"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IF(SUM(I21:AL21)&gt;0,SUM(I21:AL21)," ")</f>
        <v xml:space="preserve"> </v>
      </c>
      <c r="F21" s="119" t="e">
        <f>May!AM22</f>
        <v>#DIV/0!</v>
      </c>
      <c r="G21" s="17">
        <f>VLOOKUP(B21,'Herbage Mass Residual'!$B$11:$O$140,($B$1+2),FALSE)</f>
        <v>1500</v>
      </c>
      <c r="H21" s="103" t="e">
        <f>($F$7/VLOOKUP(B21,'Paddock Names'!$B$11:$D$140,3))*(SUM(I21:AL21)/31)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26"/>
    </row>
    <row r="22" spans="2:38"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5" t="e">
        <f>AK22+(VLOOKUP($B21,'Growth Rates'!$B$11:$O$140,($B$1+2),FALSE))-(AL21*(AL$7/VLOOKUP($B21,'Paddock Names'!$B$11:$D$140,3)))</f>
        <v>#DIV/0!</v>
      </c>
    </row>
    <row r="23" spans="2:38"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IF(SUM(I23:AL23)&gt;0,SUM(I23:AL23)," ")</f>
        <v xml:space="preserve"> </v>
      </c>
      <c r="F23" s="119" t="e">
        <f>May!AM24</f>
        <v>#DIV/0!</v>
      </c>
      <c r="G23" s="17">
        <f>VLOOKUP(B23,'Herbage Mass Residual'!$B$11:$O$140,($B$1+2),FALSE)</f>
        <v>1500</v>
      </c>
      <c r="H23" s="103" t="e">
        <f>($F$7/VLOOKUP(B23,'Paddock Names'!$B$11:$D$140,3))*(SUM(I23:AL23)/31)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26"/>
    </row>
    <row r="24" spans="2:38"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5" t="e">
        <f>AK24+(VLOOKUP($B23,'Growth Rates'!$B$11:$O$140,($B$1+2),FALSE))-(AL23*(AL$7/VLOOKUP($B23,'Paddock Names'!$B$11:$D$140,3)))</f>
        <v>#DIV/0!</v>
      </c>
    </row>
    <row r="25" spans="2:38"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IF(SUM(I25:AL25)&gt;0,SUM(I25:AL25)," ")</f>
        <v xml:space="preserve"> </v>
      </c>
      <c r="F25" s="119" t="e">
        <f>May!AM26</f>
        <v>#DIV/0!</v>
      </c>
      <c r="G25" s="17">
        <f>VLOOKUP(B25,'Herbage Mass Residual'!$B$11:$O$140,($B$1+2),FALSE)</f>
        <v>1500</v>
      </c>
      <c r="H25" s="103" t="e">
        <f>($F$7/VLOOKUP(B25,'Paddock Names'!$B$11:$D$140,3))*(SUM(I25:AL25)/31)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26"/>
    </row>
    <row r="26" spans="2:38"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5" t="e">
        <f>AK26+(VLOOKUP($B25,'Growth Rates'!$B$11:$O$140,($B$1+2),FALSE))-(AL25*(AL$7/VLOOKUP($B25,'Paddock Names'!$B$11:$D$140,3)))</f>
        <v>#DIV/0!</v>
      </c>
    </row>
    <row r="27" spans="2:38"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IF(SUM(I27:AL27)&gt;0,SUM(I27:AL27)," ")</f>
        <v xml:space="preserve"> </v>
      </c>
      <c r="F27" s="119" t="e">
        <f>May!AM28</f>
        <v>#DIV/0!</v>
      </c>
      <c r="G27" s="17">
        <f>VLOOKUP(B27,'Herbage Mass Residual'!$B$11:$O$140,($B$1+2),FALSE)</f>
        <v>1500</v>
      </c>
      <c r="H27" s="103" t="e">
        <f>($F$7/VLOOKUP(B27,'Paddock Names'!$B$11:$D$140,3))*(SUM(I27:AL27)/31)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26"/>
    </row>
    <row r="28" spans="2:38"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5" t="e">
        <f>AK28+(VLOOKUP($B27,'Growth Rates'!$B$11:$O$140,($B$1+2),FALSE))-(AL27*(AL$7/VLOOKUP($B27,'Paddock Names'!$B$11:$D$140,3)))</f>
        <v>#DIV/0!</v>
      </c>
    </row>
    <row r="29" spans="2:38"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IF(SUM(I29:AL29)&gt;0,SUM(I29:AL29)," ")</f>
        <v xml:space="preserve"> </v>
      </c>
      <c r="F29" s="119" t="e">
        <f>May!AM30</f>
        <v>#DIV/0!</v>
      </c>
      <c r="G29" s="17">
        <f>VLOOKUP(B29,'Herbage Mass Residual'!$B$11:$O$140,($B$1+2),FALSE)</f>
        <v>1500</v>
      </c>
      <c r="H29" s="103" t="e">
        <f>($F$7/VLOOKUP(B29,'Paddock Names'!$B$11:$D$140,3))*(SUM(I29:AL29)/31)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26"/>
    </row>
    <row r="30" spans="2:38"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5" t="e">
        <f>AK30+(VLOOKUP($B29,'Growth Rates'!$B$11:$O$140,($B$1+2),FALSE))-(AL29*(AL$7/VLOOKUP($B29,'Paddock Names'!$B$11:$D$140,3)))</f>
        <v>#DIV/0!</v>
      </c>
    </row>
    <row r="31" spans="2:38"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IF(SUM(I31:AL31)&gt;0,SUM(I31:AL31)," ")</f>
        <v xml:space="preserve"> </v>
      </c>
      <c r="F31" s="119" t="e">
        <f>May!AM32</f>
        <v>#DIV/0!</v>
      </c>
      <c r="G31" s="17">
        <f>VLOOKUP(B31,'Herbage Mass Residual'!$B$11:$O$140,($B$1+2),FALSE)</f>
        <v>1500</v>
      </c>
      <c r="H31" s="103" t="e">
        <f>($F$7/VLOOKUP(B31,'Paddock Names'!$B$11:$D$140,3))*(SUM(I31:AL31)/31)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26"/>
    </row>
    <row r="32" spans="2:38"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5" t="e">
        <f>AK32+(VLOOKUP($B31,'Growth Rates'!$B$11:$O$140,($B$1+2),FALSE))-(AL31*(AL$7/VLOOKUP($B31,'Paddock Names'!$B$11:$D$140,3)))</f>
        <v>#DIV/0!</v>
      </c>
    </row>
    <row r="33" spans="2:38"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IF(SUM(I33:AL33)&gt;0,SUM(I33:AL33)," ")</f>
        <v xml:space="preserve"> </v>
      </c>
      <c r="F33" s="119" t="e">
        <f>May!AM34</f>
        <v>#DIV/0!</v>
      </c>
      <c r="G33" s="17">
        <f>VLOOKUP(B33,'Herbage Mass Residual'!$B$11:$O$140,($B$1+2),FALSE)</f>
        <v>1500</v>
      </c>
      <c r="H33" s="103" t="e">
        <f>($F$7/VLOOKUP(B33,'Paddock Names'!$B$11:$D$140,3))*(SUM(I33:AL33)/31)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26"/>
    </row>
    <row r="34" spans="2:38"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5" t="e">
        <f>AK34+(VLOOKUP($B33,'Growth Rates'!$B$11:$O$140,($B$1+2),FALSE))-(AL33*(AL$7/VLOOKUP($B33,'Paddock Names'!$B$11:$D$140,3)))</f>
        <v>#DIV/0!</v>
      </c>
    </row>
    <row r="35" spans="2:38"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IF(SUM(I35:AL35)&gt;0,SUM(I35:AL35)," ")</f>
        <v xml:space="preserve"> </v>
      </c>
      <c r="F35" s="119" t="e">
        <f>May!AM36</f>
        <v>#DIV/0!</v>
      </c>
      <c r="G35" s="17">
        <f>VLOOKUP(B35,'Herbage Mass Residual'!$B$11:$O$140,($B$1+2),FALSE)</f>
        <v>1500</v>
      </c>
      <c r="H35" s="103" t="e">
        <f>($F$7/VLOOKUP(B35,'Paddock Names'!$B$11:$D$140,3))*(SUM(I35:AL35)/31)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26"/>
    </row>
    <row r="36" spans="2:38"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5" t="e">
        <f>AK36+(VLOOKUP($B35,'Growth Rates'!$B$11:$O$140,($B$1+2),FALSE))-(AL35*(AL$7/VLOOKUP($B35,'Paddock Names'!$B$11:$D$140,3)))</f>
        <v>#DIV/0!</v>
      </c>
    </row>
    <row r="37" spans="2:38"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IF(SUM(I37:AL37)&gt;0,SUM(I37:AL37)," ")</f>
        <v xml:space="preserve"> </v>
      </c>
      <c r="F37" s="119" t="e">
        <f>May!AM38</f>
        <v>#DIV/0!</v>
      </c>
      <c r="G37" s="17">
        <f>VLOOKUP(B37,'Herbage Mass Residual'!$B$11:$O$140,($B$1+2),FALSE)</f>
        <v>1500</v>
      </c>
      <c r="H37" s="103" t="e">
        <f>($F$7/VLOOKUP(B37,'Paddock Names'!$B$11:$D$140,3))*(SUM(I37:AL37)/31)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26"/>
    </row>
    <row r="38" spans="2:38"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5" t="e">
        <f>AK38+(VLOOKUP($B37,'Growth Rates'!$B$11:$O$140,($B$1+2),FALSE))-(AL37*(AL$7/VLOOKUP($B37,'Paddock Names'!$B$11:$D$140,3)))</f>
        <v>#DIV/0!</v>
      </c>
    </row>
    <row r="39" spans="2:38"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IF(SUM(I39:AL39)&gt;0,SUM(I39:AL39)," ")</f>
        <v xml:space="preserve"> </v>
      </c>
      <c r="F39" s="119" t="e">
        <f>May!AM40</f>
        <v>#DIV/0!</v>
      </c>
      <c r="G39" s="17">
        <f>VLOOKUP(B39,'Herbage Mass Residual'!$B$11:$O$140,($B$1+2),FALSE)</f>
        <v>1500</v>
      </c>
      <c r="H39" s="103" t="e">
        <f>($F$7/VLOOKUP(B39,'Paddock Names'!$B$11:$D$140,3))*(SUM(I39:AL39)/31)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26"/>
    </row>
    <row r="40" spans="2:38"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5" t="e">
        <f>AK40+(VLOOKUP($B39,'Growth Rates'!$B$11:$O$140,($B$1+2),FALSE))-(AL39*(AL$7/VLOOKUP($B39,'Paddock Names'!$B$11:$D$140,3)))</f>
        <v>#DIV/0!</v>
      </c>
    </row>
    <row r="41" spans="2:38"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IF(SUM(I41:AL41)&gt;0,SUM(I41:AL41)," ")</f>
        <v xml:space="preserve"> </v>
      </c>
      <c r="F41" s="119" t="e">
        <f>May!AM42</f>
        <v>#DIV/0!</v>
      </c>
      <c r="G41" s="17">
        <f>VLOOKUP(B41,'Herbage Mass Residual'!$B$11:$O$140,($B$1+2),FALSE)</f>
        <v>1500</v>
      </c>
      <c r="H41" s="103" t="e">
        <f>($F$7/VLOOKUP(B41,'Paddock Names'!$B$11:$D$140,3))*(SUM(I41:AL41)/31)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26"/>
    </row>
    <row r="42" spans="2:38"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5" t="e">
        <f>AK42+(VLOOKUP($B41,'Growth Rates'!$B$11:$O$140,($B$1+2),FALSE))-(AL41*(AL$7/VLOOKUP($B41,'Paddock Names'!$B$11:$D$140,3)))</f>
        <v>#DIV/0!</v>
      </c>
    </row>
    <row r="43" spans="2:38"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IF(SUM(I43:AL43)&gt;0,SUM(I43:AL43)," ")</f>
        <v xml:space="preserve"> </v>
      </c>
      <c r="F43" s="119" t="e">
        <f>May!AM44</f>
        <v>#DIV/0!</v>
      </c>
      <c r="G43" s="17">
        <f>VLOOKUP(B43,'Herbage Mass Residual'!$B$11:$O$140,($B$1+2),FALSE)</f>
        <v>1500</v>
      </c>
      <c r="H43" s="103" t="e">
        <f>($F$7/VLOOKUP(B43,'Paddock Names'!$B$11:$D$140,3))*(SUM(I43:AL43)/31)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26"/>
    </row>
    <row r="44" spans="2:38"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5" t="e">
        <f>AK44+(VLOOKUP($B43,'Growth Rates'!$B$11:$O$140,($B$1+2),FALSE))-(AL43*(AL$7/VLOOKUP($B43,'Paddock Names'!$B$11:$D$140,3)))</f>
        <v>#DIV/0!</v>
      </c>
    </row>
    <row r="45" spans="2:38"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IF(SUM(I45:AL45)&gt;0,SUM(I45:AL45)," ")</f>
        <v xml:space="preserve"> </v>
      </c>
      <c r="F45" s="119" t="e">
        <f>May!AM46</f>
        <v>#DIV/0!</v>
      </c>
      <c r="G45" s="17">
        <f>VLOOKUP(B45,'Herbage Mass Residual'!$B$11:$O$140,($B$1+2),FALSE)</f>
        <v>1500</v>
      </c>
      <c r="H45" s="103" t="e">
        <f>($F$7/VLOOKUP(B45,'Paddock Names'!$B$11:$D$140,3))*(SUM(I45:AL45)/31)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26"/>
    </row>
    <row r="46" spans="2:38"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5" t="e">
        <f>AK46+(VLOOKUP($B45,'Growth Rates'!$B$11:$O$140,($B$1+2),FALSE))-(AL45*(AL$7/VLOOKUP($B45,'Paddock Names'!$B$11:$D$140,3)))</f>
        <v>#DIV/0!</v>
      </c>
    </row>
    <row r="47" spans="2:38"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IF(SUM(I47:AL47)&gt;0,SUM(I47:AL47)," ")</f>
        <v xml:space="preserve"> </v>
      </c>
      <c r="F47" s="119" t="e">
        <f>May!AM48</f>
        <v>#DIV/0!</v>
      </c>
      <c r="G47" s="17">
        <f>VLOOKUP(B47,'Herbage Mass Residual'!$B$11:$O$140,($B$1+2),FALSE)</f>
        <v>1500</v>
      </c>
      <c r="H47" s="103" t="e">
        <f>($F$7/VLOOKUP(B47,'Paddock Names'!$B$11:$D$140,3))*(SUM(I47:AL47)/31)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26"/>
    </row>
    <row r="48" spans="2:38"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5" t="e">
        <f>AK48+(VLOOKUP($B47,'Growth Rates'!$B$11:$O$140,($B$1+2),FALSE))-(AL47*(AL$7/VLOOKUP($B47,'Paddock Names'!$B$11:$D$140,3)))</f>
        <v>#DIV/0!</v>
      </c>
    </row>
    <row r="49" spans="2:38"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IF(SUM(I49:AL49)&gt;0,SUM(I49:AL49)," ")</f>
        <v xml:space="preserve"> </v>
      </c>
      <c r="F49" s="119" t="e">
        <f>May!AM50</f>
        <v>#DIV/0!</v>
      </c>
      <c r="G49" s="17">
        <f>VLOOKUP(B49,'Herbage Mass Residual'!$B$11:$O$140,($B$1+2),FALSE)</f>
        <v>1500</v>
      </c>
      <c r="H49" s="103" t="e">
        <f>($F$7/VLOOKUP(B49,'Paddock Names'!$B$11:$D$140,3))*(SUM(I49:AL49)/31)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26"/>
    </row>
    <row r="50" spans="2:38"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5" t="e">
        <f>AK50+(VLOOKUP($B49,'Growth Rates'!$B$11:$O$140,($B$1+2),FALSE))-(AL49*(AL$7/VLOOKUP($B49,'Paddock Names'!$B$11:$D$140,3)))</f>
        <v>#DIV/0!</v>
      </c>
    </row>
    <row r="51" spans="2:38"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IF(SUM(I51:AL51)&gt;0,SUM(I51:AL51)," ")</f>
        <v xml:space="preserve"> </v>
      </c>
      <c r="F51" s="119" t="e">
        <f>May!AM52</f>
        <v>#DIV/0!</v>
      </c>
      <c r="G51" s="17">
        <f>VLOOKUP(B51,'Herbage Mass Residual'!$B$11:$O$140,($B$1+2),FALSE)</f>
        <v>1500</v>
      </c>
      <c r="H51" s="103" t="e">
        <f>($F$7/VLOOKUP(B51,'Paddock Names'!$B$11:$D$140,3))*(SUM(I51:AL51)/31)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26"/>
    </row>
    <row r="52" spans="2:38"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5" t="e">
        <f>AK52+(VLOOKUP($B51,'Growth Rates'!$B$11:$O$140,($B$1+2),FALSE))-(AL51*(AL$7/VLOOKUP($B51,'Paddock Names'!$B$11:$D$140,3)))</f>
        <v>#DIV/0!</v>
      </c>
    </row>
    <row r="53" spans="2:38"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IF(SUM(I53:AL53)&gt;0,SUM(I53:AL53)," ")</f>
        <v xml:space="preserve"> </v>
      </c>
      <c r="F53" s="119" t="e">
        <f>May!AM54</f>
        <v>#DIV/0!</v>
      </c>
      <c r="G53" s="17">
        <f>VLOOKUP(B53,'Herbage Mass Residual'!$B$11:$O$140,($B$1+2),FALSE)</f>
        <v>1500</v>
      </c>
      <c r="H53" s="103" t="e">
        <f>($F$7/VLOOKUP(B53,'Paddock Names'!$B$11:$D$140,3))*(SUM(I53:AL53)/31)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26"/>
    </row>
    <row r="54" spans="2:38"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5" t="e">
        <f>AK54+(VLOOKUP($B53,'Growth Rates'!$B$11:$O$140,($B$1+2),FALSE))-(AL53*(AL$7/VLOOKUP($B53,'Paddock Names'!$B$11:$D$140,3)))</f>
        <v>#DIV/0!</v>
      </c>
    </row>
    <row r="55" spans="2:38"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IF(SUM(I55:AL55)&gt;0,SUM(I55:AL55)," ")</f>
        <v xml:space="preserve"> </v>
      </c>
      <c r="F55" s="119" t="e">
        <f>May!AM56</f>
        <v>#DIV/0!</v>
      </c>
      <c r="G55" s="17">
        <f>VLOOKUP(B55,'Herbage Mass Residual'!$B$11:$O$140,($B$1+2),FALSE)</f>
        <v>1500</v>
      </c>
      <c r="H55" s="103" t="e">
        <f>($F$7/VLOOKUP(B55,'Paddock Names'!$B$11:$D$140,3))*(SUM(I55:AL55)/31)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26"/>
    </row>
    <row r="56" spans="2:38"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5" t="e">
        <f>AK56+(VLOOKUP($B55,'Growth Rates'!$B$11:$O$140,($B$1+2),FALSE))-(AL55*(AL$7/VLOOKUP($B55,'Paddock Names'!$B$11:$D$140,3)))</f>
        <v>#DIV/0!</v>
      </c>
    </row>
    <row r="57" spans="2:38"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IF(SUM(I57:AL57)&gt;0,SUM(I57:AL57)," ")</f>
        <v xml:space="preserve"> </v>
      </c>
      <c r="F57" s="119" t="e">
        <f>May!AM58</f>
        <v>#DIV/0!</v>
      </c>
      <c r="G57" s="17">
        <f>VLOOKUP(B57,'Herbage Mass Residual'!$B$11:$O$140,($B$1+2),FALSE)</f>
        <v>1500</v>
      </c>
      <c r="H57" s="103" t="e">
        <f>($F$7/VLOOKUP(B57,'Paddock Names'!$B$11:$D$140,3))*(SUM(I57:AL57)/31)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26"/>
    </row>
    <row r="58" spans="2:38"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5" t="e">
        <f>AK58+(VLOOKUP($B57,'Growth Rates'!$B$11:$O$140,($B$1+2),FALSE))-(AL57*(AL$7/VLOOKUP($B57,'Paddock Names'!$B$11:$D$140,3)))</f>
        <v>#DIV/0!</v>
      </c>
    </row>
    <row r="59" spans="2:38"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IF(SUM(I59:AL59)&gt;0,SUM(I59:AL59)," ")</f>
        <v xml:space="preserve"> </v>
      </c>
      <c r="F59" s="119" t="e">
        <f>May!AM60</f>
        <v>#DIV/0!</v>
      </c>
      <c r="G59" s="17">
        <f>VLOOKUP(B59,'Herbage Mass Residual'!$B$11:$O$140,($B$1+2),FALSE)</f>
        <v>1500</v>
      </c>
      <c r="H59" s="103" t="e">
        <f>($F$7/VLOOKUP(B59,'Paddock Names'!$B$11:$D$140,3))*(SUM(I59:AL59)/31)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26"/>
    </row>
    <row r="60" spans="2:38"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5" t="e">
        <f>AK60+(VLOOKUP($B59,'Growth Rates'!$B$11:$O$140,($B$1+2),FALSE))-(AL59*(AL$7/VLOOKUP($B59,'Paddock Names'!$B$11:$D$140,3)))</f>
        <v>#DIV/0!</v>
      </c>
    </row>
    <row r="61" spans="2:38"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IF(SUM(I61:AL61)&gt;0,SUM(I61:AL61)," ")</f>
        <v xml:space="preserve"> </v>
      </c>
      <c r="F61" s="119" t="e">
        <f>May!AM62</f>
        <v>#DIV/0!</v>
      </c>
      <c r="G61" s="17">
        <f>VLOOKUP(B61,'Herbage Mass Residual'!$B$11:$O$140,($B$1+2),FALSE)</f>
        <v>1500</v>
      </c>
      <c r="H61" s="103" t="e">
        <f>($F$7/VLOOKUP(B61,'Paddock Names'!$B$11:$D$140,3))*(SUM(I61:AL61)/31)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26"/>
    </row>
    <row r="62" spans="2:38"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5" t="e">
        <f>AK62+(VLOOKUP($B61,'Growth Rates'!$B$11:$O$140,($B$1+2),FALSE))-(AL61*(AL$7/VLOOKUP($B61,'Paddock Names'!$B$11:$D$140,3)))</f>
        <v>#DIV/0!</v>
      </c>
    </row>
    <row r="63" spans="2:38"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IF(SUM(I63:AL63)&gt;0,SUM(I63:AL63)," ")</f>
        <v xml:space="preserve"> </v>
      </c>
      <c r="F63" s="119" t="e">
        <f>May!AM64</f>
        <v>#DIV/0!</v>
      </c>
      <c r="G63" s="17">
        <f>VLOOKUP(B63,'Herbage Mass Residual'!$B$11:$O$140,($B$1+2),FALSE)</f>
        <v>1500</v>
      </c>
      <c r="H63" s="103" t="e">
        <f>($F$7/VLOOKUP(B63,'Paddock Names'!$B$11:$D$140,3))*(SUM(I63:AL63)/31)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26"/>
    </row>
    <row r="64" spans="2:38"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5" t="e">
        <f>AK64+(VLOOKUP($B63,'Growth Rates'!$B$11:$O$140,($B$1+2),FALSE))-(AL63*(AL$7/VLOOKUP($B63,'Paddock Names'!$B$11:$D$140,3)))</f>
        <v>#DIV/0!</v>
      </c>
    </row>
    <row r="65" spans="2:38"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IF(SUM(I65:AL65)&gt;0,SUM(I65:AL65)," ")</f>
        <v xml:space="preserve"> </v>
      </c>
      <c r="F65" s="119" t="e">
        <f>May!AM66</f>
        <v>#DIV/0!</v>
      </c>
      <c r="G65" s="17">
        <f>VLOOKUP(B65,'Herbage Mass Residual'!$B$11:$O$140,($B$1+2),FALSE)</f>
        <v>1500</v>
      </c>
      <c r="H65" s="103" t="e">
        <f>($F$7/VLOOKUP(B65,'Paddock Names'!$B$11:$D$140,3))*(SUM(I65:AL65)/31)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26"/>
    </row>
    <row r="66" spans="2:38"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5" t="e">
        <f>AK66+(VLOOKUP($B65,'Growth Rates'!$B$11:$O$140,($B$1+2),FALSE))-(AL65*(AL$7/VLOOKUP($B65,'Paddock Names'!$B$11:$D$140,3)))</f>
        <v>#DIV/0!</v>
      </c>
    </row>
    <row r="67" spans="2:38"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IF(SUM(I67:AL67)&gt;0,SUM(I67:AL67)," ")</f>
        <v xml:space="preserve"> </v>
      </c>
      <c r="F67" s="119" t="e">
        <f>May!AM68</f>
        <v>#DIV/0!</v>
      </c>
      <c r="G67" s="17">
        <f>VLOOKUP(B67,'Herbage Mass Residual'!$B$11:$O$140,($B$1+2),FALSE)</f>
        <v>1500</v>
      </c>
      <c r="H67" s="103" t="e">
        <f>($F$7/VLOOKUP(B67,'Paddock Names'!$B$11:$D$140,3))*(SUM(I67:AL67)/31)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26"/>
    </row>
    <row r="68" spans="2:38"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5" t="e">
        <f>AK68+(VLOOKUP($B67,'Growth Rates'!$B$11:$O$140,($B$1+2),FALSE))-(AL67*(AL$7/VLOOKUP($B67,'Paddock Names'!$B$11:$D$140,3)))</f>
        <v>#DIV/0!</v>
      </c>
    </row>
    <row r="69" spans="2:38"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IF(SUM(I69:AL69)&gt;0,SUM(I69:AL69)," ")</f>
        <v xml:space="preserve"> </v>
      </c>
      <c r="F69" s="119" t="e">
        <f>May!AM70</f>
        <v>#DIV/0!</v>
      </c>
      <c r="G69" s="17">
        <f>VLOOKUP(B69,'Herbage Mass Residual'!$B$11:$O$140,($B$1+2),FALSE)</f>
        <v>1500</v>
      </c>
      <c r="H69" s="103" t="e">
        <f>($F$7/VLOOKUP(B69,'Paddock Names'!$B$11:$D$140,3))*(SUM(I69:AL69)/31)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26"/>
    </row>
    <row r="70" spans="2:38"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5" t="e">
        <f>AK70+(VLOOKUP($B69,'Growth Rates'!$B$11:$O$140,($B$1+2),FALSE))-(AL69*(AL$7/VLOOKUP($B69,'Paddock Names'!$B$11:$D$140,3)))</f>
        <v>#DIV/0!</v>
      </c>
    </row>
    <row r="71" spans="2:38"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IF(SUM(I71:AL71)&gt;0,SUM(I71:AL71)," ")</f>
        <v xml:space="preserve"> </v>
      </c>
      <c r="F71" s="119" t="e">
        <f>May!AM72</f>
        <v>#DIV/0!</v>
      </c>
      <c r="G71" s="17">
        <f>VLOOKUP(B71,'Herbage Mass Residual'!$B$11:$O$140,($B$1+2),FALSE)</f>
        <v>1500</v>
      </c>
      <c r="H71" s="103" t="e">
        <f>($F$7/VLOOKUP(B71,'Paddock Names'!$B$11:$D$140,3))*(SUM(I71:AL71)/31)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26"/>
    </row>
    <row r="72" spans="2:38"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5" t="e">
        <f>AK72+(VLOOKUP($B71,'Growth Rates'!$B$11:$O$140,($B$1+2),FALSE))-(AL71*(AL$7/VLOOKUP($B71,'Paddock Names'!$B$11:$D$140,3)))</f>
        <v>#DIV/0!</v>
      </c>
    </row>
    <row r="73" spans="2:38"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IF(SUM(I73:AL73)&gt;0,SUM(I73:AL73)," ")</f>
        <v xml:space="preserve"> </v>
      </c>
      <c r="F73" s="119" t="e">
        <f>May!AM74</f>
        <v>#DIV/0!</v>
      </c>
      <c r="G73" s="17">
        <f>VLOOKUP(B73,'Herbage Mass Residual'!$B$11:$O$140,($B$1+2),FALSE)</f>
        <v>1500</v>
      </c>
      <c r="H73" s="103" t="e">
        <f>($F$7/VLOOKUP(B73,'Paddock Names'!$B$11:$D$140,3))*(SUM(I73:AL73)/31)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26"/>
    </row>
    <row r="74" spans="2:38"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5" t="e">
        <f>AK74+(VLOOKUP($B73,'Growth Rates'!$B$11:$O$140,($B$1+2),FALSE))-(AL73*(AL$7/VLOOKUP($B73,'Paddock Names'!$B$11:$D$140,3)))</f>
        <v>#DIV/0!</v>
      </c>
    </row>
    <row r="75" spans="2:38"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IF(SUM(I75:AL75)&gt;0,SUM(I75:AL75)," ")</f>
        <v xml:space="preserve"> </v>
      </c>
      <c r="F75" s="119" t="e">
        <f>May!AM76</f>
        <v>#DIV/0!</v>
      </c>
      <c r="G75" s="17">
        <f>VLOOKUP(B75,'Herbage Mass Residual'!$B$11:$O$140,($B$1+2),FALSE)</f>
        <v>1500</v>
      </c>
      <c r="H75" s="103" t="e">
        <f>($F$7/VLOOKUP(B75,'Paddock Names'!$B$11:$D$140,3))*(SUM(I75:AL75)/31)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26"/>
    </row>
    <row r="76" spans="2:38"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5" t="e">
        <f>AK76+(VLOOKUP($B75,'Growth Rates'!$B$11:$O$140,($B$1+2),FALSE))-(AL75*(AL$7/VLOOKUP($B75,'Paddock Names'!$B$11:$D$140,3)))</f>
        <v>#DIV/0!</v>
      </c>
    </row>
    <row r="77" spans="2:38"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IF(SUM(I77:AL77)&gt;0,SUM(I77:AL77)," ")</f>
        <v xml:space="preserve"> </v>
      </c>
      <c r="F77" s="119" t="e">
        <f>May!AM78</f>
        <v>#DIV/0!</v>
      </c>
      <c r="G77" s="17">
        <f>VLOOKUP(B77,'Herbage Mass Residual'!$B$11:$O$140,($B$1+2),FALSE)</f>
        <v>1500</v>
      </c>
      <c r="H77" s="103" t="e">
        <f>($F$7/VLOOKUP(B77,'Paddock Names'!$B$11:$D$140,3))*(SUM(I77:AL77)/31)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26"/>
    </row>
    <row r="78" spans="2:38"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5" t="e">
        <f>AK78+(VLOOKUP($B77,'Growth Rates'!$B$11:$O$140,($B$1+2),FALSE))-(AL77*(AL$7/VLOOKUP($B77,'Paddock Names'!$B$11:$D$140,3)))</f>
        <v>#DIV/0!</v>
      </c>
    </row>
    <row r="79" spans="2:38"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IF(SUM(I79:AL79)&gt;0,SUM(I79:AL79)," ")</f>
        <v xml:space="preserve"> </v>
      </c>
      <c r="F79" s="119" t="e">
        <f>May!AM80</f>
        <v>#DIV/0!</v>
      </c>
      <c r="G79" s="17">
        <f>VLOOKUP(B79,'Herbage Mass Residual'!$B$11:$O$140,($B$1+2),FALSE)</f>
        <v>1500</v>
      </c>
      <c r="H79" s="103" t="e">
        <f>($F$7/VLOOKUP(B79,'Paddock Names'!$B$11:$D$140,3))*(SUM(I79:AL79)/31)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26"/>
    </row>
    <row r="80" spans="2:38"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5" t="e">
        <f>AK80+(VLOOKUP($B79,'Growth Rates'!$B$11:$O$140,($B$1+2),FALSE))-(AL79*(AL$7/VLOOKUP($B79,'Paddock Names'!$B$11:$D$140,3)))</f>
        <v>#DIV/0!</v>
      </c>
    </row>
    <row r="81" spans="2:38"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IF(SUM(I81:AL81)&gt;0,SUM(I81:AL81)," ")</f>
        <v xml:space="preserve"> </v>
      </c>
      <c r="F81" s="119" t="e">
        <f>May!AM82</f>
        <v>#DIV/0!</v>
      </c>
      <c r="G81" s="17">
        <f>VLOOKUP(B81,'Herbage Mass Residual'!$B$11:$O$140,($B$1+2),FALSE)</f>
        <v>1500</v>
      </c>
      <c r="H81" s="103" t="e">
        <f>($F$7/VLOOKUP(B81,'Paddock Names'!$B$11:$D$140,3))*(SUM(I81:AL81)/31)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26"/>
    </row>
    <row r="82" spans="2:38"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5" t="e">
        <f>AK82+(VLOOKUP($B81,'Growth Rates'!$B$11:$O$140,($B$1+2),FALSE))-(AL81*(AL$7/VLOOKUP($B81,'Paddock Names'!$B$11:$D$140,3)))</f>
        <v>#DIV/0!</v>
      </c>
    </row>
    <row r="83" spans="2:38"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IF(SUM(I83:AL83)&gt;0,SUM(I83:AL83)," ")</f>
        <v xml:space="preserve"> </v>
      </c>
      <c r="F83" s="119" t="e">
        <f>May!AM84</f>
        <v>#DIV/0!</v>
      </c>
      <c r="G83" s="17">
        <f>VLOOKUP(B83,'Herbage Mass Residual'!$B$11:$O$140,($B$1+2),FALSE)</f>
        <v>1500</v>
      </c>
      <c r="H83" s="103" t="e">
        <f>($F$7/VLOOKUP(B83,'Paddock Names'!$B$11:$D$140,3))*(SUM(I83:AL83)/31)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26"/>
    </row>
    <row r="84" spans="2:38"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5" t="e">
        <f>AK84+(VLOOKUP($B83,'Growth Rates'!$B$11:$O$140,($B$1+2),FALSE))-(AL83*(AL$7/VLOOKUP($B83,'Paddock Names'!$B$11:$D$140,3)))</f>
        <v>#DIV/0!</v>
      </c>
    </row>
    <row r="85" spans="2:38"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IF(SUM(I85:AL85)&gt;0,SUM(I85:AL85)," ")</f>
        <v xml:space="preserve"> </v>
      </c>
      <c r="F85" s="119" t="e">
        <f>May!AM86</f>
        <v>#DIV/0!</v>
      </c>
      <c r="G85" s="17">
        <f>VLOOKUP(B85,'Herbage Mass Residual'!$B$11:$O$140,($B$1+2),FALSE)</f>
        <v>1500</v>
      </c>
      <c r="H85" s="103" t="e">
        <f>($F$7/VLOOKUP(B85,'Paddock Names'!$B$11:$D$140,3))*(SUM(I85:AL85)/31)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26"/>
    </row>
    <row r="86" spans="2:38"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5" t="e">
        <f>AK86+(VLOOKUP($B85,'Growth Rates'!$B$11:$O$140,($B$1+2),FALSE))-(AL85*(AL$7/VLOOKUP($B85,'Paddock Names'!$B$11:$D$140,3)))</f>
        <v>#DIV/0!</v>
      </c>
    </row>
    <row r="87" spans="2:38"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IF(SUM(I87:AL87)&gt;0,SUM(I87:AL87)," ")</f>
        <v xml:space="preserve"> </v>
      </c>
      <c r="F87" s="119" t="e">
        <f>May!AM88</f>
        <v>#DIV/0!</v>
      </c>
      <c r="G87" s="17">
        <f>VLOOKUP(B87,'Herbage Mass Residual'!$B$11:$O$140,($B$1+2),FALSE)</f>
        <v>1500</v>
      </c>
      <c r="H87" s="103" t="e">
        <f>($F$7/VLOOKUP(B87,'Paddock Names'!$B$11:$D$140,3))*(SUM(I87:AL87)/31)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26"/>
    </row>
    <row r="88" spans="2:38"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5" t="e">
        <f>AK88+(VLOOKUP($B87,'Growth Rates'!$B$11:$O$140,($B$1+2),FALSE))-(AL87*(AL$7/VLOOKUP($B87,'Paddock Names'!$B$11:$D$140,3)))</f>
        <v>#DIV/0!</v>
      </c>
    </row>
    <row r="89" spans="2:38"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IF(SUM(I89:AL89)&gt;0,SUM(I89:AL89)," ")</f>
        <v xml:space="preserve"> </v>
      </c>
      <c r="F89" s="119" t="e">
        <f>May!AM90</f>
        <v>#DIV/0!</v>
      </c>
      <c r="G89" s="17">
        <f>VLOOKUP(B89,'Herbage Mass Residual'!$B$11:$O$140,($B$1+2),FALSE)</f>
        <v>1500</v>
      </c>
      <c r="H89" s="103" t="e">
        <f>($F$7/VLOOKUP(B89,'Paddock Names'!$B$11:$D$140,3))*(SUM(I89:AL89)/31)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26"/>
    </row>
    <row r="90" spans="2:38"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5" t="e">
        <f>AK90+(VLOOKUP($B89,'Growth Rates'!$B$11:$O$140,($B$1+2),FALSE))-(AL89*(AL$7/VLOOKUP($B89,'Paddock Names'!$B$11:$D$140,3)))</f>
        <v>#DIV/0!</v>
      </c>
    </row>
    <row r="91" spans="2:38"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IF(SUM(I91:AL91)&gt;0,SUM(I91:AL91)," ")</f>
        <v xml:space="preserve"> </v>
      </c>
      <c r="F91" s="119" t="e">
        <f>May!AM92</f>
        <v>#DIV/0!</v>
      </c>
      <c r="G91" s="17">
        <f>VLOOKUP(B91,'Herbage Mass Residual'!$B$11:$O$140,($B$1+2),FALSE)</f>
        <v>1500</v>
      </c>
      <c r="H91" s="103" t="e">
        <f>($F$7/VLOOKUP(B91,'Paddock Names'!$B$11:$D$140,3))*(SUM(I91:AL91)/31)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26"/>
    </row>
    <row r="92" spans="2:38"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5" t="e">
        <f>AK92+(VLOOKUP($B91,'Growth Rates'!$B$11:$O$140,($B$1+2),FALSE))-(AL91*(AL$7/VLOOKUP($B91,'Paddock Names'!$B$11:$D$140,3)))</f>
        <v>#DIV/0!</v>
      </c>
    </row>
    <row r="93" spans="2:38"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IF(SUM(I93:AL93)&gt;0,SUM(I93:AL93)," ")</f>
        <v xml:space="preserve"> </v>
      </c>
      <c r="F93" s="119" t="e">
        <f>May!AM94</f>
        <v>#DIV/0!</v>
      </c>
      <c r="G93" s="17">
        <f>VLOOKUP(B93,'Herbage Mass Residual'!$B$11:$O$140,($B$1+2),FALSE)</f>
        <v>1500</v>
      </c>
      <c r="H93" s="103" t="e">
        <f>($F$7/VLOOKUP(B93,'Paddock Names'!$B$11:$D$140,3))*(SUM(I93:AL93)/31)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26"/>
    </row>
    <row r="94" spans="2:38"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5" t="e">
        <f>AK94+(VLOOKUP($B93,'Growth Rates'!$B$11:$O$140,($B$1+2),FALSE))-(AL93*(AL$7/VLOOKUP($B93,'Paddock Names'!$B$11:$D$140,3)))</f>
        <v>#DIV/0!</v>
      </c>
    </row>
    <row r="95" spans="2:38"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IF(SUM(I95:AL95)&gt;0,SUM(I95:AL95)," ")</f>
        <v xml:space="preserve"> </v>
      </c>
      <c r="F95" s="119" t="e">
        <f>May!AM96</f>
        <v>#DIV/0!</v>
      </c>
      <c r="G95" s="17">
        <f>VLOOKUP(B95,'Herbage Mass Residual'!$B$11:$O$140,($B$1+2),FALSE)</f>
        <v>1500</v>
      </c>
      <c r="H95" s="103" t="e">
        <f>($F$7/VLOOKUP(B95,'Paddock Names'!$B$11:$D$140,3))*(SUM(I95:AL95)/31)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26"/>
    </row>
    <row r="96" spans="2:38"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5" t="e">
        <f>AK96+(VLOOKUP($B95,'Growth Rates'!$B$11:$O$140,($B$1+2),FALSE))-(AL95*(AL$7/VLOOKUP($B95,'Paddock Names'!$B$11:$D$140,3)))</f>
        <v>#DIV/0!</v>
      </c>
    </row>
    <row r="97" spans="2:38"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IF(SUM(I97:AL97)&gt;0,SUM(I97:AL97)," ")</f>
        <v xml:space="preserve"> </v>
      </c>
      <c r="F97" s="119" t="e">
        <f>May!AM98</f>
        <v>#DIV/0!</v>
      </c>
      <c r="G97" s="17">
        <f>VLOOKUP(B97,'Herbage Mass Residual'!$B$11:$O$140,($B$1+2),FALSE)</f>
        <v>1500</v>
      </c>
      <c r="H97" s="103" t="e">
        <f>($F$7/VLOOKUP(B97,'Paddock Names'!$B$11:$D$140,3))*(SUM(I97:AL97)/31)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26"/>
    </row>
    <row r="98" spans="2:38"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5" t="e">
        <f>AK98+(VLOOKUP($B97,'Growth Rates'!$B$11:$O$140,($B$1+2),FALSE))-(AL97*(AL$7/VLOOKUP($B97,'Paddock Names'!$B$11:$D$140,3)))</f>
        <v>#DIV/0!</v>
      </c>
    </row>
    <row r="99" spans="2:38"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IF(SUM(I99:AL99)&gt;0,SUM(I99:AL99)," ")</f>
        <v xml:space="preserve"> </v>
      </c>
      <c r="F99" s="119" t="e">
        <f>May!AM100</f>
        <v>#DIV/0!</v>
      </c>
      <c r="G99" s="17">
        <f>VLOOKUP(B99,'Herbage Mass Residual'!$B$11:$O$140,($B$1+2),FALSE)</f>
        <v>1500</v>
      </c>
      <c r="H99" s="103" t="e">
        <f>($F$7/VLOOKUP(B99,'Paddock Names'!$B$11:$D$140,3))*(SUM(I99:AL99)/31)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26"/>
    </row>
    <row r="100" spans="2:38"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5" t="e">
        <f>AK100+(VLOOKUP($B99,'Growth Rates'!$B$11:$O$140,($B$1+2),FALSE))-(AL99*(AL$7/VLOOKUP($B99,'Paddock Names'!$B$11:$D$140,3)))</f>
        <v>#DIV/0!</v>
      </c>
    </row>
    <row r="101" spans="2:38"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IF(SUM(I101:AL101)&gt;0,SUM(I101:AL101)," ")</f>
        <v xml:space="preserve"> </v>
      </c>
      <c r="F101" s="119" t="e">
        <f>May!AM102</f>
        <v>#DIV/0!</v>
      </c>
      <c r="G101" s="17">
        <f>VLOOKUP(B101,'Herbage Mass Residual'!$B$11:$O$140,($B$1+2),FALSE)</f>
        <v>1500</v>
      </c>
      <c r="H101" s="103" t="e">
        <f>($F$7/VLOOKUP(B101,'Paddock Names'!$B$11:$D$140,3))*(SUM(I101:AL101)/31)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26"/>
    </row>
    <row r="102" spans="2:38"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5" t="e">
        <f>AK102+(VLOOKUP($B101,'Growth Rates'!$B$11:$O$140,($B$1+2),FALSE))-(AL101*(AL$7/VLOOKUP($B101,'Paddock Names'!$B$11:$D$140,3)))</f>
        <v>#DIV/0!</v>
      </c>
    </row>
    <row r="103" spans="2:38"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IF(SUM(I103:AL103)&gt;0,SUM(I103:AL103)," ")</f>
        <v xml:space="preserve"> </v>
      </c>
      <c r="F103" s="119" t="e">
        <f>May!AM104</f>
        <v>#DIV/0!</v>
      </c>
      <c r="G103" s="17">
        <f>VLOOKUP(B103,'Herbage Mass Residual'!$B$11:$O$140,($B$1+2),FALSE)</f>
        <v>1500</v>
      </c>
      <c r="H103" s="103" t="e">
        <f>($F$7/VLOOKUP(B103,'Paddock Names'!$B$11:$D$140,3))*(SUM(I103:AL103)/31)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26"/>
    </row>
    <row r="104" spans="2:38"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5" t="e">
        <f>AK104+(VLOOKUP($B103,'Growth Rates'!$B$11:$O$140,($B$1+2),FALSE))-(AL103*(AL$7/VLOOKUP($B103,'Paddock Names'!$B$11:$D$140,3)))</f>
        <v>#DIV/0!</v>
      </c>
    </row>
    <row r="105" spans="2:38"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IF(SUM(I105:AL105)&gt;0,SUM(I105:AL105)," ")</f>
        <v xml:space="preserve"> </v>
      </c>
      <c r="F105" s="119" t="e">
        <f>May!AM106</f>
        <v>#DIV/0!</v>
      </c>
      <c r="G105" s="17">
        <f>VLOOKUP(B105,'Herbage Mass Residual'!$B$11:$O$140,($B$1+2),FALSE)</f>
        <v>1500</v>
      </c>
      <c r="H105" s="103" t="e">
        <f>($F$7/VLOOKUP(B105,'Paddock Names'!$B$11:$D$140,3))*(SUM(I105:AL105)/31)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26"/>
    </row>
    <row r="106" spans="2:38"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5" t="e">
        <f>AK106+(VLOOKUP($B105,'Growth Rates'!$B$11:$O$140,($B$1+2),FALSE))-(AL105*(AL$7/VLOOKUP($B105,'Paddock Names'!$B$11:$D$140,3)))</f>
        <v>#DIV/0!</v>
      </c>
    </row>
    <row r="107" spans="2:38"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IF(SUM(I107:AL107)&gt;0,SUM(I107:AL107)," ")</f>
        <v xml:space="preserve"> </v>
      </c>
      <c r="F107" s="119" t="e">
        <f>May!AM108</f>
        <v>#DIV/0!</v>
      </c>
      <c r="G107" s="17">
        <f>VLOOKUP(B107,'Herbage Mass Residual'!$B$11:$O$140,($B$1+2),FALSE)</f>
        <v>1500</v>
      </c>
      <c r="H107" s="103" t="e">
        <f>($F$7/VLOOKUP(B107,'Paddock Names'!$B$11:$D$140,3))*(SUM(I107:AL107)/31)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26"/>
    </row>
    <row r="108" spans="2:38"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5" t="e">
        <f>AK108+(VLOOKUP($B107,'Growth Rates'!$B$11:$O$140,($B$1+2),FALSE))-(AL107*(AL$7/VLOOKUP($B107,'Paddock Names'!$B$11:$D$140,3)))</f>
        <v>#DIV/0!</v>
      </c>
    </row>
    <row r="109" spans="2:38"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IF(SUM(I109:AL109)&gt;0,SUM(I109:AL109)," ")</f>
        <v xml:space="preserve"> </v>
      </c>
      <c r="F109" s="119" t="e">
        <f>May!AM110</f>
        <v>#DIV/0!</v>
      </c>
      <c r="G109" s="17">
        <f>VLOOKUP(B109,'Herbage Mass Residual'!$B$11:$O$140,($B$1+2),FALSE)</f>
        <v>1500</v>
      </c>
      <c r="H109" s="103" t="e">
        <f>($F$7/VLOOKUP(B109,'Paddock Names'!$B$11:$D$140,3))*(SUM(I109:AL109)/31)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26"/>
    </row>
    <row r="110" spans="2:38"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5" t="e">
        <f>AK110+(VLOOKUP($B109,'Growth Rates'!$B$11:$O$140,($B$1+2),FALSE))-(AL109*(AL$7/VLOOKUP($B109,'Paddock Names'!$B$11:$D$140,3)))</f>
        <v>#DIV/0!</v>
      </c>
    </row>
    <row r="111" spans="2:38"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IF(SUM(I111:AL111)&gt;0,SUM(I111:AL111)," ")</f>
        <v xml:space="preserve"> </v>
      </c>
      <c r="F111" s="119" t="e">
        <f>May!AM112</f>
        <v>#DIV/0!</v>
      </c>
      <c r="G111" s="17">
        <f>VLOOKUP(B111,'Herbage Mass Residual'!$B$11:$O$140,($B$1+2),FALSE)</f>
        <v>1500</v>
      </c>
      <c r="H111" s="103" t="e">
        <f>($F$7/VLOOKUP(B111,'Paddock Names'!$B$11:$D$140,3))*(SUM(I111:AL111)/31)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26"/>
    </row>
    <row r="112" spans="2:38"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5" t="e">
        <f>AK112+(VLOOKUP($B111,'Growth Rates'!$B$11:$O$140,($B$1+2),FALSE))-(AL111*(AL$7/VLOOKUP($B111,'Paddock Names'!$B$11:$D$140,3)))</f>
        <v>#DIV/0!</v>
      </c>
    </row>
    <row r="113" spans="2:38"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IF(SUM(I113:AL113)&gt;0,SUM(I113:AL113)," ")</f>
        <v xml:space="preserve"> </v>
      </c>
      <c r="F113" s="119" t="e">
        <f>May!AM114</f>
        <v>#DIV/0!</v>
      </c>
      <c r="G113" s="17">
        <f>VLOOKUP(B113,'Herbage Mass Residual'!$B$11:$O$140,($B$1+2),FALSE)</f>
        <v>1500</v>
      </c>
      <c r="H113" s="103" t="e">
        <f>($F$7/VLOOKUP(B113,'Paddock Names'!$B$11:$D$140,3))*(SUM(I113:AL113)/31)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26"/>
    </row>
    <row r="114" spans="2:38"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5" t="e">
        <f>AK114+(VLOOKUP($B113,'Growth Rates'!$B$11:$O$140,($B$1+2),FALSE))-(AL113*(AL$7/VLOOKUP($B113,'Paddock Names'!$B$11:$D$140,3)))</f>
        <v>#DIV/0!</v>
      </c>
    </row>
    <row r="115" spans="2:38"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IF(SUM(I115:AL115)&gt;0,SUM(I115:AL115)," ")</f>
        <v xml:space="preserve"> </v>
      </c>
      <c r="F115" s="119" t="e">
        <f>May!AM116</f>
        <v>#DIV/0!</v>
      </c>
      <c r="G115" s="17">
        <f>VLOOKUP(B115,'Herbage Mass Residual'!$B$11:$O$140,($B$1+2),FALSE)</f>
        <v>1500</v>
      </c>
      <c r="H115" s="103" t="e">
        <f>($F$7/VLOOKUP(B115,'Paddock Names'!$B$11:$D$140,3))*(SUM(I115:AL115)/31)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26"/>
    </row>
    <row r="116" spans="2:38"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5" t="e">
        <f>AK116+(VLOOKUP($B115,'Growth Rates'!$B$11:$O$140,($B$1+2),FALSE))-(AL115*(AL$7/VLOOKUP($B115,'Paddock Names'!$B$11:$D$140,3)))</f>
        <v>#DIV/0!</v>
      </c>
    </row>
    <row r="117" spans="2:38"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IF(SUM(I117:AL117)&gt;0,SUM(I117:AL117)," ")</f>
        <v xml:space="preserve"> </v>
      </c>
      <c r="F117" s="119" t="e">
        <f>May!AM118</f>
        <v>#DIV/0!</v>
      </c>
      <c r="G117" s="17">
        <f>VLOOKUP(B117,'Herbage Mass Residual'!$B$11:$O$140,($B$1+2),FALSE)</f>
        <v>1500</v>
      </c>
      <c r="H117" s="103" t="e">
        <f>($F$7/VLOOKUP(B117,'Paddock Names'!$B$11:$D$140,3))*(SUM(I117:AL117)/31)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26"/>
    </row>
    <row r="118" spans="2:38"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5" t="e">
        <f>AK118+(VLOOKUP($B117,'Growth Rates'!$B$11:$O$140,($B$1+2),FALSE))-(AL117*(AL$7/VLOOKUP($B117,'Paddock Names'!$B$11:$D$140,3)))</f>
        <v>#DIV/0!</v>
      </c>
    </row>
    <row r="119" spans="2:38"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IF(SUM(I119:AL119)&gt;0,SUM(I119:AL119)," ")</f>
        <v xml:space="preserve"> </v>
      </c>
      <c r="F119" s="119" t="e">
        <f>May!AM120</f>
        <v>#DIV/0!</v>
      </c>
      <c r="G119" s="17">
        <f>VLOOKUP(B119,'Herbage Mass Residual'!$B$11:$O$140,($B$1+2),FALSE)</f>
        <v>1500</v>
      </c>
      <c r="H119" s="103" t="e">
        <f>($F$7/VLOOKUP(B119,'Paddock Names'!$B$11:$D$140,3))*(SUM(I119:AL119)/31)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26"/>
    </row>
    <row r="120" spans="2:38"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5" t="e">
        <f>AK120+(VLOOKUP($B119,'Growth Rates'!$B$11:$O$140,($B$1+2),FALSE))-(AL119*(AL$7/VLOOKUP($B119,'Paddock Names'!$B$11:$D$140,3)))</f>
        <v>#DIV/0!</v>
      </c>
    </row>
    <row r="121" spans="2:38"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IF(SUM(I121:AL121)&gt;0,SUM(I121:AL121)," ")</f>
        <v xml:space="preserve"> </v>
      </c>
      <c r="F121" s="119" t="e">
        <f>May!AM122</f>
        <v>#DIV/0!</v>
      </c>
      <c r="G121" s="17">
        <f>VLOOKUP(B121,'Herbage Mass Residual'!$B$11:$O$140,($B$1+2),FALSE)</f>
        <v>1500</v>
      </c>
      <c r="H121" s="103" t="e">
        <f>($F$7/VLOOKUP(B121,'Paddock Names'!$B$11:$D$140,3))*(SUM(I121:AL121)/31)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26"/>
    </row>
    <row r="122" spans="2:38"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5" t="e">
        <f>AK122+(VLOOKUP($B121,'Growth Rates'!$B$11:$O$140,($B$1+2),FALSE))-(AL121*(AL$7/VLOOKUP($B121,'Paddock Names'!$B$11:$D$140,3)))</f>
        <v>#DIV/0!</v>
      </c>
    </row>
    <row r="123" spans="2:38"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IF(SUM(I123:AL123)&gt;0,SUM(I123:AL123)," ")</f>
        <v xml:space="preserve"> </v>
      </c>
      <c r="F123" s="119" t="e">
        <f>May!AM124</f>
        <v>#DIV/0!</v>
      </c>
      <c r="G123" s="17">
        <f>VLOOKUP(B123,'Herbage Mass Residual'!$B$11:$O$140,($B$1+2),FALSE)</f>
        <v>1500</v>
      </c>
      <c r="H123" s="103" t="e">
        <f>($F$7/VLOOKUP(B123,'Paddock Names'!$B$11:$D$140,3))*(SUM(I123:AL123)/31)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26"/>
    </row>
    <row r="124" spans="2:38"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5" t="e">
        <f>AK124+(VLOOKUP($B123,'Growth Rates'!$B$11:$O$140,($B$1+2),FALSE))-(AL123*(AL$7/VLOOKUP($B123,'Paddock Names'!$B$11:$D$140,3)))</f>
        <v>#DIV/0!</v>
      </c>
    </row>
    <row r="125" spans="2:38"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IF(SUM(I125:AL125)&gt;0,SUM(I125:AL125)," ")</f>
        <v xml:space="preserve"> </v>
      </c>
      <c r="F125" s="119" t="e">
        <f>May!AM126</f>
        <v>#DIV/0!</v>
      </c>
      <c r="G125" s="17">
        <f>VLOOKUP(B125,'Herbage Mass Residual'!$B$11:$O$140,($B$1+2),FALSE)</f>
        <v>1500</v>
      </c>
      <c r="H125" s="103" t="e">
        <f>($F$7/VLOOKUP(B125,'Paddock Names'!$B$11:$D$140,3))*(SUM(I125:AL125)/31)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26"/>
    </row>
    <row r="126" spans="2:38"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5" t="e">
        <f>AK126+(VLOOKUP($B125,'Growth Rates'!$B$11:$O$140,($B$1+2),FALSE))-(AL125*(AL$7/VLOOKUP($B125,'Paddock Names'!$B$11:$D$140,3)))</f>
        <v>#DIV/0!</v>
      </c>
    </row>
    <row r="127" spans="2:38"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IF(SUM(I127:AL127)&gt;0,SUM(I127:AL127)," ")</f>
        <v xml:space="preserve"> </v>
      </c>
      <c r="F127" s="119" t="e">
        <f>May!AM128</f>
        <v>#DIV/0!</v>
      </c>
      <c r="G127" s="17">
        <f>VLOOKUP(B127,'Herbage Mass Residual'!$B$11:$O$140,($B$1+2),FALSE)</f>
        <v>1500</v>
      </c>
      <c r="H127" s="103" t="e">
        <f>($F$7/VLOOKUP(B127,'Paddock Names'!$B$11:$D$140,3))*(SUM(I127:AL127)/31)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26"/>
    </row>
    <row r="128" spans="2:38"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5" t="e">
        <f>AK128+(VLOOKUP($B127,'Growth Rates'!$B$11:$O$140,($B$1+2),FALSE))-(AL127*(AL$7/VLOOKUP($B127,'Paddock Names'!$B$11:$D$140,3)))</f>
        <v>#DIV/0!</v>
      </c>
    </row>
    <row r="129" spans="2:38"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IF(SUM(I129:AL129)&gt;0,SUM(I129:AL129)," ")</f>
        <v xml:space="preserve"> </v>
      </c>
      <c r="F129" s="119" t="e">
        <f>May!AM130</f>
        <v>#DIV/0!</v>
      </c>
      <c r="G129" s="17">
        <f>VLOOKUP(B129,'Herbage Mass Residual'!$B$11:$O$140,($B$1+2),FALSE)</f>
        <v>1500</v>
      </c>
      <c r="H129" s="103" t="e">
        <f>($F$7/VLOOKUP(B129,'Paddock Names'!$B$11:$D$140,3))*(SUM(I129:AL129)/31)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26"/>
    </row>
    <row r="130" spans="2:38"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5" t="e">
        <f>AK130+(VLOOKUP($B129,'Growth Rates'!$B$11:$O$140,($B$1+2),FALSE))-(AL129*(AL$7/VLOOKUP($B129,'Paddock Names'!$B$11:$D$140,3)))</f>
        <v>#DIV/0!</v>
      </c>
    </row>
    <row r="131" spans="2:38"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IF(SUM(I131:AL131)&gt;0,SUM(I131:AL131)," ")</f>
        <v xml:space="preserve"> </v>
      </c>
      <c r="F131" s="119" t="e">
        <f>May!AM132</f>
        <v>#DIV/0!</v>
      </c>
      <c r="G131" s="17">
        <f>VLOOKUP(B131,'Herbage Mass Residual'!$B$11:$O$140,($B$1+2),FALSE)</f>
        <v>1500</v>
      </c>
      <c r="H131" s="103" t="e">
        <f>($F$7/VLOOKUP(B131,'Paddock Names'!$B$11:$D$140,3))*(SUM(I131:AL131)/31)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26"/>
    </row>
    <row r="132" spans="2:38"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5" t="e">
        <f>AK132+(VLOOKUP($B131,'Growth Rates'!$B$11:$O$140,($B$1+2),FALSE))-(AL131*(AL$7/VLOOKUP($B131,'Paddock Names'!$B$11:$D$140,3)))</f>
        <v>#DIV/0!</v>
      </c>
    </row>
    <row r="133" spans="2:38"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IF(SUM(I133:AL133)&gt;0,SUM(I133:AL133)," ")</f>
        <v xml:space="preserve"> </v>
      </c>
      <c r="F133" s="119" t="e">
        <f>May!AM134</f>
        <v>#DIV/0!</v>
      </c>
      <c r="G133" s="17">
        <f>VLOOKUP(B133,'Herbage Mass Residual'!$B$11:$O$140,($B$1+2),FALSE)</f>
        <v>1500</v>
      </c>
      <c r="H133" s="103" t="e">
        <f>($F$7/VLOOKUP(B133,'Paddock Names'!$B$11:$D$140,3))*(SUM(I133:AL133)/31)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26"/>
    </row>
    <row r="134" spans="2:38"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5" t="e">
        <f>AK134+(VLOOKUP($B133,'Growth Rates'!$B$11:$O$140,($B$1+2),FALSE))-(AL133*(AL$7/VLOOKUP($B133,'Paddock Names'!$B$11:$D$140,3)))</f>
        <v>#DIV/0!</v>
      </c>
    </row>
    <row r="135" spans="2:38"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IF(SUM(I135:AL135)&gt;0,SUM(I135:AL135)," ")</f>
        <v xml:space="preserve"> </v>
      </c>
      <c r="F135" s="119" t="e">
        <f>May!AM136</f>
        <v>#DIV/0!</v>
      </c>
      <c r="G135" s="17">
        <f>VLOOKUP(B135,'Herbage Mass Residual'!$B$11:$O$140,($B$1+2),FALSE)</f>
        <v>1500</v>
      </c>
      <c r="H135" s="103" t="e">
        <f>($F$7/VLOOKUP(B135,'Paddock Names'!$B$11:$D$140,3))*(SUM(I135:AL135)/31)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26"/>
    </row>
    <row r="136" spans="2:38"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5" t="e">
        <f>AK136+(VLOOKUP($B135,'Growth Rates'!$B$11:$O$140,($B$1+2),FALSE))-(AL135*(AL$7/VLOOKUP($B135,'Paddock Names'!$B$11:$D$140,3)))</f>
        <v>#DIV/0!</v>
      </c>
    </row>
    <row r="137" spans="2:38"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IF(SUM(I137:AL137)&gt;0,SUM(I137:AL137)," ")</f>
        <v xml:space="preserve"> </v>
      </c>
      <c r="F137" s="119" t="e">
        <f>May!AM138</f>
        <v>#DIV/0!</v>
      </c>
      <c r="G137" s="17">
        <f>VLOOKUP(B137,'Herbage Mass Residual'!$B$11:$O$140,($B$1+2),FALSE)</f>
        <v>1500</v>
      </c>
      <c r="H137" s="103" t="e">
        <f>($F$7/VLOOKUP(B137,'Paddock Names'!$B$11:$D$140,3))*(SUM(I137:AL137)/31)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26"/>
    </row>
    <row r="138" spans="2:38"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5" t="e">
        <f>AK138+(VLOOKUP($B137,'Growth Rates'!$B$11:$O$140,($B$1+2),FALSE))-(AL137*(AL$7/VLOOKUP($B137,'Paddock Names'!$B$11:$D$140,3)))</f>
        <v>#DIV/0!</v>
      </c>
    </row>
    <row r="139" spans="2:38"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IF(SUM(I139:AL139)&gt;0,SUM(I139:AL139)," ")</f>
        <v xml:space="preserve"> </v>
      </c>
      <c r="F139" s="119" t="e">
        <f>May!AM140</f>
        <v>#DIV/0!</v>
      </c>
      <c r="G139" s="17">
        <f>VLOOKUP(B139,'Herbage Mass Residual'!$B$11:$O$140,($B$1+2),FALSE)</f>
        <v>1500</v>
      </c>
      <c r="H139" s="103" t="e">
        <f>($F$7/VLOOKUP(B139,'Paddock Names'!$B$11:$D$140,3))*(SUM(I139:AL139)/31)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26"/>
    </row>
    <row r="140" spans="2:38"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5" t="e">
        <f>AK140+(VLOOKUP($B139,'Growth Rates'!$B$11:$O$140,($B$1+2),FALSE))-(AL139*(AL$7/VLOOKUP($B139,'Paddock Names'!$B$11:$D$140,3)))</f>
        <v>#DIV/0!</v>
      </c>
    </row>
    <row r="141" spans="2:38" x14ac:dyDescent="0.2">
      <c r="B141" s="58">
        <f t="shared" ref="B141:B204" si="6">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IF(SUM(I141:AL141)&gt;0,SUM(I141:AL141)," ")</f>
        <v xml:space="preserve"> </v>
      </c>
      <c r="F141" s="119" t="e">
        <f>May!AM142</f>
        <v>#DIV/0!</v>
      </c>
      <c r="G141" s="17">
        <f>VLOOKUP(B141,'Herbage Mass Residual'!$B$11:$O$140,($B$1+2),FALSE)</f>
        <v>1500</v>
      </c>
      <c r="H141" s="103" t="e">
        <f>($F$7/VLOOKUP(B141,'Paddock Names'!$B$11:$D$140,3))*(SUM(I141:AL141)/31)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26"/>
    </row>
    <row r="142" spans="2:38" ht="16" thickBot="1" x14ac:dyDescent="0.25">
      <c r="B142" s="58">
        <f t="shared" si="6"/>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5" t="e">
        <f>AK142+(VLOOKUP($B141,'Growth Rates'!$B$11:$O$140,($B$1+2),FALSE))-(AL141*(AL$7/VLOOKUP($B141,'Paddock Names'!$B$11:$D$140,3)))</f>
        <v>#DIV/0!</v>
      </c>
    </row>
    <row r="143" spans="2:38" x14ac:dyDescent="0.2">
      <c r="B143" s="58">
        <f t="shared" si="6"/>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IF(SUM(I143:AL143)&gt;0,SUM(I143:AL143)," ")</f>
        <v xml:space="preserve"> </v>
      </c>
      <c r="F143" s="119" t="e">
        <f>May!AM144</f>
        <v>#DIV/0!</v>
      </c>
      <c r="G143" s="17">
        <f>VLOOKUP(B143,'Herbage Mass Residual'!$B$11:$O$140,($B$1+2),FALSE)</f>
        <v>1500</v>
      </c>
      <c r="H143" s="103" t="e">
        <f>($F$7/VLOOKUP(B143,'Paddock Names'!$B$11:$D$140,3))*(SUM(I143:AL143)/31)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26"/>
    </row>
    <row r="144" spans="2:38" ht="16" thickBot="1" x14ac:dyDescent="0.25">
      <c r="B144" s="58">
        <f t="shared" si="6"/>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5" t="e">
        <f>AK144+(VLOOKUP($B143,'Growth Rates'!$B$11:$O$140,($B$1+2),FALSE))-(AL143*(AL$7/VLOOKUP($B143,'Paddock Names'!$B$11:$D$140,3)))</f>
        <v>#DIV/0!</v>
      </c>
    </row>
    <row r="145" spans="2:38" x14ac:dyDescent="0.2">
      <c r="B145" s="58">
        <f t="shared" si="6"/>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IF(SUM(I145:AL145)&gt;0,SUM(I145:AL145)," ")</f>
        <v xml:space="preserve"> </v>
      </c>
      <c r="F145" s="119" t="e">
        <f>May!AM146</f>
        <v>#DIV/0!</v>
      </c>
      <c r="G145" s="17">
        <f>VLOOKUP(B145,'Herbage Mass Residual'!$B$11:$O$140,($B$1+2),FALSE)</f>
        <v>1500</v>
      </c>
      <c r="H145" s="103" t="e">
        <f>($F$7/VLOOKUP(B145,'Paddock Names'!$B$11:$D$140,3))*(SUM(I145:AL145)/31)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26"/>
    </row>
    <row r="146" spans="2:38" ht="16" thickBot="1" x14ac:dyDescent="0.25">
      <c r="B146" s="58">
        <f t="shared" si="6"/>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5" t="e">
        <f>AK146+(VLOOKUP($B145,'Growth Rates'!$B$11:$O$140,($B$1+2),FALSE))-(AL145*(AL$7/VLOOKUP($B145,'Paddock Names'!$B$11:$D$140,3)))</f>
        <v>#DIV/0!</v>
      </c>
    </row>
    <row r="147" spans="2:38" x14ac:dyDescent="0.2">
      <c r="B147" s="58">
        <f t="shared" si="6"/>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IF(SUM(I147:AL147)&gt;0,SUM(I147:AL147)," ")</f>
        <v xml:space="preserve"> </v>
      </c>
      <c r="F147" s="119" t="e">
        <f>May!AM148</f>
        <v>#DIV/0!</v>
      </c>
      <c r="G147" s="17">
        <f>VLOOKUP(B147,'Herbage Mass Residual'!$B$11:$O$140,($B$1+2),FALSE)</f>
        <v>1500</v>
      </c>
      <c r="H147" s="103" t="e">
        <f>($F$7/VLOOKUP(B147,'Paddock Names'!$B$11:$D$140,3))*(SUM(I147:AL147)/31)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26"/>
    </row>
    <row r="148" spans="2:38" ht="16" thickBot="1" x14ac:dyDescent="0.25">
      <c r="B148" s="58">
        <f t="shared" si="6"/>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5" t="e">
        <f>AK148+(VLOOKUP($B147,'Growth Rates'!$B$11:$O$140,($B$1+2),FALSE))-(AL147*(AL$7/VLOOKUP($B147,'Paddock Names'!$B$11:$D$140,3)))</f>
        <v>#DIV/0!</v>
      </c>
    </row>
    <row r="149" spans="2:38" x14ac:dyDescent="0.2">
      <c r="B149" s="58">
        <f t="shared" si="6"/>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IF(SUM(I149:AL149)&gt;0,SUM(I149:AL149)," ")</f>
        <v xml:space="preserve"> </v>
      </c>
      <c r="F149" s="119" t="e">
        <f>May!AM150</f>
        <v>#DIV/0!</v>
      </c>
      <c r="G149" s="17">
        <f>VLOOKUP(B149,'Herbage Mass Residual'!$B$11:$O$140,($B$1+2),FALSE)</f>
        <v>1500</v>
      </c>
      <c r="H149" s="103" t="e">
        <f>($F$7/VLOOKUP(B149,'Paddock Names'!$B$11:$D$140,3))*(SUM(I149:AL149)/31)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26"/>
    </row>
    <row r="150" spans="2:38" ht="16" thickBot="1" x14ac:dyDescent="0.25">
      <c r="B150" s="58">
        <f t="shared" si="6"/>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5" t="e">
        <f>AK150+(VLOOKUP($B149,'Growth Rates'!$B$11:$O$140,($B$1+2),FALSE))-(AL149*(AL$7/VLOOKUP($B149,'Paddock Names'!$B$11:$D$140,3)))</f>
        <v>#DIV/0!</v>
      </c>
    </row>
    <row r="151" spans="2:38" x14ac:dyDescent="0.2">
      <c r="B151" s="58">
        <f t="shared" si="6"/>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IF(SUM(I151:AL151)&gt;0,SUM(I151:AL151)," ")</f>
        <v xml:space="preserve"> </v>
      </c>
      <c r="F151" s="119" t="e">
        <f>May!AM152</f>
        <v>#DIV/0!</v>
      </c>
      <c r="G151" s="17">
        <f>VLOOKUP(B151,'Herbage Mass Residual'!$B$11:$O$140,($B$1+2),FALSE)</f>
        <v>1500</v>
      </c>
      <c r="H151" s="103" t="e">
        <f>($F$7/VLOOKUP(B151,'Paddock Names'!$B$11:$D$140,3))*(SUM(I151:AL151)/31)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26"/>
    </row>
    <row r="152" spans="2:38" ht="16" thickBot="1" x14ac:dyDescent="0.25">
      <c r="B152" s="58">
        <f t="shared" si="6"/>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5" t="e">
        <f>AK152+(VLOOKUP($B151,'Growth Rates'!$B$11:$O$140,($B$1+2),FALSE))-(AL151*(AL$7/VLOOKUP($B151,'Paddock Names'!$B$11:$D$140,3)))</f>
        <v>#DIV/0!</v>
      </c>
    </row>
    <row r="153" spans="2:38" x14ac:dyDescent="0.2">
      <c r="B153" s="58">
        <f t="shared" si="6"/>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IF(SUM(I153:AL153)&gt;0,SUM(I153:AL153)," ")</f>
        <v xml:space="preserve"> </v>
      </c>
      <c r="F153" s="119" t="e">
        <f>May!AM154</f>
        <v>#DIV/0!</v>
      </c>
      <c r="G153" s="17">
        <f>VLOOKUP(B153,'Herbage Mass Residual'!$B$11:$O$140,($B$1+2),FALSE)</f>
        <v>1500</v>
      </c>
      <c r="H153" s="103" t="e">
        <f>($F$7/VLOOKUP(B153,'Paddock Names'!$B$11:$D$140,3))*(SUM(I153:AL153)/31)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26"/>
    </row>
    <row r="154" spans="2:38" ht="16" thickBot="1" x14ac:dyDescent="0.25">
      <c r="B154" s="58">
        <f t="shared" si="6"/>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5" t="e">
        <f>AK154+(VLOOKUP($B153,'Growth Rates'!$B$11:$O$140,($B$1+2),FALSE))-(AL153*(AL$7/VLOOKUP($B153,'Paddock Names'!$B$11:$D$140,3)))</f>
        <v>#DIV/0!</v>
      </c>
    </row>
    <row r="155" spans="2:38" x14ac:dyDescent="0.2">
      <c r="B155" s="58">
        <f t="shared" si="6"/>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IF(SUM(I155:AL155)&gt;0,SUM(I155:AL155)," ")</f>
        <v xml:space="preserve"> </v>
      </c>
      <c r="F155" s="119" t="e">
        <f>May!AM156</f>
        <v>#DIV/0!</v>
      </c>
      <c r="G155" s="17">
        <f>VLOOKUP(B155,'Herbage Mass Residual'!$B$11:$O$140,($B$1+2),FALSE)</f>
        <v>1500</v>
      </c>
      <c r="H155" s="103" t="e">
        <f>($F$7/VLOOKUP(B155,'Paddock Names'!$B$11:$D$140,3))*(SUM(I155:AL155)/31)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26"/>
    </row>
    <row r="156" spans="2:38" ht="16" thickBot="1" x14ac:dyDescent="0.25">
      <c r="B156" s="58">
        <f t="shared" si="6"/>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5" t="e">
        <f>AK156+(VLOOKUP($B155,'Growth Rates'!$B$11:$O$140,($B$1+2),FALSE))-(AL155*(AL$7/VLOOKUP($B155,'Paddock Names'!$B$11:$D$140,3)))</f>
        <v>#DIV/0!</v>
      </c>
    </row>
    <row r="157" spans="2:38" x14ac:dyDescent="0.2">
      <c r="B157" s="58">
        <f t="shared" si="6"/>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IF(SUM(I157:AL157)&gt;0,SUM(I157:AL157)," ")</f>
        <v xml:space="preserve"> </v>
      </c>
      <c r="F157" s="119" t="e">
        <f>May!AM158</f>
        <v>#DIV/0!</v>
      </c>
      <c r="G157" s="17">
        <f>VLOOKUP(B157,'Herbage Mass Residual'!$B$11:$O$140,($B$1+2),FALSE)</f>
        <v>1500</v>
      </c>
      <c r="H157" s="103" t="e">
        <f>($F$7/VLOOKUP(B157,'Paddock Names'!$B$11:$D$140,3))*(SUM(I157:AL157)/31)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26"/>
    </row>
    <row r="158" spans="2:38" ht="16" thickBot="1" x14ac:dyDescent="0.25">
      <c r="B158" s="58">
        <f t="shared" si="6"/>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5" t="e">
        <f>AK158+(VLOOKUP($B157,'Growth Rates'!$B$11:$O$140,($B$1+2),FALSE))-(AL157*(AL$7/VLOOKUP($B157,'Paddock Names'!$B$11:$D$140,3)))</f>
        <v>#DIV/0!</v>
      </c>
    </row>
    <row r="159" spans="2:38" x14ac:dyDescent="0.2">
      <c r="B159" s="58">
        <f t="shared" si="6"/>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IF(SUM(I159:AL159)&gt;0,SUM(I159:AL159)," ")</f>
        <v xml:space="preserve"> </v>
      </c>
      <c r="F159" s="119" t="e">
        <f>May!AM160</f>
        <v>#DIV/0!</v>
      </c>
      <c r="G159" s="17">
        <f>VLOOKUP(B159,'Herbage Mass Residual'!$B$11:$O$140,($B$1+2),FALSE)</f>
        <v>1500</v>
      </c>
      <c r="H159" s="103" t="e">
        <f>($F$7/VLOOKUP(B159,'Paddock Names'!$B$11:$D$140,3))*(SUM(I159:AL159)/31)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26"/>
    </row>
    <row r="160" spans="2:38" ht="16" thickBot="1" x14ac:dyDescent="0.25">
      <c r="B160" s="58">
        <f t="shared" si="6"/>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5" t="e">
        <f>AK160+(VLOOKUP($B159,'Growth Rates'!$B$11:$O$140,($B$1+2),FALSE))-(AL159*(AL$7/VLOOKUP($B159,'Paddock Names'!$B$11:$D$140,3)))</f>
        <v>#DIV/0!</v>
      </c>
    </row>
    <row r="161" spans="2:38" x14ac:dyDescent="0.2">
      <c r="B161" s="58">
        <f t="shared" si="6"/>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IF(SUM(I161:AL161)&gt;0,SUM(I161:AL161)," ")</f>
        <v xml:space="preserve"> </v>
      </c>
      <c r="F161" s="119" t="e">
        <f>May!AM162</f>
        <v>#DIV/0!</v>
      </c>
      <c r="G161" s="17">
        <f>VLOOKUP(B161,'Herbage Mass Residual'!$B$11:$O$140,($B$1+2),FALSE)</f>
        <v>1500</v>
      </c>
      <c r="H161" s="103" t="e">
        <f>($F$7/VLOOKUP(B161,'Paddock Names'!$B$11:$D$140,3))*(SUM(I161:AL161)/31)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26"/>
    </row>
    <row r="162" spans="2:38" ht="16" thickBot="1" x14ac:dyDescent="0.25">
      <c r="B162" s="58">
        <f t="shared" si="6"/>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5" t="e">
        <f>AK162+(VLOOKUP($B161,'Growth Rates'!$B$11:$O$140,($B$1+2),FALSE))-(AL161*(AL$7/VLOOKUP($B161,'Paddock Names'!$B$11:$D$140,3)))</f>
        <v>#DIV/0!</v>
      </c>
    </row>
    <row r="163" spans="2:38" x14ac:dyDescent="0.2">
      <c r="B163" s="58">
        <f t="shared" si="6"/>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IF(SUM(I163:AL163)&gt;0,SUM(I163:AL163)," ")</f>
        <v xml:space="preserve"> </v>
      </c>
      <c r="F163" s="119" t="e">
        <f>May!AM164</f>
        <v>#DIV/0!</v>
      </c>
      <c r="G163" s="17">
        <f>VLOOKUP(B163,'Herbage Mass Residual'!$B$11:$O$140,($B$1+2),FALSE)</f>
        <v>1500</v>
      </c>
      <c r="H163" s="103" t="e">
        <f>($F$7/VLOOKUP(B163,'Paddock Names'!$B$11:$D$140,3))*(SUM(I163:AL163)/31)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26"/>
    </row>
    <row r="164" spans="2:38" ht="16" thickBot="1" x14ac:dyDescent="0.25">
      <c r="B164" s="58">
        <f t="shared" si="6"/>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5" t="e">
        <f>AK164+(VLOOKUP($B163,'Growth Rates'!$B$11:$O$140,($B$1+2),FALSE))-(AL163*(AL$7/VLOOKUP($B163,'Paddock Names'!$B$11:$D$140,3)))</f>
        <v>#DIV/0!</v>
      </c>
    </row>
    <row r="165" spans="2:38" x14ac:dyDescent="0.2">
      <c r="B165" s="58">
        <f t="shared" si="6"/>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IF(SUM(I165:AL165)&gt;0,SUM(I165:AL165)," ")</f>
        <v xml:space="preserve"> </v>
      </c>
      <c r="F165" s="119" t="e">
        <f>May!AM166</f>
        <v>#DIV/0!</v>
      </c>
      <c r="G165" s="17">
        <f>VLOOKUP(B165,'Herbage Mass Residual'!$B$11:$O$140,($B$1+2),FALSE)</f>
        <v>1500</v>
      </c>
      <c r="H165" s="103" t="e">
        <f>($F$7/VLOOKUP(B165,'Paddock Names'!$B$11:$D$140,3))*(SUM(I165:AL165)/31)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26"/>
    </row>
    <row r="166" spans="2:38" ht="16" thickBot="1" x14ac:dyDescent="0.25">
      <c r="B166" s="58">
        <f t="shared" si="6"/>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5" t="e">
        <f>AK166+(VLOOKUP($B165,'Growth Rates'!$B$11:$O$140,($B$1+2),FALSE))-(AL165*(AL$7/VLOOKUP($B165,'Paddock Names'!$B$11:$D$140,3)))</f>
        <v>#DIV/0!</v>
      </c>
    </row>
    <row r="167" spans="2:38" x14ac:dyDescent="0.2">
      <c r="B167" s="58">
        <f t="shared" si="6"/>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IF(SUM(I167:AL167)&gt;0,SUM(I167:AL167)," ")</f>
        <v xml:space="preserve"> </v>
      </c>
      <c r="F167" s="119" t="e">
        <f>May!AM168</f>
        <v>#DIV/0!</v>
      </c>
      <c r="G167" s="17">
        <f>VLOOKUP(B167,'Herbage Mass Residual'!$B$11:$O$140,($B$1+2),FALSE)</f>
        <v>1500</v>
      </c>
      <c r="H167" s="103" t="e">
        <f>($F$7/VLOOKUP(B167,'Paddock Names'!$B$11:$D$140,3))*(SUM(I167:AL167)/31)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26"/>
    </row>
    <row r="168" spans="2:38" ht="16" thickBot="1" x14ac:dyDescent="0.25">
      <c r="B168" s="58">
        <f t="shared" si="6"/>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5" t="e">
        <f>AK168+(VLOOKUP($B167,'Growth Rates'!$B$11:$O$140,($B$1+2),FALSE))-(AL167*(AL$7/VLOOKUP($B167,'Paddock Names'!$B$11:$D$140,3)))</f>
        <v>#DIV/0!</v>
      </c>
    </row>
    <row r="169" spans="2:38" x14ac:dyDescent="0.2">
      <c r="B169" s="58">
        <f t="shared" si="6"/>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IF(SUM(I169:AL169)&gt;0,SUM(I169:AL169)," ")</f>
        <v xml:space="preserve"> </v>
      </c>
      <c r="F169" s="119" t="e">
        <f>May!AM170</f>
        <v>#DIV/0!</v>
      </c>
      <c r="G169" s="17">
        <f>VLOOKUP(B169,'Herbage Mass Residual'!$B$11:$O$140,($B$1+2),FALSE)</f>
        <v>1500</v>
      </c>
      <c r="H169" s="103" t="e">
        <f>($F$7/VLOOKUP(B169,'Paddock Names'!$B$11:$D$140,3))*(SUM(I169:AL169)/31)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26"/>
    </row>
    <row r="170" spans="2:38" ht="16" thickBot="1" x14ac:dyDescent="0.25">
      <c r="B170" s="58">
        <f t="shared" si="6"/>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5" t="e">
        <f>AK170+(VLOOKUP($B169,'Growth Rates'!$B$11:$O$140,($B$1+2),FALSE))-(AL169*(AL$7/VLOOKUP($B169,'Paddock Names'!$B$11:$D$140,3)))</f>
        <v>#DIV/0!</v>
      </c>
    </row>
    <row r="171" spans="2:38" x14ac:dyDescent="0.2">
      <c r="B171" s="58">
        <f t="shared" si="6"/>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IF(SUM(I171:AL171)&gt;0,SUM(I171:AL171)," ")</f>
        <v xml:space="preserve"> </v>
      </c>
      <c r="F171" s="119" t="e">
        <f>May!AM172</f>
        <v>#DIV/0!</v>
      </c>
      <c r="G171" s="17">
        <f>VLOOKUP(B171,'Herbage Mass Residual'!$B$11:$O$140,($B$1+2),FALSE)</f>
        <v>1500</v>
      </c>
      <c r="H171" s="103" t="e">
        <f>($F$7/VLOOKUP(B171,'Paddock Names'!$B$11:$D$140,3))*(SUM(I171:AL171)/31)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26"/>
    </row>
    <row r="172" spans="2:38" ht="16" thickBot="1" x14ac:dyDescent="0.25">
      <c r="B172" s="58">
        <f t="shared" si="6"/>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5" t="e">
        <f>AK172+(VLOOKUP($B171,'Growth Rates'!$B$11:$O$140,($B$1+2),FALSE))-(AL171*(AL$7/VLOOKUP($B171,'Paddock Names'!$B$11:$D$140,3)))</f>
        <v>#DIV/0!</v>
      </c>
    </row>
    <row r="173" spans="2:38" x14ac:dyDescent="0.2">
      <c r="B173" s="58">
        <f t="shared" si="6"/>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IF(SUM(I173:AL173)&gt;0,SUM(I173:AL173)," ")</f>
        <v xml:space="preserve"> </v>
      </c>
      <c r="F173" s="119" t="e">
        <f>May!AM174</f>
        <v>#DIV/0!</v>
      </c>
      <c r="G173" s="17">
        <f>VLOOKUP(B173,'Herbage Mass Residual'!$B$11:$O$140,($B$1+2),FALSE)</f>
        <v>1500</v>
      </c>
      <c r="H173" s="103" t="e">
        <f>($F$7/VLOOKUP(B173,'Paddock Names'!$B$11:$D$140,3))*(SUM(I173:AL173)/31)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26"/>
    </row>
    <row r="174" spans="2:38" ht="16" thickBot="1" x14ac:dyDescent="0.25">
      <c r="B174" s="58">
        <f t="shared" si="6"/>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5" t="e">
        <f>AK174+(VLOOKUP($B173,'Growth Rates'!$B$11:$O$140,($B$1+2),FALSE))-(AL173*(AL$7/VLOOKUP($B173,'Paddock Names'!$B$11:$D$140,3)))</f>
        <v>#DIV/0!</v>
      </c>
    </row>
    <row r="175" spans="2:38" x14ac:dyDescent="0.2">
      <c r="B175" s="58">
        <f t="shared" si="6"/>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IF(SUM(I175:AL175)&gt;0,SUM(I175:AL175)," ")</f>
        <v xml:space="preserve"> </v>
      </c>
      <c r="F175" s="119" t="e">
        <f>May!AM176</f>
        <v>#DIV/0!</v>
      </c>
      <c r="G175" s="17">
        <f>VLOOKUP(B175,'Herbage Mass Residual'!$B$11:$O$140,($B$1+2),FALSE)</f>
        <v>1500</v>
      </c>
      <c r="H175" s="103" t="e">
        <f>($F$7/VLOOKUP(B175,'Paddock Names'!$B$11:$D$140,3))*(SUM(I175:AL175)/31)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26"/>
    </row>
    <row r="176" spans="2:38" ht="16" thickBot="1" x14ac:dyDescent="0.25">
      <c r="B176" s="58">
        <f t="shared" si="6"/>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5" t="e">
        <f>AK176+(VLOOKUP($B175,'Growth Rates'!$B$11:$O$140,($B$1+2),FALSE))-(AL175*(AL$7/VLOOKUP($B175,'Paddock Names'!$B$11:$D$140,3)))</f>
        <v>#DIV/0!</v>
      </c>
    </row>
    <row r="177" spans="2:38" x14ac:dyDescent="0.2">
      <c r="B177" s="58">
        <f t="shared" si="6"/>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IF(SUM(I177:AL177)&gt;0,SUM(I177:AL177)," ")</f>
        <v xml:space="preserve"> </v>
      </c>
      <c r="F177" s="119" t="e">
        <f>May!AM178</f>
        <v>#DIV/0!</v>
      </c>
      <c r="G177" s="17">
        <f>VLOOKUP(B177,'Herbage Mass Residual'!$B$11:$O$140,($B$1+2),FALSE)</f>
        <v>1500</v>
      </c>
      <c r="H177" s="103" t="e">
        <f>($F$7/VLOOKUP(B177,'Paddock Names'!$B$11:$D$140,3))*(SUM(I177:AL177)/31)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26"/>
    </row>
    <row r="178" spans="2:38" ht="16" thickBot="1" x14ac:dyDescent="0.25">
      <c r="B178" s="58">
        <f t="shared" si="6"/>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5" t="e">
        <f>AK178+(VLOOKUP($B177,'Growth Rates'!$B$11:$O$140,($B$1+2),FALSE))-(AL177*(AL$7/VLOOKUP($B177,'Paddock Names'!$B$11:$D$140,3)))</f>
        <v>#DIV/0!</v>
      </c>
    </row>
    <row r="179" spans="2:38" x14ac:dyDescent="0.2">
      <c r="B179" s="58">
        <f t="shared" si="6"/>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IF(SUM(I179:AL179)&gt;0,SUM(I179:AL179)," ")</f>
        <v xml:space="preserve"> </v>
      </c>
      <c r="F179" s="119" t="e">
        <f>May!AM180</f>
        <v>#DIV/0!</v>
      </c>
      <c r="G179" s="17">
        <f>VLOOKUP(B179,'Herbage Mass Residual'!$B$11:$O$140,($B$1+2),FALSE)</f>
        <v>1500</v>
      </c>
      <c r="H179" s="103" t="e">
        <f>($F$7/VLOOKUP(B179,'Paddock Names'!$B$11:$D$140,3))*(SUM(I179:AL179)/31)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26"/>
    </row>
    <row r="180" spans="2:38" ht="16" thickBot="1" x14ac:dyDescent="0.25">
      <c r="B180" s="58">
        <f t="shared" si="6"/>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5" t="e">
        <f>AK180+(VLOOKUP($B179,'Growth Rates'!$B$11:$O$140,($B$1+2),FALSE))-(AL179*(AL$7/VLOOKUP($B179,'Paddock Names'!$B$11:$D$140,3)))</f>
        <v>#DIV/0!</v>
      </c>
    </row>
    <row r="181" spans="2:38" x14ac:dyDescent="0.2">
      <c r="B181" s="58">
        <f t="shared" si="6"/>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IF(SUM(I181:AL181)&gt;0,SUM(I181:AL181)," ")</f>
        <v xml:space="preserve"> </v>
      </c>
      <c r="F181" s="119" t="e">
        <f>May!AM182</f>
        <v>#DIV/0!</v>
      </c>
      <c r="G181" s="17">
        <f>VLOOKUP(B181,'Herbage Mass Residual'!$B$11:$O$140,($B$1+2),FALSE)</f>
        <v>1500</v>
      </c>
      <c r="H181" s="103" t="e">
        <f>($F$7/VLOOKUP(B181,'Paddock Names'!$B$11:$D$140,3))*(SUM(I181:AL181)/31)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26"/>
    </row>
    <row r="182" spans="2:38" ht="16" thickBot="1" x14ac:dyDescent="0.25">
      <c r="B182" s="58">
        <f t="shared" si="6"/>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5" t="e">
        <f>AK182+(VLOOKUP($B181,'Growth Rates'!$B$11:$O$140,($B$1+2),FALSE))-(AL181*(AL$7/VLOOKUP($B181,'Paddock Names'!$B$11:$D$140,3)))</f>
        <v>#DIV/0!</v>
      </c>
    </row>
    <row r="183" spans="2:38" x14ac:dyDescent="0.2">
      <c r="B183" s="58">
        <f t="shared" si="6"/>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IF(SUM(I183:AL183)&gt;0,SUM(I183:AL183)," ")</f>
        <v xml:space="preserve"> </v>
      </c>
      <c r="F183" s="119" t="e">
        <f>May!AM184</f>
        <v>#DIV/0!</v>
      </c>
      <c r="G183" s="17">
        <f>VLOOKUP(B183,'Herbage Mass Residual'!$B$11:$O$140,($B$1+2),FALSE)</f>
        <v>1500</v>
      </c>
      <c r="H183" s="103" t="e">
        <f>($F$7/VLOOKUP(B183,'Paddock Names'!$B$11:$D$140,3))*(SUM(I183:AL183)/31)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26"/>
    </row>
    <row r="184" spans="2:38" ht="16" thickBot="1" x14ac:dyDescent="0.25">
      <c r="B184" s="58">
        <f t="shared" si="6"/>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5" t="e">
        <f>AK184+(VLOOKUP($B183,'Growth Rates'!$B$11:$O$140,($B$1+2),FALSE))-(AL183*(AL$7/VLOOKUP($B183,'Paddock Names'!$B$11:$D$140,3)))</f>
        <v>#DIV/0!</v>
      </c>
    </row>
    <row r="185" spans="2:38" x14ac:dyDescent="0.2">
      <c r="B185" s="58">
        <f t="shared" si="6"/>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IF(SUM(I185:AL185)&gt;0,SUM(I185:AL185)," ")</f>
        <v xml:space="preserve"> </v>
      </c>
      <c r="F185" s="119" t="e">
        <f>May!AM186</f>
        <v>#DIV/0!</v>
      </c>
      <c r="G185" s="17">
        <f>VLOOKUP(B185,'Herbage Mass Residual'!$B$11:$O$140,($B$1+2),FALSE)</f>
        <v>1500</v>
      </c>
      <c r="H185" s="103" t="e">
        <f>($F$7/VLOOKUP(B185,'Paddock Names'!$B$11:$D$140,3))*(SUM(I185:AL185)/31)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26"/>
    </row>
    <row r="186" spans="2:38" ht="16" thickBot="1" x14ac:dyDescent="0.25">
      <c r="B186" s="58">
        <f t="shared" si="6"/>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5" t="e">
        <f>AK186+(VLOOKUP($B185,'Growth Rates'!$B$11:$O$140,($B$1+2),FALSE))-(AL185*(AL$7/VLOOKUP($B185,'Paddock Names'!$B$11:$D$140,3)))</f>
        <v>#DIV/0!</v>
      </c>
    </row>
    <row r="187" spans="2:38" x14ac:dyDescent="0.2">
      <c r="B187" s="58">
        <f t="shared" si="6"/>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IF(SUM(I187:AL187)&gt;0,SUM(I187:AL187)," ")</f>
        <v xml:space="preserve"> </v>
      </c>
      <c r="F187" s="119" t="e">
        <f>May!AM188</f>
        <v>#DIV/0!</v>
      </c>
      <c r="G187" s="17">
        <f>VLOOKUP(B187,'Herbage Mass Residual'!$B$11:$O$140,($B$1+2),FALSE)</f>
        <v>1500</v>
      </c>
      <c r="H187" s="103" t="e">
        <f>($F$7/VLOOKUP(B187,'Paddock Names'!$B$11:$D$140,3))*(SUM(I187:AL187)/31)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26"/>
    </row>
    <row r="188" spans="2:38" ht="16" thickBot="1" x14ac:dyDescent="0.25">
      <c r="B188" s="58">
        <f t="shared" si="6"/>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5" t="e">
        <f>AK188+(VLOOKUP($B187,'Growth Rates'!$B$11:$O$140,($B$1+2),FALSE))-(AL187*(AL$7/VLOOKUP($B187,'Paddock Names'!$B$11:$D$140,3)))</f>
        <v>#DIV/0!</v>
      </c>
    </row>
    <row r="189" spans="2:38" x14ac:dyDescent="0.2">
      <c r="B189" s="58">
        <f t="shared" si="6"/>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IF(SUM(I189:AL189)&gt;0,SUM(I189:AL189)," ")</f>
        <v xml:space="preserve"> </v>
      </c>
      <c r="F189" s="119" t="e">
        <f>May!AM190</f>
        <v>#DIV/0!</v>
      </c>
      <c r="G189" s="17">
        <f>VLOOKUP(B189,'Herbage Mass Residual'!$B$11:$O$140,($B$1+2),FALSE)</f>
        <v>1500</v>
      </c>
      <c r="H189" s="103" t="e">
        <f>($F$7/VLOOKUP(B189,'Paddock Names'!$B$11:$D$140,3))*(SUM(I189:AL189)/31)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26"/>
    </row>
    <row r="190" spans="2:38" ht="16" thickBot="1" x14ac:dyDescent="0.25">
      <c r="B190" s="58">
        <f t="shared" si="6"/>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5" t="e">
        <f>AK190+(VLOOKUP($B189,'Growth Rates'!$B$11:$O$140,($B$1+2),FALSE))-(AL189*(AL$7/VLOOKUP($B189,'Paddock Names'!$B$11:$D$140,3)))</f>
        <v>#DIV/0!</v>
      </c>
    </row>
    <row r="191" spans="2:38" x14ac:dyDescent="0.2">
      <c r="B191" s="58">
        <f t="shared" si="6"/>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IF(SUM(I191:AL191)&gt;0,SUM(I191:AL191)," ")</f>
        <v xml:space="preserve"> </v>
      </c>
      <c r="F191" s="119" t="e">
        <f>May!AM192</f>
        <v>#DIV/0!</v>
      </c>
      <c r="G191" s="17">
        <f>VLOOKUP(B191,'Herbage Mass Residual'!$B$11:$O$140,($B$1+2),FALSE)</f>
        <v>1500</v>
      </c>
      <c r="H191" s="103" t="e">
        <f>($F$7/VLOOKUP(B191,'Paddock Names'!$B$11:$D$140,3))*(SUM(I191:AL191)/31)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26"/>
    </row>
    <row r="192" spans="2:38" ht="16" thickBot="1" x14ac:dyDescent="0.25">
      <c r="B192" s="58">
        <f t="shared" si="6"/>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5" t="e">
        <f>AK192+(VLOOKUP($B191,'Growth Rates'!$B$11:$O$140,($B$1+2),FALSE))-(AL191*(AL$7/VLOOKUP($B191,'Paddock Names'!$B$11:$D$140,3)))</f>
        <v>#DIV/0!</v>
      </c>
    </row>
    <row r="193" spans="2:38" x14ac:dyDescent="0.2">
      <c r="B193" s="58">
        <f t="shared" si="6"/>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IF(SUM(I193:AL193)&gt;0,SUM(I193:AL193)," ")</f>
        <v xml:space="preserve"> </v>
      </c>
      <c r="F193" s="119" t="e">
        <f>May!AM194</f>
        <v>#DIV/0!</v>
      </c>
      <c r="G193" s="17">
        <f>VLOOKUP(B193,'Herbage Mass Residual'!$B$11:$O$140,($B$1+2),FALSE)</f>
        <v>1500</v>
      </c>
      <c r="H193" s="103" t="e">
        <f>($F$7/VLOOKUP(B193,'Paddock Names'!$B$11:$D$140,3))*(SUM(I193:AL193)/31)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26"/>
    </row>
    <row r="194" spans="2:38" ht="16" thickBot="1" x14ac:dyDescent="0.25">
      <c r="B194" s="58">
        <f t="shared" si="6"/>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5" t="e">
        <f>AK194+(VLOOKUP($B193,'Growth Rates'!$B$11:$O$140,($B$1+2),FALSE))-(AL193*(AL$7/VLOOKUP($B193,'Paddock Names'!$B$11:$D$140,3)))</f>
        <v>#DIV/0!</v>
      </c>
    </row>
    <row r="195" spans="2:38" x14ac:dyDescent="0.2">
      <c r="B195" s="58">
        <f t="shared" si="6"/>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IF(SUM(I195:AL195)&gt;0,SUM(I195:AL195)," ")</f>
        <v xml:space="preserve"> </v>
      </c>
      <c r="F195" s="119" t="e">
        <f>May!AM196</f>
        <v>#DIV/0!</v>
      </c>
      <c r="G195" s="17">
        <f>VLOOKUP(B195,'Herbage Mass Residual'!$B$11:$O$140,($B$1+2),FALSE)</f>
        <v>1500</v>
      </c>
      <c r="H195" s="103" t="e">
        <f>($F$7/VLOOKUP(B195,'Paddock Names'!$B$11:$D$140,3))*(SUM(I195:AL195)/31)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26"/>
    </row>
    <row r="196" spans="2:38" ht="16" thickBot="1" x14ac:dyDescent="0.25">
      <c r="B196" s="58">
        <f t="shared" si="6"/>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5" t="e">
        <f>AK196+(VLOOKUP($B195,'Growth Rates'!$B$11:$O$140,($B$1+2),FALSE))-(AL195*(AL$7/VLOOKUP($B195,'Paddock Names'!$B$11:$D$140,3)))</f>
        <v>#DIV/0!</v>
      </c>
    </row>
    <row r="197" spans="2:38" x14ac:dyDescent="0.2">
      <c r="B197" s="58">
        <f t="shared" si="6"/>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IF(SUM(I197:AL197)&gt;0,SUM(I197:AL197)," ")</f>
        <v xml:space="preserve"> </v>
      </c>
      <c r="F197" s="119" t="e">
        <f>May!AM198</f>
        <v>#DIV/0!</v>
      </c>
      <c r="G197" s="17">
        <f>VLOOKUP(B197,'Herbage Mass Residual'!$B$11:$O$140,($B$1+2),FALSE)</f>
        <v>1500</v>
      </c>
      <c r="H197" s="103" t="e">
        <f>($F$7/VLOOKUP(B197,'Paddock Names'!$B$11:$D$140,3))*(SUM(I197:AL197)/31)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26"/>
    </row>
    <row r="198" spans="2:38" ht="16" thickBot="1" x14ac:dyDescent="0.25">
      <c r="B198" s="58">
        <f t="shared" si="6"/>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5" t="e">
        <f>AK198+(VLOOKUP($B197,'Growth Rates'!$B$11:$O$140,($B$1+2),FALSE))-(AL197*(AL$7/VLOOKUP($B197,'Paddock Names'!$B$11:$D$140,3)))</f>
        <v>#DIV/0!</v>
      </c>
    </row>
    <row r="199" spans="2:38" x14ac:dyDescent="0.2">
      <c r="B199" s="58">
        <f t="shared" si="6"/>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IF(SUM(I199:AL199)&gt;0,SUM(I199:AL199)," ")</f>
        <v xml:space="preserve"> </v>
      </c>
      <c r="F199" s="119" t="e">
        <f>May!AM200</f>
        <v>#DIV/0!</v>
      </c>
      <c r="G199" s="17">
        <f>VLOOKUP(B199,'Herbage Mass Residual'!$B$11:$O$140,($B$1+2),FALSE)</f>
        <v>1500</v>
      </c>
      <c r="H199" s="103" t="e">
        <f>($F$7/VLOOKUP(B199,'Paddock Names'!$B$11:$D$140,3))*(SUM(I199:AL199)/31)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26"/>
    </row>
    <row r="200" spans="2:38" ht="16" thickBot="1" x14ac:dyDescent="0.25">
      <c r="B200" s="58">
        <f t="shared" si="6"/>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5" t="e">
        <f>AK200+(VLOOKUP($B199,'Growth Rates'!$B$11:$O$140,($B$1+2),FALSE))-(AL199*(AL$7/VLOOKUP($B199,'Paddock Names'!$B$11:$D$140,3)))</f>
        <v>#DIV/0!</v>
      </c>
    </row>
    <row r="201" spans="2:38" x14ac:dyDescent="0.2">
      <c r="B201" s="58">
        <f t="shared" si="6"/>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IF(SUM(I201:AL201)&gt;0,SUM(I201:AL201)," ")</f>
        <v xml:space="preserve"> </v>
      </c>
      <c r="F201" s="119" t="e">
        <f>May!AM202</f>
        <v>#DIV/0!</v>
      </c>
      <c r="G201" s="17">
        <f>VLOOKUP(B201,'Herbage Mass Residual'!$B$11:$O$140,($B$1+2),FALSE)</f>
        <v>1500</v>
      </c>
      <c r="H201" s="103" t="e">
        <f>($F$7/VLOOKUP(B201,'Paddock Names'!$B$11:$D$140,3))*(SUM(I201:AL201)/31)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26"/>
    </row>
    <row r="202" spans="2:38" ht="16" thickBot="1" x14ac:dyDescent="0.25">
      <c r="B202" s="58">
        <f t="shared" si="6"/>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5" t="e">
        <f>AK202+(VLOOKUP($B201,'Growth Rates'!$B$11:$O$140,($B$1+2),FALSE))-(AL201*(AL$7/VLOOKUP($B201,'Paddock Names'!$B$11:$D$140,3)))</f>
        <v>#DIV/0!</v>
      </c>
    </row>
    <row r="203" spans="2:38" x14ac:dyDescent="0.2">
      <c r="B203" s="58">
        <f t="shared" si="6"/>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IF(SUM(I203:AL203)&gt;0,SUM(I203:AL203)," ")</f>
        <v xml:space="preserve"> </v>
      </c>
      <c r="F203" s="119" t="e">
        <f>May!AM204</f>
        <v>#DIV/0!</v>
      </c>
      <c r="G203" s="17">
        <f>VLOOKUP(B203,'Herbage Mass Residual'!$B$11:$O$140,($B$1+2),FALSE)</f>
        <v>1500</v>
      </c>
      <c r="H203" s="103" t="e">
        <f>($F$7/VLOOKUP(B203,'Paddock Names'!$B$11:$D$140,3))*(SUM(I203:AL203)/31)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26"/>
    </row>
    <row r="204" spans="2:38" ht="16" thickBot="1" x14ac:dyDescent="0.25">
      <c r="B204" s="58">
        <f t="shared" si="6"/>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5" t="e">
        <f>AK204+(VLOOKUP($B203,'Growth Rates'!$B$11:$O$140,($B$1+2),FALSE))-(AL203*(AL$7/VLOOKUP($B203,'Paddock Names'!$B$11:$D$140,3)))</f>
        <v>#DIV/0!</v>
      </c>
    </row>
    <row r="205" spans="2:38" x14ac:dyDescent="0.2">
      <c r="B205" s="58">
        <f t="shared" ref="B205:B268" si="7">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IF(SUM(I205:AL205)&gt;0,SUM(I205:AL205)," ")</f>
        <v xml:space="preserve"> </v>
      </c>
      <c r="F205" s="119" t="e">
        <f>May!AM206</f>
        <v>#DIV/0!</v>
      </c>
      <c r="G205" s="17">
        <f>VLOOKUP(B205,'Herbage Mass Residual'!$B$11:$O$140,($B$1+2),FALSE)</f>
        <v>1500</v>
      </c>
      <c r="H205" s="103" t="e">
        <f>($F$7/VLOOKUP(B205,'Paddock Names'!$B$11:$D$140,3))*(SUM(I205:AL205)/31)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26"/>
    </row>
    <row r="206" spans="2:38" ht="16" thickBot="1" x14ac:dyDescent="0.25">
      <c r="B206" s="58">
        <f t="shared" si="7"/>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5" t="e">
        <f>AK206+(VLOOKUP($B205,'Growth Rates'!$B$11:$O$140,($B$1+2),FALSE))-(AL205*(AL$7/VLOOKUP($B205,'Paddock Names'!$B$11:$D$140,3)))</f>
        <v>#DIV/0!</v>
      </c>
    </row>
    <row r="207" spans="2:38" x14ac:dyDescent="0.2">
      <c r="B207" s="58">
        <f t="shared" si="7"/>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IF(SUM(I207:AL207)&gt;0,SUM(I207:AL207)," ")</f>
        <v xml:space="preserve"> </v>
      </c>
      <c r="F207" s="119" t="e">
        <f>May!AM208</f>
        <v>#DIV/0!</v>
      </c>
      <c r="G207" s="17">
        <f>VLOOKUP(B207,'Herbage Mass Residual'!$B$11:$O$140,($B$1+2),FALSE)</f>
        <v>1500</v>
      </c>
      <c r="H207" s="103" t="e">
        <f>($F$7/VLOOKUP(B207,'Paddock Names'!$B$11:$D$140,3))*(SUM(I207:AL207)/31)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26"/>
    </row>
    <row r="208" spans="2:38" ht="16" thickBot="1" x14ac:dyDescent="0.25">
      <c r="B208" s="58">
        <f t="shared" si="7"/>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5" t="e">
        <f>AK208+(VLOOKUP($B207,'Growth Rates'!$B$11:$O$140,($B$1+2),FALSE))-(AL207*(AL$7/VLOOKUP($B207,'Paddock Names'!$B$11:$D$140,3)))</f>
        <v>#DIV/0!</v>
      </c>
    </row>
    <row r="209" spans="2:38" x14ac:dyDescent="0.2">
      <c r="B209" s="58">
        <f t="shared" si="7"/>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IF(SUM(I209:AL209)&gt;0,SUM(I209:AL209)," ")</f>
        <v xml:space="preserve"> </v>
      </c>
      <c r="F209" s="119" t="e">
        <f>May!AM210</f>
        <v>#DIV/0!</v>
      </c>
      <c r="G209" s="17">
        <f>VLOOKUP(B209,'Herbage Mass Residual'!$B$11:$O$140,($B$1+2),FALSE)</f>
        <v>1500</v>
      </c>
      <c r="H209" s="103" t="e">
        <f>($F$7/VLOOKUP(B209,'Paddock Names'!$B$11:$D$140,3))*(SUM(I209:AL209)/31)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26"/>
    </row>
    <row r="210" spans="2:38" ht="16" thickBot="1" x14ac:dyDescent="0.25">
      <c r="B210" s="58">
        <f t="shared" si="7"/>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5" t="e">
        <f>AK210+(VLOOKUP($B209,'Growth Rates'!$B$11:$O$140,($B$1+2),FALSE))-(AL209*(AL$7/VLOOKUP($B209,'Paddock Names'!$B$11:$D$140,3)))</f>
        <v>#DIV/0!</v>
      </c>
    </row>
    <row r="211" spans="2:38" x14ac:dyDescent="0.2">
      <c r="B211" s="58">
        <f t="shared" si="7"/>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IF(SUM(I211:AL211)&gt;0,SUM(I211:AL211)," ")</f>
        <v xml:space="preserve"> </v>
      </c>
      <c r="F211" s="119" t="e">
        <f>May!AM212</f>
        <v>#DIV/0!</v>
      </c>
      <c r="G211" s="17">
        <f>VLOOKUP(B211,'Herbage Mass Residual'!$B$11:$O$140,($B$1+2),FALSE)</f>
        <v>1500</v>
      </c>
      <c r="H211" s="103" t="e">
        <f>($F$7/VLOOKUP(B211,'Paddock Names'!$B$11:$D$140,3))*(SUM(I211:AL211)/31)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26"/>
    </row>
    <row r="212" spans="2:38" ht="16" thickBot="1" x14ac:dyDescent="0.25">
      <c r="B212" s="58">
        <f t="shared" si="7"/>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5" t="e">
        <f>AK212+(VLOOKUP($B211,'Growth Rates'!$B$11:$O$140,($B$1+2),FALSE))-(AL211*(AL$7/VLOOKUP($B211,'Paddock Names'!$B$11:$D$140,3)))</f>
        <v>#DIV/0!</v>
      </c>
    </row>
    <row r="213" spans="2:38" x14ac:dyDescent="0.2">
      <c r="B213" s="58">
        <f t="shared" si="7"/>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IF(SUM(I213:AL213)&gt;0,SUM(I213:AL213)," ")</f>
        <v xml:space="preserve"> </v>
      </c>
      <c r="F213" s="119" t="e">
        <f>May!AM214</f>
        <v>#DIV/0!</v>
      </c>
      <c r="G213" s="17">
        <f>VLOOKUP(B213,'Herbage Mass Residual'!$B$11:$O$140,($B$1+2),FALSE)</f>
        <v>1500</v>
      </c>
      <c r="H213" s="103" t="e">
        <f>($F$7/VLOOKUP(B213,'Paddock Names'!$B$11:$D$140,3))*(SUM(I213:AL213)/31)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26"/>
    </row>
    <row r="214" spans="2:38" ht="16" thickBot="1" x14ac:dyDescent="0.25">
      <c r="B214" s="58">
        <f t="shared" si="7"/>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5" t="e">
        <f>AK214+(VLOOKUP($B213,'Growth Rates'!$B$11:$O$140,($B$1+2),FALSE))-(AL213*(AL$7/VLOOKUP($B213,'Paddock Names'!$B$11:$D$140,3)))</f>
        <v>#DIV/0!</v>
      </c>
    </row>
    <row r="215" spans="2:38" x14ac:dyDescent="0.2">
      <c r="B215" s="58">
        <f t="shared" si="7"/>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IF(SUM(I215:AL215)&gt;0,SUM(I215:AL215)," ")</f>
        <v xml:space="preserve"> </v>
      </c>
      <c r="F215" s="119" t="e">
        <f>May!AM216</f>
        <v>#DIV/0!</v>
      </c>
      <c r="G215" s="17">
        <f>VLOOKUP(B215,'Herbage Mass Residual'!$B$11:$O$140,($B$1+2),FALSE)</f>
        <v>1500</v>
      </c>
      <c r="H215" s="103" t="e">
        <f>($F$7/VLOOKUP(B215,'Paddock Names'!$B$11:$D$140,3))*(SUM(I215:AL215)/31)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26"/>
    </row>
    <row r="216" spans="2:38" ht="16" thickBot="1" x14ac:dyDescent="0.25">
      <c r="B216" s="58">
        <f t="shared" si="7"/>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5" t="e">
        <f>AK216+(VLOOKUP($B215,'Growth Rates'!$B$11:$O$140,($B$1+2),FALSE))-(AL215*(AL$7/VLOOKUP($B215,'Paddock Names'!$B$11:$D$140,3)))</f>
        <v>#DIV/0!</v>
      </c>
    </row>
    <row r="217" spans="2:38" x14ac:dyDescent="0.2">
      <c r="B217" s="58">
        <f t="shared" si="7"/>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IF(SUM(I217:AL217)&gt;0,SUM(I217:AL217)," ")</f>
        <v xml:space="preserve"> </v>
      </c>
      <c r="F217" s="119" t="e">
        <f>May!AM218</f>
        <v>#DIV/0!</v>
      </c>
      <c r="G217" s="17">
        <f>VLOOKUP(B217,'Herbage Mass Residual'!$B$11:$O$140,($B$1+2),FALSE)</f>
        <v>1500</v>
      </c>
      <c r="H217" s="103" t="e">
        <f>($F$7/VLOOKUP(B217,'Paddock Names'!$B$11:$D$140,3))*(SUM(I217:AL217)/31)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26"/>
    </row>
    <row r="218" spans="2:38" ht="16" thickBot="1" x14ac:dyDescent="0.25">
      <c r="B218" s="58">
        <f t="shared" si="7"/>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5" t="e">
        <f>AK218+(VLOOKUP($B217,'Growth Rates'!$B$11:$O$140,($B$1+2),FALSE))-(AL217*(AL$7/VLOOKUP($B217,'Paddock Names'!$B$11:$D$140,3)))</f>
        <v>#DIV/0!</v>
      </c>
    </row>
    <row r="219" spans="2:38" x14ac:dyDescent="0.2">
      <c r="B219" s="58">
        <f t="shared" si="7"/>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IF(SUM(I219:AL219)&gt;0,SUM(I219:AL219)," ")</f>
        <v xml:space="preserve"> </v>
      </c>
      <c r="F219" s="119" t="e">
        <f>May!AM220</f>
        <v>#DIV/0!</v>
      </c>
      <c r="G219" s="17">
        <f>VLOOKUP(B219,'Herbage Mass Residual'!$B$11:$O$140,($B$1+2),FALSE)</f>
        <v>1500</v>
      </c>
      <c r="H219" s="103" t="e">
        <f>($F$7/VLOOKUP(B219,'Paddock Names'!$B$11:$D$140,3))*(SUM(I219:AL219)/31)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26"/>
    </row>
    <row r="220" spans="2:38" ht="16" thickBot="1" x14ac:dyDescent="0.25">
      <c r="B220" s="58">
        <f t="shared" si="7"/>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5" t="e">
        <f>AK220+(VLOOKUP($B219,'Growth Rates'!$B$11:$O$140,($B$1+2),FALSE))-(AL219*(AL$7/VLOOKUP($B219,'Paddock Names'!$B$11:$D$140,3)))</f>
        <v>#DIV/0!</v>
      </c>
    </row>
    <row r="221" spans="2:38" x14ac:dyDescent="0.2">
      <c r="B221" s="58">
        <f t="shared" si="7"/>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IF(SUM(I221:AL221)&gt;0,SUM(I221:AL221)," ")</f>
        <v xml:space="preserve"> </v>
      </c>
      <c r="F221" s="119" t="e">
        <f>May!AM222</f>
        <v>#DIV/0!</v>
      </c>
      <c r="G221" s="17">
        <f>VLOOKUP(B221,'Herbage Mass Residual'!$B$11:$O$140,($B$1+2),FALSE)</f>
        <v>1500</v>
      </c>
      <c r="H221" s="103" t="e">
        <f>($F$7/VLOOKUP(B221,'Paddock Names'!$B$11:$D$140,3))*(SUM(I221:AL221)/31)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26"/>
    </row>
    <row r="222" spans="2:38" ht="16" thickBot="1" x14ac:dyDescent="0.25">
      <c r="B222" s="58">
        <f t="shared" si="7"/>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5" t="e">
        <f>AK222+(VLOOKUP($B221,'Growth Rates'!$B$11:$O$140,($B$1+2),FALSE))-(AL221*(AL$7/VLOOKUP($B221,'Paddock Names'!$B$11:$D$140,3)))</f>
        <v>#DIV/0!</v>
      </c>
    </row>
    <row r="223" spans="2:38" x14ac:dyDescent="0.2">
      <c r="B223" s="58">
        <f t="shared" si="7"/>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IF(SUM(I223:AL223)&gt;0,SUM(I223:AL223)," ")</f>
        <v xml:space="preserve"> </v>
      </c>
      <c r="F223" s="119" t="e">
        <f>May!AM224</f>
        <v>#DIV/0!</v>
      </c>
      <c r="G223" s="17">
        <f>VLOOKUP(B223,'Herbage Mass Residual'!$B$11:$O$140,($B$1+2),FALSE)</f>
        <v>1500</v>
      </c>
      <c r="H223" s="103" t="e">
        <f>($F$7/VLOOKUP(B223,'Paddock Names'!$B$11:$D$140,3))*(SUM(I223:AL223)/31)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26"/>
    </row>
    <row r="224" spans="2:38" ht="16" thickBot="1" x14ac:dyDescent="0.25">
      <c r="B224" s="58">
        <f t="shared" si="7"/>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5" t="e">
        <f>AK224+(VLOOKUP($B223,'Growth Rates'!$B$11:$O$140,($B$1+2),FALSE))-(AL223*(AL$7/VLOOKUP($B223,'Paddock Names'!$B$11:$D$140,3)))</f>
        <v>#DIV/0!</v>
      </c>
    </row>
    <row r="225" spans="2:38" x14ac:dyDescent="0.2">
      <c r="B225" s="58">
        <f t="shared" si="7"/>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IF(SUM(I225:AL225)&gt;0,SUM(I225:AL225)," ")</f>
        <v xml:space="preserve"> </v>
      </c>
      <c r="F225" s="119" t="e">
        <f>May!AM226</f>
        <v>#DIV/0!</v>
      </c>
      <c r="G225" s="17">
        <f>VLOOKUP(B225,'Herbage Mass Residual'!$B$11:$O$140,($B$1+2),FALSE)</f>
        <v>1500</v>
      </c>
      <c r="H225" s="103" t="e">
        <f>($F$7/VLOOKUP(B225,'Paddock Names'!$B$11:$D$140,3))*(SUM(I225:AL225)/31)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26"/>
    </row>
    <row r="226" spans="2:38" ht="16" thickBot="1" x14ac:dyDescent="0.25">
      <c r="B226" s="58">
        <f t="shared" si="7"/>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5" t="e">
        <f>AK226+(VLOOKUP($B225,'Growth Rates'!$B$11:$O$140,($B$1+2),FALSE))-(AL225*(AL$7/VLOOKUP($B225,'Paddock Names'!$B$11:$D$140,3)))</f>
        <v>#DIV/0!</v>
      </c>
    </row>
    <row r="227" spans="2:38" x14ac:dyDescent="0.2">
      <c r="B227" s="58">
        <f t="shared" si="7"/>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IF(SUM(I227:AL227)&gt;0,SUM(I227:AL227)," ")</f>
        <v xml:space="preserve"> </v>
      </c>
      <c r="F227" s="119" t="e">
        <f>May!AM228</f>
        <v>#DIV/0!</v>
      </c>
      <c r="G227" s="17">
        <f>VLOOKUP(B227,'Herbage Mass Residual'!$B$11:$O$140,($B$1+2),FALSE)</f>
        <v>1500</v>
      </c>
      <c r="H227" s="103" t="e">
        <f>($F$7/VLOOKUP(B227,'Paddock Names'!$B$11:$D$140,3))*(SUM(I227:AL227)/31)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26"/>
    </row>
    <row r="228" spans="2:38" ht="16" thickBot="1" x14ac:dyDescent="0.25">
      <c r="B228" s="58">
        <f t="shared" si="7"/>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5" t="e">
        <f>AK228+(VLOOKUP($B227,'Growth Rates'!$B$11:$O$140,($B$1+2),FALSE))-(AL227*(AL$7/VLOOKUP($B227,'Paddock Names'!$B$11:$D$140,3)))</f>
        <v>#DIV/0!</v>
      </c>
    </row>
    <row r="229" spans="2:38" x14ac:dyDescent="0.2">
      <c r="B229" s="58">
        <f t="shared" si="7"/>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IF(SUM(I229:AL229)&gt;0,SUM(I229:AL229)," ")</f>
        <v xml:space="preserve"> </v>
      </c>
      <c r="F229" s="119" t="e">
        <f>May!AM230</f>
        <v>#DIV/0!</v>
      </c>
      <c r="G229" s="17">
        <f>VLOOKUP(B229,'Herbage Mass Residual'!$B$11:$O$140,($B$1+2),FALSE)</f>
        <v>1500</v>
      </c>
      <c r="H229" s="103" t="e">
        <f>($F$7/VLOOKUP(B229,'Paddock Names'!$B$11:$D$140,3))*(SUM(I229:AL229)/31)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26"/>
    </row>
    <row r="230" spans="2:38" ht="16" thickBot="1" x14ac:dyDescent="0.25">
      <c r="B230" s="58">
        <f t="shared" si="7"/>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5" t="e">
        <f>AK230+(VLOOKUP($B229,'Growth Rates'!$B$11:$O$140,($B$1+2),FALSE))-(AL229*(AL$7/VLOOKUP($B229,'Paddock Names'!$B$11:$D$140,3)))</f>
        <v>#DIV/0!</v>
      </c>
    </row>
    <row r="231" spans="2:38" x14ac:dyDescent="0.2">
      <c r="B231" s="58">
        <f t="shared" si="7"/>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IF(SUM(I231:AL231)&gt;0,SUM(I231:AL231)," ")</f>
        <v xml:space="preserve"> </v>
      </c>
      <c r="F231" s="119" t="e">
        <f>May!AM232</f>
        <v>#DIV/0!</v>
      </c>
      <c r="G231" s="17">
        <f>VLOOKUP(B231,'Herbage Mass Residual'!$B$11:$O$140,($B$1+2),FALSE)</f>
        <v>1500</v>
      </c>
      <c r="H231" s="103" t="e">
        <f>($F$7/VLOOKUP(B231,'Paddock Names'!$B$11:$D$140,3))*(SUM(I231:AL231)/31)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26"/>
    </row>
    <row r="232" spans="2:38" ht="16" thickBot="1" x14ac:dyDescent="0.25">
      <c r="B232" s="58">
        <f t="shared" si="7"/>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5" t="e">
        <f>AK232+(VLOOKUP($B231,'Growth Rates'!$B$11:$O$140,($B$1+2),FALSE))-(AL231*(AL$7/VLOOKUP($B231,'Paddock Names'!$B$11:$D$140,3)))</f>
        <v>#DIV/0!</v>
      </c>
    </row>
    <row r="233" spans="2:38" x14ac:dyDescent="0.2">
      <c r="B233" s="58">
        <f t="shared" si="7"/>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IF(SUM(I233:AL233)&gt;0,SUM(I233:AL233)," ")</f>
        <v xml:space="preserve"> </v>
      </c>
      <c r="F233" s="119" t="e">
        <f>May!AM234</f>
        <v>#DIV/0!</v>
      </c>
      <c r="G233" s="17">
        <f>VLOOKUP(B233,'Herbage Mass Residual'!$B$11:$O$140,($B$1+2),FALSE)</f>
        <v>1500</v>
      </c>
      <c r="H233" s="103" t="e">
        <f>($F$7/VLOOKUP(B233,'Paddock Names'!$B$11:$D$140,3))*(SUM(I233:AL233)/31)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26"/>
    </row>
    <row r="234" spans="2:38" ht="16" thickBot="1" x14ac:dyDescent="0.25">
      <c r="B234" s="58">
        <f t="shared" si="7"/>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5" t="e">
        <f>AK234+(VLOOKUP($B233,'Growth Rates'!$B$11:$O$140,($B$1+2),FALSE))-(AL233*(AL$7/VLOOKUP($B233,'Paddock Names'!$B$11:$D$140,3)))</f>
        <v>#DIV/0!</v>
      </c>
    </row>
    <row r="235" spans="2:38" x14ac:dyDescent="0.2">
      <c r="B235" s="58">
        <f t="shared" si="7"/>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IF(SUM(I235:AL235)&gt;0,SUM(I235:AL235)," ")</f>
        <v xml:space="preserve"> </v>
      </c>
      <c r="F235" s="119" t="e">
        <f>May!AM236</f>
        <v>#DIV/0!</v>
      </c>
      <c r="G235" s="17">
        <f>VLOOKUP(B235,'Herbage Mass Residual'!$B$11:$O$140,($B$1+2),FALSE)</f>
        <v>1500</v>
      </c>
      <c r="H235" s="103" t="e">
        <f>($F$7/VLOOKUP(B235,'Paddock Names'!$B$11:$D$140,3))*(SUM(I235:AL235)/31)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26"/>
    </row>
    <row r="236" spans="2:38" ht="16" thickBot="1" x14ac:dyDescent="0.25">
      <c r="B236" s="58">
        <f t="shared" si="7"/>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5" t="e">
        <f>AK236+(VLOOKUP($B235,'Growth Rates'!$B$11:$O$140,($B$1+2),FALSE))-(AL235*(AL$7/VLOOKUP($B235,'Paddock Names'!$B$11:$D$140,3)))</f>
        <v>#DIV/0!</v>
      </c>
    </row>
    <row r="237" spans="2:38" x14ac:dyDescent="0.2">
      <c r="B237" s="58">
        <f t="shared" si="7"/>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IF(SUM(I237:AL237)&gt;0,SUM(I237:AL237)," ")</f>
        <v xml:space="preserve"> </v>
      </c>
      <c r="F237" s="119" t="e">
        <f>May!AM238</f>
        <v>#DIV/0!</v>
      </c>
      <c r="G237" s="17">
        <f>VLOOKUP(B237,'Herbage Mass Residual'!$B$11:$O$140,($B$1+2),FALSE)</f>
        <v>1500</v>
      </c>
      <c r="H237" s="103" t="e">
        <f>($F$7/VLOOKUP(B237,'Paddock Names'!$B$11:$D$140,3))*(SUM(I237:AL237)/31)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26"/>
    </row>
    <row r="238" spans="2:38" ht="16" thickBot="1" x14ac:dyDescent="0.25">
      <c r="B238" s="58">
        <f t="shared" si="7"/>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5" t="e">
        <f>AK238+(VLOOKUP($B237,'Growth Rates'!$B$11:$O$140,($B$1+2),FALSE))-(AL237*(AL$7/VLOOKUP($B237,'Paddock Names'!$B$11:$D$140,3)))</f>
        <v>#DIV/0!</v>
      </c>
    </row>
    <row r="239" spans="2:38" x14ac:dyDescent="0.2">
      <c r="B239" s="58">
        <f t="shared" si="7"/>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IF(SUM(I239:AL239)&gt;0,SUM(I239:AL239)," ")</f>
        <v xml:space="preserve"> </v>
      </c>
      <c r="F239" s="119" t="e">
        <f>May!AM240</f>
        <v>#DIV/0!</v>
      </c>
      <c r="G239" s="17">
        <f>VLOOKUP(B239,'Herbage Mass Residual'!$B$11:$O$140,($B$1+2),FALSE)</f>
        <v>1500</v>
      </c>
      <c r="H239" s="103" t="e">
        <f>($F$7/VLOOKUP(B239,'Paddock Names'!$B$11:$D$140,3))*(SUM(I239:AL239)/31)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26"/>
    </row>
    <row r="240" spans="2:38" ht="16" thickBot="1" x14ac:dyDescent="0.25">
      <c r="B240" s="58">
        <f t="shared" si="7"/>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5" t="e">
        <f>AK240+(VLOOKUP($B239,'Growth Rates'!$B$11:$O$140,($B$1+2),FALSE))-(AL239*(AL$7/VLOOKUP($B239,'Paddock Names'!$B$11:$D$140,3)))</f>
        <v>#DIV/0!</v>
      </c>
    </row>
    <row r="241" spans="2:38" x14ac:dyDescent="0.2">
      <c r="B241" s="58">
        <f t="shared" si="7"/>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IF(SUM(I241:AL241)&gt;0,SUM(I241:AL241)," ")</f>
        <v xml:space="preserve"> </v>
      </c>
      <c r="F241" s="119" t="e">
        <f>May!AM242</f>
        <v>#DIV/0!</v>
      </c>
      <c r="G241" s="17">
        <f>VLOOKUP(B241,'Herbage Mass Residual'!$B$11:$O$140,($B$1+2),FALSE)</f>
        <v>1500</v>
      </c>
      <c r="H241" s="103" t="e">
        <f>($F$7/VLOOKUP(B241,'Paddock Names'!$B$11:$D$140,3))*(SUM(I241:AL241)/31)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26"/>
    </row>
    <row r="242" spans="2:38" ht="16" thickBot="1" x14ac:dyDescent="0.25">
      <c r="B242" s="58">
        <f t="shared" si="7"/>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5" t="e">
        <f>AK242+(VLOOKUP($B241,'Growth Rates'!$B$11:$O$140,($B$1+2),FALSE))-(AL241*(AL$7/VLOOKUP($B241,'Paddock Names'!$B$11:$D$140,3)))</f>
        <v>#DIV/0!</v>
      </c>
    </row>
    <row r="243" spans="2:38" x14ac:dyDescent="0.2">
      <c r="B243" s="58">
        <f t="shared" si="7"/>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IF(SUM(I243:AL243)&gt;0,SUM(I243:AL243)," ")</f>
        <v xml:space="preserve"> </v>
      </c>
      <c r="F243" s="119" t="e">
        <f>May!AM244</f>
        <v>#DIV/0!</v>
      </c>
      <c r="G243" s="17">
        <f>VLOOKUP(B243,'Herbage Mass Residual'!$B$11:$O$140,($B$1+2),FALSE)</f>
        <v>1500</v>
      </c>
      <c r="H243" s="103" t="e">
        <f>($F$7/VLOOKUP(B243,'Paddock Names'!$B$11:$D$140,3))*(SUM(I243:AL243)/31)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26"/>
    </row>
    <row r="244" spans="2:38" ht="16" thickBot="1" x14ac:dyDescent="0.25">
      <c r="B244" s="58">
        <f t="shared" si="7"/>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5" t="e">
        <f>AK244+(VLOOKUP($B243,'Growth Rates'!$B$11:$O$140,($B$1+2),FALSE))-(AL243*(AL$7/VLOOKUP($B243,'Paddock Names'!$B$11:$D$140,3)))</f>
        <v>#DIV/0!</v>
      </c>
    </row>
    <row r="245" spans="2:38" x14ac:dyDescent="0.2">
      <c r="B245" s="58">
        <f t="shared" si="7"/>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IF(SUM(I245:AL245)&gt;0,SUM(I245:AL245)," ")</f>
        <v xml:space="preserve"> </v>
      </c>
      <c r="F245" s="119" t="e">
        <f>May!AM246</f>
        <v>#DIV/0!</v>
      </c>
      <c r="G245" s="17">
        <f>VLOOKUP(B245,'Herbage Mass Residual'!$B$11:$O$140,($B$1+2),FALSE)</f>
        <v>1500</v>
      </c>
      <c r="H245" s="103" t="e">
        <f>($F$7/VLOOKUP(B245,'Paddock Names'!$B$11:$D$140,3))*(SUM(I245:AL245)/31)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26"/>
    </row>
    <row r="246" spans="2:38" ht="16" thickBot="1" x14ac:dyDescent="0.25">
      <c r="B246" s="58">
        <f t="shared" si="7"/>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5" t="e">
        <f>AK246+(VLOOKUP($B245,'Growth Rates'!$B$11:$O$140,($B$1+2),FALSE))-(AL245*(AL$7/VLOOKUP($B245,'Paddock Names'!$B$11:$D$140,3)))</f>
        <v>#DIV/0!</v>
      </c>
    </row>
    <row r="247" spans="2:38" x14ac:dyDescent="0.2">
      <c r="B247" s="58">
        <f t="shared" si="7"/>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IF(SUM(I247:AL247)&gt;0,SUM(I247:AL247)," ")</f>
        <v xml:space="preserve"> </v>
      </c>
      <c r="F247" s="119" t="e">
        <f>May!AM248</f>
        <v>#DIV/0!</v>
      </c>
      <c r="G247" s="17">
        <f>VLOOKUP(B247,'Herbage Mass Residual'!$B$11:$O$140,($B$1+2),FALSE)</f>
        <v>1500</v>
      </c>
      <c r="H247" s="103" t="e">
        <f>($F$7/VLOOKUP(B247,'Paddock Names'!$B$11:$D$140,3))*(SUM(I247:AL247)/31)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26"/>
    </row>
    <row r="248" spans="2:38" ht="16" thickBot="1" x14ac:dyDescent="0.25">
      <c r="B248" s="58">
        <f t="shared" si="7"/>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5" t="e">
        <f>AK248+(VLOOKUP($B247,'Growth Rates'!$B$11:$O$140,($B$1+2),FALSE))-(AL247*(AL$7/VLOOKUP($B247,'Paddock Names'!$B$11:$D$140,3)))</f>
        <v>#DIV/0!</v>
      </c>
    </row>
    <row r="249" spans="2:38" x14ac:dyDescent="0.2">
      <c r="B249" s="58">
        <f t="shared" si="7"/>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IF(SUM(I249:AL249)&gt;0,SUM(I249:AL249)," ")</f>
        <v xml:space="preserve"> </v>
      </c>
      <c r="F249" s="119" t="e">
        <f>May!AM250</f>
        <v>#DIV/0!</v>
      </c>
      <c r="G249" s="17">
        <f>VLOOKUP(B249,'Herbage Mass Residual'!$B$11:$O$140,($B$1+2),FALSE)</f>
        <v>1500</v>
      </c>
      <c r="H249" s="103" t="e">
        <f>($F$7/VLOOKUP(B249,'Paddock Names'!$B$11:$D$140,3))*(SUM(I249:AL249)/31)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26"/>
    </row>
    <row r="250" spans="2:38" ht="16" thickBot="1" x14ac:dyDescent="0.25">
      <c r="B250" s="58">
        <f t="shared" si="7"/>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5" t="e">
        <f>AK250+(VLOOKUP($B249,'Growth Rates'!$B$11:$O$140,($B$1+2),FALSE))-(AL249*(AL$7/VLOOKUP($B249,'Paddock Names'!$B$11:$D$140,3)))</f>
        <v>#DIV/0!</v>
      </c>
    </row>
    <row r="251" spans="2:38" x14ac:dyDescent="0.2">
      <c r="B251" s="58">
        <f t="shared" si="7"/>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IF(SUM(I251:AL251)&gt;0,SUM(I251:AL251)," ")</f>
        <v xml:space="preserve"> </v>
      </c>
      <c r="F251" s="119" t="e">
        <f>May!AM252</f>
        <v>#DIV/0!</v>
      </c>
      <c r="G251" s="17">
        <f>VLOOKUP(B251,'Herbage Mass Residual'!$B$11:$O$140,($B$1+2),FALSE)</f>
        <v>1500</v>
      </c>
      <c r="H251" s="103" t="e">
        <f>($F$7/VLOOKUP(B251,'Paddock Names'!$B$11:$D$140,3))*(SUM(I251:AL251)/31)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26"/>
    </row>
    <row r="252" spans="2:38" ht="16" thickBot="1" x14ac:dyDescent="0.25">
      <c r="B252" s="58">
        <f t="shared" si="7"/>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5" t="e">
        <f>AK252+(VLOOKUP($B251,'Growth Rates'!$B$11:$O$140,($B$1+2),FALSE))-(AL251*(AL$7/VLOOKUP($B251,'Paddock Names'!$B$11:$D$140,3)))</f>
        <v>#DIV/0!</v>
      </c>
    </row>
    <row r="253" spans="2:38" x14ac:dyDescent="0.2">
      <c r="B253" s="58">
        <f t="shared" si="7"/>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IF(SUM(I253:AL253)&gt;0,SUM(I253:AL253)," ")</f>
        <v xml:space="preserve"> </v>
      </c>
      <c r="F253" s="119" t="e">
        <f>May!AM254</f>
        <v>#DIV/0!</v>
      </c>
      <c r="G253" s="17">
        <f>VLOOKUP(B253,'Herbage Mass Residual'!$B$11:$O$140,($B$1+2),FALSE)</f>
        <v>1500</v>
      </c>
      <c r="H253" s="103" t="e">
        <f>($F$7/VLOOKUP(B253,'Paddock Names'!$B$11:$D$140,3))*(SUM(I253:AL253)/31)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26"/>
    </row>
    <row r="254" spans="2:38" ht="16" thickBot="1" x14ac:dyDescent="0.25">
      <c r="B254" s="58">
        <f t="shared" si="7"/>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5" t="e">
        <f>AK254+(VLOOKUP($B253,'Growth Rates'!$B$11:$O$140,($B$1+2),FALSE))-(AL253*(AL$7/VLOOKUP($B253,'Paddock Names'!$B$11:$D$140,3)))</f>
        <v>#DIV/0!</v>
      </c>
    </row>
    <row r="255" spans="2:38" x14ac:dyDescent="0.2">
      <c r="B255" s="58">
        <f t="shared" si="7"/>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IF(SUM(I255:AL255)&gt;0,SUM(I255:AL255)," ")</f>
        <v xml:space="preserve"> </v>
      </c>
      <c r="F255" s="119" t="e">
        <f>May!AM256</f>
        <v>#DIV/0!</v>
      </c>
      <c r="G255" s="17">
        <f>VLOOKUP(B255,'Herbage Mass Residual'!$B$11:$O$140,($B$1+2),FALSE)</f>
        <v>1500</v>
      </c>
      <c r="H255" s="103" t="e">
        <f>($F$7/VLOOKUP(B255,'Paddock Names'!$B$11:$D$140,3))*(SUM(I255:AL255)/31)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26"/>
    </row>
    <row r="256" spans="2:38" ht="16" thickBot="1" x14ac:dyDescent="0.25">
      <c r="B256" s="58">
        <f t="shared" si="7"/>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5" t="e">
        <f>AK256+(VLOOKUP($B255,'Growth Rates'!$B$11:$O$140,($B$1+2),FALSE))-(AL255*(AL$7/VLOOKUP($B255,'Paddock Names'!$B$11:$D$140,3)))</f>
        <v>#DIV/0!</v>
      </c>
    </row>
    <row r="257" spans="1:39" x14ac:dyDescent="0.2">
      <c r="B257" s="58">
        <f t="shared" si="7"/>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IF(SUM(I257:AL257)&gt;0,SUM(I257:AL257)," ")</f>
        <v xml:space="preserve"> </v>
      </c>
      <c r="F257" s="119" t="e">
        <f>May!AM258</f>
        <v>#DIV/0!</v>
      </c>
      <c r="G257" s="17">
        <f>VLOOKUP(B257,'Herbage Mass Residual'!$B$11:$O$140,($B$1+2),FALSE)</f>
        <v>1500</v>
      </c>
      <c r="H257" s="103" t="e">
        <f>($F$7/VLOOKUP(B257,'Paddock Names'!$B$11:$D$140,3))*(SUM(I257:AL257)/31)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26"/>
    </row>
    <row r="258" spans="1:39" ht="16" thickBot="1" x14ac:dyDescent="0.25">
      <c r="B258" s="58">
        <f t="shared" si="7"/>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5" t="e">
        <f>AK258+(VLOOKUP($B257,'Growth Rates'!$B$11:$O$140,($B$1+2),FALSE))-(AL257*(AL$7/VLOOKUP($B257,'Paddock Names'!$B$11:$D$140,3)))</f>
        <v>#DIV/0!</v>
      </c>
    </row>
    <row r="259" spans="1:39" x14ac:dyDescent="0.2">
      <c r="B259" s="58">
        <f t="shared" si="7"/>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IF(SUM(I259:AL259)&gt;0,SUM(I259:AL259)," ")</f>
        <v xml:space="preserve"> </v>
      </c>
      <c r="F259" s="119" t="e">
        <f>May!AM260</f>
        <v>#DIV/0!</v>
      </c>
      <c r="G259" s="17">
        <f>VLOOKUP(B259,'Herbage Mass Residual'!$B$11:$O$140,($B$1+2),FALSE)</f>
        <v>1500</v>
      </c>
      <c r="H259" s="103" t="e">
        <f>($F$7/VLOOKUP(B259,'Paddock Names'!$B$11:$D$140,3))*(SUM(I259:AL259)/31)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26"/>
    </row>
    <row r="260" spans="1:39" ht="16" thickBot="1" x14ac:dyDescent="0.25">
      <c r="B260" s="58">
        <f t="shared" si="7"/>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5" t="e">
        <f>AK260+(VLOOKUP($B259,'Growth Rates'!$B$11:$O$140,($B$1+2),FALSE))-(AL259*(AL$7/VLOOKUP($B259,'Paddock Names'!$B$11:$D$140,3)))</f>
        <v>#DIV/0!</v>
      </c>
    </row>
    <row r="261" spans="1:39" x14ac:dyDescent="0.2">
      <c r="B261" s="58">
        <f t="shared" si="7"/>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IF(SUM(I261:AL261)&gt;0,SUM(I261:AL261)," ")</f>
        <v xml:space="preserve"> </v>
      </c>
      <c r="F261" s="119" t="e">
        <f>May!AM262</f>
        <v>#DIV/0!</v>
      </c>
      <c r="G261" s="17">
        <f>VLOOKUP(B261,'Herbage Mass Residual'!$B$11:$O$140,($B$1+2),FALSE)</f>
        <v>1500</v>
      </c>
      <c r="H261" s="103" t="e">
        <f>($F$7/VLOOKUP(B261,'Paddock Names'!$B$11:$D$140,3))*(SUM(I261:AL261)/31)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26"/>
    </row>
    <row r="262" spans="1:39" ht="16" thickBot="1" x14ac:dyDescent="0.25">
      <c r="B262" s="58">
        <f t="shared" si="7"/>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5" t="e">
        <f>AK262+(VLOOKUP($B261,'Growth Rates'!$B$11:$O$140,($B$1+2),FALSE))-(AL261*(AL$7/VLOOKUP($B261,'Paddock Names'!$B$11:$D$140,3)))</f>
        <v>#DIV/0!</v>
      </c>
    </row>
    <row r="263" spans="1:39" x14ac:dyDescent="0.2">
      <c r="B263" s="58">
        <f t="shared" si="7"/>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IF(SUM(I263:AL263)&gt;0,SUM(I263:AL263)," ")</f>
        <v xml:space="preserve"> </v>
      </c>
      <c r="F263" s="119" t="e">
        <f>May!AM264</f>
        <v>#DIV/0!</v>
      </c>
      <c r="G263" s="17">
        <f>VLOOKUP(B263,'Herbage Mass Residual'!$B$11:$O$140,($B$1+2),FALSE)</f>
        <v>1500</v>
      </c>
      <c r="H263" s="103" t="e">
        <f>($F$7/VLOOKUP(B263,'Paddock Names'!$B$11:$D$140,3))*(SUM(I263:AL263)/31)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26"/>
    </row>
    <row r="264" spans="1:39" ht="16" thickBot="1" x14ac:dyDescent="0.25">
      <c r="B264" s="58">
        <f t="shared" si="7"/>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5" t="e">
        <f>AK264+(VLOOKUP($B263,'Growth Rates'!$B$11:$O$140,($B$1+2),FALSE))-(AL263*(AL$7/VLOOKUP($B263,'Paddock Names'!$B$11:$D$140,3)))</f>
        <v>#DIV/0!</v>
      </c>
    </row>
    <row r="265" spans="1:39" x14ac:dyDescent="0.2">
      <c r="B265" s="58">
        <f t="shared" si="7"/>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IF(SUM(I265:AL265)&gt;0,SUM(I265:AL265)," ")</f>
        <v xml:space="preserve"> </v>
      </c>
      <c r="F265" s="119" t="e">
        <f>May!AM266</f>
        <v>#DIV/0!</v>
      </c>
      <c r="G265" s="17">
        <f>VLOOKUP(B265,'Herbage Mass Residual'!$B$11:$O$140,($B$1+2),FALSE)</f>
        <v>1500</v>
      </c>
      <c r="H265" s="103" t="e">
        <f>($F$7/VLOOKUP(B265,'Paddock Names'!$B$11:$D$140,3))*(SUM(I265:AL265)/31)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26"/>
    </row>
    <row r="266" spans="1:39" ht="16" thickBot="1" x14ac:dyDescent="0.25">
      <c r="B266" s="58">
        <f t="shared" si="7"/>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5" t="e">
        <f>AK266+(VLOOKUP($B265,'Growth Rates'!$B$11:$O$140,($B$1+2),FALSE))-(AL265*(AL$7/VLOOKUP($B265,'Paddock Names'!$B$11:$D$140,3)))</f>
        <v>#DIV/0!</v>
      </c>
    </row>
    <row r="267" spans="1:39" x14ac:dyDescent="0.2">
      <c r="B267" s="58">
        <f t="shared" si="7"/>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IF(SUM(I267:AL267)&gt;0,SUM(I267:AL267)," ")</f>
        <v xml:space="preserve"> </v>
      </c>
      <c r="F267" s="119" t="e">
        <f>May!AM268</f>
        <v>#DIV/0!</v>
      </c>
      <c r="G267" s="17">
        <f>VLOOKUP(B267,'Herbage Mass Residual'!$B$11:$O$140,($B$1+2),FALSE)</f>
        <v>1500</v>
      </c>
      <c r="H267" s="103" t="e">
        <f>($F$7/VLOOKUP(B267,'Paddock Names'!$B$11:$D$140,3))*(SUM(I267:AL267)/31)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26"/>
    </row>
    <row r="268" spans="1:39" ht="16" thickBot="1" x14ac:dyDescent="0.25">
      <c r="B268" s="58">
        <f t="shared" si="7"/>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5" t="e">
        <f>AK268+(VLOOKUP($B267,'Growth Rates'!$B$11:$O$140,($B$1+2),FALSE))-(AL267*(AL$7/VLOOKUP($B267,'Paddock Names'!$B$11:$D$140,3)))</f>
        <v>#DIV/0!</v>
      </c>
    </row>
    <row r="269" spans="1:39"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30</v>
      </c>
      <c r="E269" s="17" t="str">
        <f>IF(SUM(I269:AL269)&gt;0,SUM(I269:AL269)," ")</f>
        <v xml:space="preserve"> </v>
      </c>
      <c r="F269" s="119">
        <f>May!AM270</f>
        <v>6550</v>
      </c>
      <c r="G269" s="17">
        <f>VLOOKUP(B269,'Herbage Mass Residual'!$B$11:$O$140,($B$1+2),FALSE)</f>
        <v>1500</v>
      </c>
      <c r="H269" s="103">
        <f>($F$7/VLOOKUP(B269,'Paddock Names'!$B$11:$D$140,3))*(SUM(I269:AL269)/31)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26"/>
    </row>
    <row r="270" spans="1:39" ht="16" thickBot="1" x14ac:dyDescent="0.25">
      <c r="B270" s="58">
        <f>B269+0.5</f>
        <v>130.5</v>
      </c>
      <c r="C270" s="23"/>
      <c r="D270" s="29"/>
      <c r="E270" s="27"/>
      <c r="F270" s="21"/>
      <c r="G270" s="22"/>
      <c r="H270" s="104"/>
      <c r="I270" s="114">
        <f>F269+(VLOOKUP(B269,'Growth Rates'!$B$11:$O$140,($B$1+2),FALSE))-(I269*(I$7/VLOOKUP(B269,'Paddock Names'!$B$11:$D$140,3)))</f>
        <v>6550</v>
      </c>
      <c r="J270" s="114">
        <f>I270+(VLOOKUP($B269,'Growth Rates'!$B$11:$O$140,($B$1+2),FALSE))-(J269*(J$7/VLOOKUP($B269,'Paddock Names'!$B$11:$D$140,3)))</f>
        <v>6550</v>
      </c>
      <c r="K270" s="114">
        <f>J270+(VLOOKUP($B269,'Growth Rates'!$B$11:$O$140,($B$1+2),FALSE))-(K269*(K$7/VLOOKUP($B269,'Paddock Names'!$B$11:$D$140,3)))</f>
        <v>6550</v>
      </c>
      <c r="L270" s="114">
        <f>K270+(VLOOKUP($B269,'Growth Rates'!$B$11:$O$140,($B$1+2),FALSE))-(L269*(L$7/VLOOKUP($B269,'Paddock Names'!$B$11:$D$140,3)))</f>
        <v>6550</v>
      </c>
      <c r="M270" s="114">
        <f>L270+(VLOOKUP($B269,'Growth Rates'!$B$11:$O$140,($B$1+2),FALSE))-(M269*(M$7/VLOOKUP($B269,'Paddock Names'!$B$11:$D$140,3)))</f>
        <v>6550</v>
      </c>
      <c r="N270" s="114">
        <f>M270+(VLOOKUP($B269,'Growth Rates'!$B$11:$O$140,($B$1+2),FALSE))-(N269*(N$7/VLOOKUP($B269,'Paddock Names'!$B$11:$D$140,3)))</f>
        <v>6550</v>
      </c>
      <c r="O270" s="114">
        <f>N270+(VLOOKUP($B269,'Growth Rates'!$B$11:$O$140,($B$1+2),FALSE))-(O269*(O$7/VLOOKUP($B269,'Paddock Names'!$B$11:$D$140,3)))</f>
        <v>6550</v>
      </c>
      <c r="P270" s="114">
        <f>O270+(VLOOKUP($B269,'Growth Rates'!$B$11:$O$140,($B$1+2),FALSE))-(P269*(P$7/VLOOKUP($B269,'Paddock Names'!$B$11:$D$140,3)))</f>
        <v>6550</v>
      </c>
      <c r="Q270" s="114">
        <f>P270+(VLOOKUP($B269,'Growth Rates'!$B$11:$O$140,($B$1+2),FALSE))-(Q269*(Q$7/VLOOKUP($B269,'Paddock Names'!$B$11:$D$140,3)))</f>
        <v>6550</v>
      </c>
      <c r="R270" s="114">
        <f>Q270+(VLOOKUP($B269,'Growth Rates'!$B$11:$O$140,($B$1+2),FALSE))-(R269*(R$7/VLOOKUP($B269,'Paddock Names'!$B$11:$D$140,3)))</f>
        <v>6550</v>
      </c>
      <c r="S270" s="114">
        <f>R270+(VLOOKUP($B269,'Growth Rates'!$B$11:$O$140,($B$1+2),FALSE))-(S269*(S$7/VLOOKUP($B269,'Paddock Names'!$B$11:$D$140,3)))</f>
        <v>6550</v>
      </c>
      <c r="T270" s="114">
        <f>S270+(VLOOKUP($B269,'Growth Rates'!$B$11:$O$140,($B$1+2),FALSE))-(T269*(T$7/VLOOKUP($B269,'Paddock Names'!$B$11:$D$140,3)))</f>
        <v>6550</v>
      </c>
      <c r="U270" s="114">
        <f>T270+(VLOOKUP($B269,'Growth Rates'!$B$11:$O$140,($B$1+2),FALSE))-(U269*(U$7/VLOOKUP($B269,'Paddock Names'!$B$11:$D$140,3)))</f>
        <v>6550</v>
      </c>
      <c r="V270" s="114">
        <f>U270+(VLOOKUP($B269,'Growth Rates'!$B$11:$O$140,($B$1+2),FALSE))-(V269*(V$7/VLOOKUP($B269,'Paddock Names'!$B$11:$D$140,3)))</f>
        <v>6550</v>
      </c>
      <c r="W270" s="114">
        <f>V270+(VLOOKUP($B269,'Growth Rates'!$B$11:$O$140,($B$1+2),FALSE))-(W269*(W$7/VLOOKUP($B269,'Paddock Names'!$B$11:$D$140,3)))</f>
        <v>6550</v>
      </c>
      <c r="X270" s="114">
        <f>W270+(VLOOKUP($B269,'Growth Rates'!$B$11:$O$140,($B$1+2),FALSE))-(X269*(X$7/VLOOKUP($B269,'Paddock Names'!$B$11:$D$140,3)))</f>
        <v>6550</v>
      </c>
      <c r="Y270" s="114">
        <f>X270+(VLOOKUP($B269,'Growth Rates'!$B$11:$O$140,($B$1+2),FALSE))-(Y269*(Y$7/VLOOKUP($B269,'Paddock Names'!$B$11:$D$140,3)))</f>
        <v>6550</v>
      </c>
      <c r="Z270" s="114">
        <f>Y270+(VLOOKUP($B269,'Growth Rates'!$B$11:$O$140,($B$1+2),FALSE))-(Z269*(Z$7/VLOOKUP($B269,'Paddock Names'!$B$11:$D$140,3)))</f>
        <v>6550</v>
      </c>
      <c r="AA270" s="114">
        <f>Z270+(VLOOKUP($B269,'Growth Rates'!$B$11:$O$140,($B$1+2),FALSE))-(AA269*(AA$7/VLOOKUP($B269,'Paddock Names'!$B$11:$D$140,3)))</f>
        <v>6550</v>
      </c>
      <c r="AB270" s="114">
        <f>AA270+(VLOOKUP($B269,'Growth Rates'!$B$11:$O$140,($B$1+2),FALSE))-(AB269*(AB$7/VLOOKUP($B269,'Paddock Names'!$B$11:$D$140,3)))</f>
        <v>6550</v>
      </c>
      <c r="AC270" s="114">
        <f>AB270+(VLOOKUP($B269,'Growth Rates'!$B$11:$O$140,($B$1+2),FALSE))-(AC269*(AC$7/VLOOKUP($B269,'Paddock Names'!$B$11:$D$140,3)))</f>
        <v>6550</v>
      </c>
      <c r="AD270" s="114">
        <f>AC270+(VLOOKUP($B269,'Growth Rates'!$B$11:$O$140,($B$1+2),FALSE))-(AD269*(AD$7/VLOOKUP($B269,'Paddock Names'!$B$11:$D$140,3)))</f>
        <v>6550</v>
      </c>
      <c r="AE270" s="114">
        <f>AD270+(VLOOKUP($B269,'Growth Rates'!$B$11:$O$140,($B$1+2),FALSE))-(AE269*(AE$7/VLOOKUP($B269,'Paddock Names'!$B$11:$D$140,3)))</f>
        <v>6550</v>
      </c>
      <c r="AF270" s="114">
        <f>AE270+(VLOOKUP($B269,'Growth Rates'!$B$11:$O$140,($B$1+2),FALSE))-(AF269*(AF$7/VLOOKUP($B269,'Paddock Names'!$B$11:$D$140,3)))</f>
        <v>6550</v>
      </c>
      <c r="AG270" s="114">
        <f>AF270+(VLOOKUP($B269,'Growth Rates'!$B$11:$O$140,($B$1+2),FALSE))-(AG269*(AG$7/VLOOKUP($B269,'Paddock Names'!$B$11:$D$140,3)))</f>
        <v>6550</v>
      </c>
      <c r="AH270" s="114">
        <f>AG270+(VLOOKUP($B269,'Growth Rates'!$B$11:$O$140,($B$1+2),FALSE))-(AH269*(AH$7/VLOOKUP($B269,'Paddock Names'!$B$11:$D$140,3)))</f>
        <v>6550</v>
      </c>
      <c r="AI270" s="114">
        <f>AH270+(VLOOKUP($B269,'Growth Rates'!$B$11:$O$140,($B$1+2),FALSE))-(AI269*(AI$7/VLOOKUP($B269,'Paddock Names'!$B$11:$D$140,3)))</f>
        <v>6550</v>
      </c>
      <c r="AJ270" s="114">
        <f>AI270+(VLOOKUP($B269,'Growth Rates'!$B$11:$O$140,($B$1+2),FALSE))-(AJ269*(AJ$7/VLOOKUP($B269,'Paddock Names'!$B$11:$D$140,3)))</f>
        <v>6550</v>
      </c>
      <c r="AK270" s="114">
        <f>AJ270+(VLOOKUP($B269,'Growth Rates'!$B$11:$O$140,($B$1+2),FALSE))-(AK269*(AK$7/VLOOKUP($B269,'Paddock Names'!$B$11:$D$140,3)))</f>
        <v>6550</v>
      </c>
      <c r="AL270" s="115">
        <f>AK270+(VLOOKUP($B269,'Growth Rates'!$B$11:$O$140,($B$1+2),FALSE))-(AL269*(AL$7/VLOOKUP($B269,'Paddock Names'!$B$11:$D$140,3)))</f>
        <v>6550</v>
      </c>
    </row>
    <row r="271" spans="1:39"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70"/>
      <c r="AM271" s="62"/>
    </row>
  </sheetData>
  <sheetProtection sheet="1" objects="1" scenarios="1"/>
  <mergeCells count="6">
    <mergeCell ref="D7:E7"/>
    <mergeCell ref="F7:G7"/>
    <mergeCell ref="H7:H10"/>
    <mergeCell ref="F8:G8"/>
    <mergeCell ref="D9:E9"/>
    <mergeCell ref="F9:G9"/>
  </mergeCells>
  <phoneticPr fontId="16" type="noConversion"/>
  <conditionalFormatting sqref="I10:AL10">
    <cfRule type="expression" dxfId="153" priority="18" stopIfTrue="1">
      <formula>I$6&gt;1.11</formula>
    </cfRule>
    <cfRule type="expression" dxfId="152" priority="19" stopIfTrue="1">
      <formula>I$6&lt;0.89</formula>
    </cfRule>
  </conditionalFormatting>
  <conditionalFormatting sqref="I9:AL9">
    <cfRule type="expression" dxfId="151" priority="15" stopIfTrue="1">
      <formula>I$6&gt;1.11</formula>
    </cfRule>
    <cfRule type="expression" dxfId="150" priority="16" stopIfTrue="1">
      <formula>I$6&lt;0.89</formula>
    </cfRule>
    <cfRule type="expression" dxfId="149" priority="17" stopIfTrue="1">
      <formula>MOD(I9,7)&lt;2</formula>
    </cfRule>
  </conditionalFormatting>
  <conditionalFormatting sqref="I11:AL11 I13:AL13 I15:AL15 I17:AL17 I19:AL19 I21:AL21 I23:AL23 I25:AL25 I27:AL27 I29:AL29 I31:AL31 I33:AL33 I35:AL35 I37:AL37 I39:AL39 I41:AL41 I43:AL43 I45:AL45 I47:AL47 I49:AL49 I51:AL51 I53:AL53 I55:AL55 I57:AL57 I59:AL59 I61:AL61 I63:AL63 I65:AL65 I67:AL67 I69:AL69 I71:AL71 I73:AL73 I75:AL75 I77:AL77 I79:AL79 I81:AL81 I83:AL83 I85:AL85 I87:AL87 I89:AL89 I91:AL91 I93:AL93 I95:AL95 I97:AL97 I99:AL99 I101:AL101 I103:AL103 I105:AL105 I107:AL107 I109:AL109 I111:AL111 I113:AL113 I115:AL115 I117:AL117 I119:AL119 I121:AL121 I123:AL123 I125:AL125 I127:AL127 I129:AL129 I131:AL131 I133:AL133 I135:AL135 I137:AL137 I139:AL139 I141:AL141 I143:AL143 I145:AL145 I147:AL147 I149:AL149 I151:AL151 I153:AL153 I155:AL155 I157:AL157 I159:AL159 I161:AL161 I163:AL163 I165:AL165 I167:AL167 I169:AL169 I171:AL171 I173:AL173 I175:AL175 I177:AL177 I179:AL179 I181:AL181 I183:AL183 I185:AL185 I187:AL187 I189:AL189 I191:AL191 I193:AL193 I195:AL195 I197:AL197 I199:AL199 I201:AL201 I203:AL203 I205:AL205 I207:AL207 I209:AL209 I211:AL211 I213:AL213 I215:AL215 I217:AL217 I219:AL219 I221:AL221 I223:AL223 I225:AL225 I227:AL227 I229:AL229 I231:AL231 I233:AL233 I235:AL235 I237:AL237 I239:AL239 I241:AL241 I243:AL243 I245:AL245 I247:AL247 I249:AL249 I251:AL251 I253:AL253 I255:AL255 I257:AL257 I259:AL259 I261:AL261 I263:AL263 I265:AL265 I267:AL267 I269:AL269">
    <cfRule type="cellIs" dxfId="148" priority="12" stopIfTrue="1" operator="between">
      <formula>0.75</formula>
      <formula>1</formula>
    </cfRule>
    <cfRule type="cellIs" dxfId="147" priority="13" stopIfTrue="1" operator="between">
      <formula>0.5</formula>
      <formula>0.7499</formula>
    </cfRule>
    <cfRule type="cellIs" dxfId="146" priority="14" stopIfTrue="1" operator="between">
      <formula>0.001</formula>
      <formula>0.499</formula>
    </cfRule>
  </conditionalFormatting>
  <conditionalFormatting sqref="D9">
    <cfRule type="expression" dxfId="145" priority="11" stopIfTrue="1">
      <formula>SUM(E11:E270)&lt;&gt;VALUE(CONCATENATE("01/",$B$1+1,"/",E6))-VALUE(CONCATENATE("01/",$B$1,"/",E6))</formula>
    </cfRule>
  </conditionalFormatting>
  <conditionalFormatting sqref="E9">
    <cfRule type="expression" dxfId="144" priority="10" stopIfTrue="1">
      <formula>SUM(I11:I270)&lt;&gt;VALUE(CONCATENATE("01/",$B$1+1,"/",I6))-VALUE(CONCATENATE("01/",$B$1,"/",I6))</formula>
    </cfRule>
  </conditionalFormatting>
  <conditionalFormatting sqref="I12:AL12 I14:AL14 I16:AL16 I18:AL18 I20:AL20 I22:AL22 I24:AL24 I26:AL26 I28:AL28 I30:AL30 I32:AL32 I34:AL34 I36:AL36 I38:AL38 I40:AL40 I42:AL42 I44:AL44 I46:AL46 I48:AL48 I50:AL50 I52:AL52 I54:AL54 I56:AL56 I58:AL58 I60:AL60 I62:AL62 I64:AL64 I66:AL66 I68:AL68 I70:AL70 I72:AL72 I74:AL74 I76:AL76 I78:AL78 I80:AL80 I82:AL82 I84:AL84 I86:AL86 I88:AL88 I90:AL90 I92:AL92 I94:AL94 I96:AL96 I98:AL98 I100:AL100 I102:AL102 I104:AL104 I106:AL106 I108:AL108 I110:AL110 I112:AL112 I114:AL114 I116:AL116 I118:AL118 I120:AL120 I122:AL122 I124:AL124 I126:AL126 I128:AL128 I130:AL130 I132:AL132 I134:AL134 I136:AL136 I138:AL138 I140:AL140 I142:AL142 I144:AL144 I146:AL146 I148:AL148 I150:AL150 I152:AL152 I154:AL154 I156:AL156 I158:AL158 I160:AL160 I162:AL162 I164:AL164 I166:AL166 I168:AL168 I170:AL170 I172:AL172 I174:AL174 I176:AL176 I178:AL178 I180:AL180 I182:AL182 I184:AL184 I186:AL186 I188:AL188 I190:AL190 I192:AL192 I194:AL194 I196:AL196 I198:AL198 I200:AL200 I202:AL202 I204:AL204 I206:AL206 I208:AL208 I210:AL210 I212:AL212 I214:AL214 I216:AL216 I218:AL218 I220:AL220 I222:AL222 I224:AL224 I226:AL226 I228:AL228 I230:AL230 I232:AL232 I234:AL234 I236:AL236 I238:AL238 I240:AL240 I242:AL242 I244:AL244 I246:AL246 I248:AL248 I250:AL250 I252:AL252 I254:AL254 I256:AL256 I258:AL258 I260:AL260 I262:AL262 I264:AL264 I266:AL266 I268:AL268 I270:AL270">
    <cfRule type="expression" dxfId="143"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142"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41" priority="6" stopIfTrue="1">
      <formula>ERROR.TYPE(H11)=2</formula>
    </cfRule>
    <cfRule type="cellIs" dxfId="140"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39" priority="4" stopIfTrue="1">
      <formula>H11=0</formula>
    </cfRule>
    <cfRule type="cellIs" dxfId="138"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137" priority="2" stopIfTrue="1" operator="equal">
      <formula>" "</formula>
    </cfRule>
    <cfRule type="expression" dxfId="136"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135"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134" priority="39" stopIfTrue="1">
      <formula>C11=""</formula>
    </cfRule>
    <cfRule type="cellIs" dxfId="133" priority="40" stopIfTrue="1" operator="lessThan">
      <formula>1</formula>
    </cfRule>
    <cfRule type="expression" dxfId="132" priority="41" stopIfTrue="1">
      <formula>F11&lt;=G11</formula>
    </cfRule>
  </conditionalFormatting>
  <dataValidations count="1">
    <dataValidation type="decimal" allowBlank="1" showInputMessage="1" showErrorMessage="1" sqref="I11 I269 I267 I265 I263 I261 I259 I257 I255 I253 I251 I249 I247 I245 I243 I241 I239 I237 I235 I233 I231 I229 I227 I225 I223 I221 I219 I217 I215 I213 I211 I209 I207 I205 I203 I201 I199 I197 I195 I193 I191 I189 I187 I185 I183 I181 I179 I177 I175 I173 I171 I169 I167 I165 I163 I161 I159 I157 I155 I153 I151 I149 I147 I145 I143 I141 I139 I137 I135 I133 I131 I129 I127 I125 I123 I121 I119 I117 I115 I113 I111 I109 I107 I105 I103 I101 I99 I97 I95 I93 I91 I89 I87 I85 I83 I81 I79 I77 I75 I73 I71 I69 I67 I65 I63 I61 I59 I57 I55 I53 I51 I49 I47 I45 I43 I41 I39 I37 I35 I33 I31 I29 I27 I25 I23 I21 I19 I17 I15 I13">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28972" r:id="rId3" name="Button 300">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8973" r:id="rId4" name="Button 301">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8980" r:id="rId5" name="Button 308">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28981" r:id="rId6" name="Button 309">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1">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F8" sqref="F8:G8"/>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7</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M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f>Jun!AL7</f>
        <v>0</v>
      </c>
      <c r="G7" s="153"/>
      <c r="H7" s="145" t="s">
        <v>47</v>
      </c>
      <c r="I7" s="127">
        <f>F7</f>
        <v>0</v>
      </c>
      <c r="J7" s="128">
        <f>I7</f>
        <v>0</v>
      </c>
      <c r="K7" s="128">
        <f>J7</f>
        <v>0</v>
      </c>
      <c r="L7" s="128">
        <f>K7</f>
        <v>0</v>
      </c>
      <c r="M7" s="128">
        <f t="shared" ref="M7:AM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8">
        <f t="shared" si="1"/>
        <v>0</v>
      </c>
    </row>
    <row r="8" spans="1:40" ht="16" thickBot="1" x14ac:dyDescent="0.25">
      <c r="C8" s="118" t="s">
        <v>43</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44743</v>
      </c>
      <c r="J9" s="15">
        <f>I10+1</f>
        <v>44744</v>
      </c>
      <c r="K9" s="15">
        <f t="shared" ref="K9:AM9" si="2">J10+1</f>
        <v>44745</v>
      </c>
      <c r="L9" s="15">
        <f t="shared" si="2"/>
        <v>44746</v>
      </c>
      <c r="M9" s="15">
        <f t="shared" si="2"/>
        <v>44747</v>
      </c>
      <c r="N9" s="15">
        <f t="shared" si="2"/>
        <v>44748</v>
      </c>
      <c r="O9" s="15">
        <f t="shared" si="2"/>
        <v>44749</v>
      </c>
      <c r="P9" s="15">
        <f t="shared" si="2"/>
        <v>44750</v>
      </c>
      <c r="Q9" s="15">
        <f t="shared" si="2"/>
        <v>44751</v>
      </c>
      <c r="R9" s="15">
        <f t="shared" si="2"/>
        <v>44752</v>
      </c>
      <c r="S9" s="15">
        <f t="shared" si="2"/>
        <v>44753</v>
      </c>
      <c r="T9" s="15">
        <f t="shared" si="2"/>
        <v>44754</v>
      </c>
      <c r="U9" s="15">
        <f t="shared" si="2"/>
        <v>44755</v>
      </c>
      <c r="V9" s="15">
        <f t="shared" si="2"/>
        <v>44756</v>
      </c>
      <c r="W9" s="15">
        <f t="shared" si="2"/>
        <v>44757</v>
      </c>
      <c r="X9" s="15">
        <f t="shared" si="2"/>
        <v>44758</v>
      </c>
      <c r="Y9" s="15">
        <f t="shared" si="2"/>
        <v>44759</v>
      </c>
      <c r="Z9" s="15">
        <f t="shared" si="2"/>
        <v>44760</v>
      </c>
      <c r="AA9" s="15">
        <f t="shared" si="2"/>
        <v>44761</v>
      </c>
      <c r="AB9" s="15">
        <f t="shared" si="2"/>
        <v>44762</v>
      </c>
      <c r="AC9" s="15">
        <f t="shared" si="2"/>
        <v>44763</v>
      </c>
      <c r="AD9" s="15">
        <f t="shared" si="2"/>
        <v>44764</v>
      </c>
      <c r="AE9" s="15">
        <f t="shared" si="2"/>
        <v>44765</v>
      </c>
      <c r="AF9" s="15">
        <f t="shared" si="2"/>
        <v>44766</v>
      </c>
      <c r="AG9" s="15">
        <f t="shared" si="2"/>
        <v>44767</v>
      </c>
      <c r="AH9" s="15">
        <f t="shared" si="2"/>
        <v>44768</v>
      </c>
      <c r="AI9" s="15">
        <f>AH10+1</f>
        <v>44769</v>
      </c>
      <c r="AJ9" s="15">
        <f t="shared" si="2"/>
        <v>44770</v>
      </c>
      <c r="AK9" s="15">
        <f t="shared" si="2"/>
        <v>44771</v>
      </c>
      <c r="AL9" s="15">
        <f t="shared" si="2"/>
        <v>44772</v>
      </c>
      <c r="AM9" s="73">
        <f t="shared" si="2"/>
        <v>44773</v>
      </c>
    </row>
    <row r="10" spans="1:40" ht="16" thickBot="1" x14ac:dyDescent="0.25">
      <c r="A10" s="59"/>
      <c r="B10" s="60" t="s">
        <v>26</v>
      </c>
      <c r="C10" s="25" t="s">
        <v>35</v>
      </c>
      <c r="D10" s="20" t="s">
        <v>27</v>
      </c>
      <c r="E10" s="19" t="s">
        <v>29</v>
      </c>
      <c r="F10" s="18" t="s">
        <v>30</v>
      </c>
      <c r="G10" s="19" t="s">
        <v>25</v>
      </c>
      <c r="H10" s="147"/>
      <c r="I10" s="72">
        <f>VALUE(CONCATENATE("01/",B1,"/",'Group Name and Year'!E14))</f>
        <v>44743</v>
      </c>
      <c r="J10" s="16">
        <f>I10+1</f>
        <v>44744</v>
      </c>
      <c r="K10" s="16">
        <f t="shared" ref="K10:AH10" si="3">J10+1</f>
        <v>44745</v>
      </c>
      <c r="L10" s="16">
        <f t="shared" si="3"/>
        <v>44746</v>
      </c>
      <c r="M10" s="16">
        <f t="shared" si="3"/>
        <v>44747</v>
      </c>
      <c r="N10" s="16">
        <f t="shared" si="3"/>
        <v>44748</v>
      </c>
      <c r="O10" s="16">
        <f t="shared" si="3"/>
        <v>44749</v>
      </c>
      <c r="P10" s="16">
        <f t="shared" si="3"/>
        <v>44750</v>
      </c>
      <c r="Q10" s="16">
        <f t="shared" si="3"/>
        <v>44751</v>
      </c>
      <c r="R10" s="16">
        <f t="shared" si="3"/>
        <v>44752</v>
      </c>
      <c r="S10" s="16">
        <f t="shared" si="3"/>
        <v>44753</v>
      </c>
      <c r="T10" s="16">
        <f t="shared" si="3"/>
        <v>44754</v>
      </c>
      <c r="U10" s="16">
        <f t="shared" si="3"/>
        <v>44755</v>
      </c>
      <c r="V10" s="16">
        <f t="shared" si="3"/>
        <v>44756</v>
      </c>
      <c r="W10" s="16">
        <f t="shared" si="3"/>
        <v>44757</v>
      </c>
      <c r="X10" s="16">
        <f t="shared" si="3"/>
        <v>44758</v>
      </c>
      <c r="Y10" s="16">
        <f t="shared" si="3"/>
        <v>44759</v>
      </c>
      <c r="Z10" s="16">
        <f t="shared" si="3"/>
        <v>44760</v>
      </c>
      <c r="AA10" s="16">
        <f t="shared" si="3"/>
        <v>44761</v>
      </c>
      <c r="AB10" s="16">
        <f t="shared" si="3"/>
        <v>44762</v>
      </c>
      <c r="AC10" s="16">
        <f t="shared" si="3"/>
        <v>44763</v>
      </c>
      <c r="AD10" s="16">
        <f t="shared" si="3"/>
        <v>44764</v>
      </c>
      <c r="AE10" s="16">
        <f t="shared" si="3"/>
        <v>44765</v>
      </c>
      <c r="AF10" s="16">
        <f t="shared" si="3"/>
        <v>44766</v>
      </c>
      <c r="AG10" s="16">
        <f t="shared" si="3"/>
        <v>44767</v>
      </c>
      <c r="AH10" s="16">
        <f t="shared" si="3"/>
        <v>44768</v>
      </c>
      <c r="AI10" s="16">
        <f>AH10+1</f>
        <v>44769</v>
      </c>
      <c r="AJ10" s="16">
        <f>AI10+1</f>
        <v>44770</v>
      </c>
      <c r="AK10" s="16">
        <f>AJ10+1</f>
        <v>44771</v>
      </c>
      <c r="AL10" s="16">
        <f>AK10+1</f>
        <v>44772</v>
      </c>
      <c r="AM10" s="74">
        <f>AL10+1</f>
        <v>44773</v>
      </c>
    </row>
    <row r="11" spans="1:40"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IF(SUM(I11:AM11)&gt;0,SUM(I11:AM11)," ")</f>
        <v xml:space="preserve"> </v>
      </c>
      <c r="F11" s="119" t="e">
        <f>Jun!AL12</f>
        <v>#DIV/0!</v>
      </c>
      <c r="G11" s="17">
        <f>VLOOKUP(B11,'Herbage Mass Residual'!$B$11:$O$140,($B$1+2),FALSE)</f>
        <v>1500</v>
      </c>
      <c r="H11" s="103" t="e">
        <f>($F$7/VLOOKUP(B11,'Paddock Names'!$B$11:$D$140,3))*(SUM(I11:AM11)/31)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2"/>
    </row>
    <row r="12" spans="1:40"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4" t="e">
        <f>AK12+(VLOOKUP($B11,'Growth Rates'!$B$11:$O$140,($B$1+2),FALSE))-(AL11*(AL$7/VLOOKUP($B11,'Paddock Names'!$B$11:$D$140,3)))</f>
        <v>#DIV/0!</v>
      </c>
      <c r="AM12" s="115" t="e">
        <f>AL12+(VLOOKUP($B11,'Growth Rates'!$B$11:$O$140,($B$1+2),FALSE))-(AM11*(AM$7/VLOOKUP($B11,'Paddock Names'!$B$11:$D$140,3)))</f>
        <v>#DIV/0!</v>
      </c>
    </row>
    <row r="13" spans="1:40"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IF(SUM(I13:AM13)&gt;0,SUM(I13:AM13)," ")</f>
        <v xml:space="preserve"> </v>
      </c>
      <c r="F13" s="119" t="e">
        <f>Jun!AL14</f>
        <v>#DIV/0!</v>
      </c>
      <c r="G13" s="17">
        <f>VLOOKUP(B13,'Herbage Mass Residual'!$B$11:$O$140,($B$1+2),FALSE)</f>
        <v>1500</v>
      </c>
      <c r="H13" s="103" t="e">
        <f>($F$7/VLOOKUP(B13,'Paddock Names'!$B$11:$D$140,3))*(SUM(I13:AM13)/31)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2"/>
    </row>
    <row r="14" spans="1:40"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4" t="e">
        <f>AK14+(VLOOKUP($B13,'Growth Rates'!$B$11:$O$140,($B$1+2),FALSE))-(AL13*(AL$7/VLOOKUP($B13,'Paddock Names'!$B$11:$D$140,3)))</f>
        <v>#DIV/0!</v>
      </c>
      <c r="AM14" s="115" t="e">
        <f>AL14+(VLOOKUP($B13,'Growth Rates'!$B$11:$O$140,($B$1+2),FALSE))-(AM13*(AM$7/VLOOKUP($B13,'Paddock Names'!$B$11:$D$140,3)))</f>
        <v>#DIV/0!</v>
      </c>
      <c r="AN14" s="61"/>
    </row>
    <row r="15" spans="1:40"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IF(SUM(I15:AM15)&gt;0,SUM(I15:AM15)," ")</f>
        <v xml:space="preserve"> </v>
      </c>
      <c r="F15" s="119" t="e">
        <f>Jun!AL16</f>
        <v>#DIV/0!</v>
      </c>
      <c r="G15" s="17">
        <f>VLOOKUP(B15,'Herbage Mass Residual'!$B$11:$O$140,($B$1+2),FALSE)</f>
        <v>1500</v>
      </c>
      <c r="H15" s="103" t="e">
        <f>($F$7/VLOOKUP(B15,'Paddock Names'!$B$11:$D$140,3))*(SUM(I15:AM15)/31)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2"/>
    </row>
    <row r="16" spans="1:40"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4" t="e">
        <f>AK16+(VLOOKUP($B15,'Growth Rates'!$B$11:$O$140,($B$1+2),FALSE))-(AL15*(AL$7/VLOOKUP($B15,'Paddock Names'!$B$11:$D$140,3)))</f>
        <v>#DIV/0!</v>
      </c>
      <c r="AM16" s="115" t="e">
        <f>AL16+(VLOOKUP($B15,'Growth Rates'!$B$11:$O$140,($B$1+2),FALSE))-(AM15*(AM$7/VLOOKUP($B15,'Paddock Names'!$B$11:$D$140,3)))</f>
        <v>#DIV/0!</v>
      </c>
    </row>
    <row r="17" spans="2:39"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IF(SUM(I17:AM17)&gt;0,SUM(I17:AM17)," ")</f>
        <v xml:space="preserve"> </v>
      </c>
      <c r="F17" s="119" t="e">
        <f>Jun!AL18</f>
        <v>#DIV/0!</v>
      </c>
      <c r="G17" s="17">
        <f>VLOOKUP(B17,'Herbage Mass Residual'!$B$11:$O$140,($B$1+2),FALSE)</f>
        <v>1500</v>
      </c>
      <c r="H17" s="103" t="e">
        <f>($F$7/VLOOKUP(B17,'Paddock Names'!$B$11:$D$140,3))*(SUM(I17:AM17)/31)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2"/>
    </row>
    <row r="18" spans="2:39"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4" t="e">
        <f>AK18+(VLOOKUP($B17,'Growth Rates'!$B$11:$O$140,($B$1+2),FALSE))-(AL17*(AL$7/VLOOKUP($B17,'Paddock Names'!$B$11:$D$140,3)))</f>
        <v>#DIV/0!</v>
      </c>
      <c r="AM18" s="115" t="e">
        <f>AL18+(VLOOKUP($B17,'Growth Rates'!$B$11:$O$140,($B$1+2),FALSE))-(AM17*(AM$7/VLOOKUP($B17,'Paddock Names'!$B$11:$D$140,3)))</f>
        <v>#DIV/0!</v>
      </c>
    </row>
    <row r="19" spans="2:39"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IF(SUM(I19:AM19)&gt;0,SUM(I19:AM19)," ")</f>
        <v xml:space="preserve"> </v>
      </c>
      <c r="F19" s="119" t="e">
        <f>Jun!AL20</f>
        <v>#DIV/0!</v>
      </c>
      <c r="G19" s="17">
        <f>VLOOKUP(B19,'Herbage Mass Residual'!$B$11:$O$140,($B$1+2),FALSE)</f>
        <v>1500</v>
      </c>
      <c r="H19" s="103" t="e">
        <f>($F$7/VLOOKUP(B19,'Paddock Names'!$B$11:$D$140,3))*(SUM(I19:AM19)/31)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2"/>
    </row>
    <row r="20" spans="2:39"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4" t="e">
        <f>AK20+(VLOOKUP($B19,'Growth Rates'!$B$11:$O$140,($B$1+2),FALSE))-(AL19*(AL$7/VLOOKUP($B19,'Paddock Names'!$B$11:$D$140,3)))</f>
        <v>#DIV/0!</v>
      </c>
      <c r="AM20" s="115" t="e">
        <f>AL20+(VLOOKUP($B19,'Growth Rates'!$B$11:$O$140,($B$1+2),FALSE))-(AM19*(AM$7/VLOOKUP($B19,'Paddock Names'!$B$11:$D$140,3)))</f>
        <v>#DIV/0!</v>
      </c>
    </row>
    <row r="21" spans="2:39"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IF(SUM(I21:AM21)&gt;0,SUM(I21:AM21)," ")</f>
        <v xml:space="preserve"> </v>
      </c>
      <c r="F21" s="119" t="e">
        <f>Jun!AL22</f>
        <v>#DIV/0!</v>
      </c>
      <c r="G21" s="17">
        <f>VLOOKUP(B21,'Herbage Mass Residual'!$B$11:$O$140,($B$1+2),FALSE)</f>
        <v>1500</v>
      </c>
      <c r="H21" s="103" t="e">
        <f>($F$7/VLOOKUP(B21,'Paddock Names'!$B$11:$D$140,3))*(SUM(I21:AM21)/31)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2"/>
    </row>
    <row r="22" spans="2:39"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4" t="e">
        <f>AK22+(VLOOKUP($B21,'Growth Rates'!$B$11:$O$140,($B$1+2),FALSE))-(AL21*(AL$7/VLOOKUP($B21,'Paddock Names'!$B$11:$D$140,3)))</f>
        <v>#DIV/0!</v>
      </c>
      <c r="AM22" s="115" t="e">
        <f>AL22+(VLOOKUP($B21,'Growth Rates'!$B$11:$O$140,($B$1+2),FALSE))-(AM21*(AM$7/VLOOKUP($B21,'Paddock Names'!$B$11:$D$140,3)))</f>
        <v>#DIV/0!</v>
      </c>
    </row>
    <row r="23" spans="2:39"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IF(SUM(I23:AM23)&gt;0,SUM(I23:AM23)," ")</f>
        <v xml:space="preserve"> </v>
      </c>
      <c r="F23" s="119" t="e">
        <f>Jun!AL24</f>
        <v>#DIV/0!</v>
      </c>
      <c r="G23" s="17">
        <f>VLOOKUP(B23,'Herbage Mass Residual'!$B$11:$O$140,($B$1+2),FALSE)</f>
        <v>1500</v>
      </c>
      <c r="H23" s="103" t="e">
        <f>($F$7/VLOOKUP(B23,'Paddock Names'!$B$11:$D$140,3))*(SUM(I23:AM23)/31)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2"/>
    </row>
    <row r="24" spans="2:39"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4" t="e">
        <f>AK24+(VLOOKUP($B23,'Growth Rates'!$B$11:$O$140,($B$1+2),FALSE))-(AL23*(AL$7/VLOOKUP($B23,'Paddock Names'!$B$11:$D$140,3)))</f>
        <v>#DIV/0!</v>
      </c>
      <c r="AM24" s="115" t="e">
        <f>AL24+(VLOOKUP($B23,'Growth Rates'!$B$11:$O$140,($B$1+2),FALSE))-(AM23*(AM$7/VLOOKUP($B23,'Paddock Names'!$B$11:$D$140,3)))</f>
        <v>#DIV/0!</v>
      </c>
    </row>
    <row r="25" spans="2:39"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IF(SUM(I25:AM25)&gt;0,SUM(I25:AM25)," ")</f>
        <v xml:space="preserve"> </v>
      </c>
      <c r="F25" s="119" t="e">
        <f>Jun!AL26</f>
        <v>#DIV/0!</v>
      </c>
      <c r="G25" s="17">
        <f>VLOOKUP(B25,'Herbage Mass Residual'!$B$11:$O$140,($B$1+2),FALSE)</f>
        <v>1500</v>
      </c>
      <c r="H25" s="103" t="e">
        <f>($F$7/VLOOKUP(B25,'Paddock Names'!$B$11:$D$140,3))*(SUM(I25:AM25)/31)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2"/>
    </row>
    <row r="26" spans="2:39"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4" t="e">
        <f>AK26+(VLOOKUP($B25,'Growth Rates'!$B$11:$O$140,($B$1+2),FALSE))-(AL25*(AL$7/VLOOKUP($B25,'Paddock Names'!$B$11:$D$140,3)))</f>
        <v>#DIV/0!</v>
      </c>
      <c r="AM26" s="115" t="e">
        <f>AL26+(VLOOKUP($B25,'Growth Rates'!$B$11:$O$140,($B$1+2),FALSE))-(AM25*(AM$7/VLOOKUP($B25,'Paddock Names'!$B$11:$D$140,3)))</f>
        <v>#DIV/0!</v>
      </c>
    </row>
    <row r="27" spans="2:39"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IF(SUM(I27:AM27)&gt;0,SUM(I27:AM27)," ")</f>
        <v xml:space="preserve"> </v>
      </c>
      <c r="F27" s="119" t="e">
        <f>Jun!AL28</f>
        <v>#DIV/0!</v>
      </c>
      <c r="G27" s="17">
        <f>VLOOKUP(B27,'Herbage Mass Residual'!$B$11:$O$140,($B$1+2),FALSE)</f>
        <v>1500</v>
      </c>
      <c r="H27" s="103" t="e">
        <f>($F$7/VLOOKUP(B27,'Paddock Names'!$B$11:$D$140,3))*(SUM(I27:AM27)/31)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2"/>
    </row>
    <row r="28" spans="2:39"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4" t="e">
        <f>AK28+(VLOOKUP($B27,'Growth Rates'!$B$11:$O$140,($B$1+2),FALSE))-(AL27*(AL$7/VLOOKUP($B27,'Paddock Names'!$B$11:$D$140,3)))</f>
        <v>#DIV/0!</v>
      </c>
      <c r="AM28" s="115" t="e">
        <f>AL28+(VLOOKUP($B27,'Growth Rates'!$B$11:$O$140,($B$1+2),FALSE))-(AM27*(AM$7/VLOOKUP($B27,'Paddock Names'!$B$11:$D$140,3)))</f>
        <v>#DIV/0!</v>
      </c>
    </row>
    <row r="29" spans="2:39"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IF(SUM(I29:AM29)&gt;0,SUM(I29:AM29)," ")</f>
        <v xml:space="preserve"> </v>
      </c>
      <c r="F29" s="119" t="e">
        <f>Jun!AL30</f>
        <v>#DIV/0!</v>
      </c>
      <c r="G29" s="17">
        <f>VLOOKUP(B29,'Herbage Mass Residual'!$B$11:$O$140,($B$1+2),FALSE)</f>
        <v>1500</v>
      </c>
      <c r="H29" s="103" t="e">
        <f>($F$7/VLOOKUP(B29,'Paddock Names'!$B$11:$D$140,3))*(SUM(I29:AM29)/31)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2"/>
    </row>
    <row r="30" spans="2:39"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4" t="e">
        <f>AK30+(VLOOKUP($B29,'Growth Rates'!$B$11:$O$140,($B$1+2),FALSE))-(AL29*(AL$7/VLOOKUP($B29,'Paddock Names'!$B$11:$D$140,3)))</f>
        <v>#DIV/0!</v>
      </c>
      <c r="AM30" s="115" t="e">
        <f>AL30+(VLOOKUP($B29,'Growth Rates'!$B$11:$O$140,($B$1+2),FALSE))-(AM29*(AM$7/VLOOKUP($B29,'Paddock Names'!$B$11:$D$140,3)))</f>
        <v>#DIV/0!</v>
      </c>
    </row>
    <row r="31" spans="2:39"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IF(SUM(I31:AM31)&gt;0,SUM(I31:AM31)," ")</f>
        <v xml:space="preserve"> </v>
      </c>
      <c r="F31" s="119" t="e">
        <f>Jun!AL32</f>
        <v>#DIV/0!</v>
      </c>
      <c r="G31" s="17">
        <f>VLOOKUP(B31,'Herbage Mass Residual'!$B$11:$O$140,($B$1+2),FALSE)</f>
        <v>1500</v>
      </c>
      <c r="H31" s="103" t="e">
        <f>($F$7/VLOOKUP(B31,'Paddock Names'!$B$11:$D$140,3))*(SUM(I31:AM31)/31)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2"/>
    </row>
    <row r="32" spans="2:39"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4" t="e">
        <f>AK32+(VLOOKUP($B31,'Growth Rates'!$B$11:$O$140,($B$1+2),FALSE))-(AL31*(AL$7/VLOOKUP($B31,'Paddock Names'!$B$11:$D$140,3)))</f>
        <v>#DIV/0!</v>
      </c>
      <c r="AM32" s="115" t="e">
        <f>AL32+(VLOOKUP($B31,'Growth Rates'!$B$11:$O$140,($B$1+2),FALSE))-(AM31*(AM$7/VLOOKUP($B31,'Paddock Names'!$B$11:$D$140,3)))</f>
        <v>#DIV/0!</v>
      </c>
    </row>
    <row r="33" spans="2:39"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IF(SUM(I33:AM33)&gt;0,SUM(I33:AM33)," ")</f>
        <v xml:space="preserve"> </v>
      </c>
      <c r="F33" s="119" t="e">
        <f>Jun!AL34</f>
        <v>#DIV/0!</v>
      </c>
      <c r="G33" s="17">
        <f>VLOOKUP(B33,'Herbage Mass Residual'!$B$11:$O$140,($B$1+2),FALSE)</f>
        <v>1500</v>
      </c>
      <c r="H33" s="103" t="e">
        <f>($F$7/VLOOKUP(B33,'Paddock Names'!$B$11:$D$140,3))*(SUM(I33:AM33)/31)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2"/>
    </row>
    <row r="34" spans="2:39"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4" t="e">
        <f>AK34+(VLOOKUP($B33,'Growth Rates'!$B$11:$O$140,($B$1+2),FALSE))-(AL33*(AL$7/VLOOKUP($B33,'Paddock Names'!$B$11:$D$140,3)))</f>
        <v>#DIV/0!</v>
      </c>
      <c r="AM34" s="115" t="e">
        <f>AL34+(VLOOKUP($B33,'Growth Rates'!$B$11:$O$140,($B$1+2),FALSE))-(AM33*(AM$7/VLOOKUP($B33,'Paddock Names'!$B$11:$D$140,3)))</f>
        <v>#DIV/0!</v>
      </c>
    </row>
    <row r="35" spans="2:39"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IF(SUM(I35:AM35)&gt;0,SUM(I35:AM35)," ")</f>
        <v xml:space="preserve"> </v>
      </c>
      <c r="F35" s="119" t="e">
        <f>Jun!AL36</f>
        <v>#DIV/0!</v>
      </c>
      <c r="G35" s="17">
        <f>VLOOKUP(B35,'Herbage Mass Residual'!$B$11:$O$140,($B$1+2),FALSE)</f>
        <v>1500</v>
      </c>
      <c r="H35" s="103" t="e">
        <f>($F$7/VLOOKUP(B35,'Paddock Names'!$B$11:$D$140,3))*(SUM(I35:AM35)/31)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2"/>
    </row>
    <row r="36" spans="2:39"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4" t="e">
        <f>AK36+(VLOOKUP($B35,'Growth Rates'!$B$11:$O$140,($B$1+2),FALSE))-(AL35*(AL$7/VLOOKUP($B35,'Paddock Names'!$B$11:$D$140,3)))</f>
        <v>#DIV/0!</v>
      </c>
      <c r="AM36" s="115" t="e">
        <f>AL36+(VLOOKUP($B35,'Growth Rates'!$B$11:$O$140,($B$1+2),FALSE))-(AM35*(AM$7/VLOOKUP($B35,'Paddock Names'!$B$11:$D$140,3)))</f>
        <v>#DIV/0!</v>
      </c>
    </row>
    <row r="37" spans="2:39"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IF(SUM(I37:AM37)&gt;0,SUM(I37:AM37)," ")</f>
        <v xml:space="preserve"> </v>
      </c>
      <c r="F37" s="119" t="e">
        <f>Jun!AL38</f>
        <v>#DIV/0!</v>
      </c>
      <c r="G37" s="17">
        <f>VLOOKUP(B37,'Herbage Mass Residual'!$B$11:$O$140,($B$1+2),FALSE)</f>
        <v>1500</v>
      </c>
      <c r="H37" s="103" t="e">
        <f>($F$7/VLOOKUP(B37,'Paddock Names'!$B$11:$D$140,3))*(SUM(I37:AM37)/31)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2"/>
    </row>
    <row r="38" spans="2:39"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4" t="e">
        <f>AK38+(VLOOKUP($B37,'Growth Rates'!$B$11:$O$140,($B$1+2),FALSE))-(AL37*(AL$7/VLOOKUP($B37,'Paddock Names'!$B$11:$D$140,3)))</f>
        <v>#DIV/0!</v>
      </c>
      <c r="AM38" s="115" t="e">
        <f>AL38+(VLOOKUP($B37,'Growth Rates'!$B$11:$O$140,($B$1+2),FALSE))-(AM37*(AM$7/VLOOKUP($B37,'Paddock Names'!$B$11:$D$140,3)))</f>
        <v>#DIV/0!</v>
      </c>
    </row>
    <row r="39" spans="2:39"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IF(SUM(I39:AM39)&gt;0,SUM(I39:AM39)," ")</f>
        <v xml:space="preserve"> </v>
      </c>
      <c r="F39" s="119" t="e">
        <f>Jun!AL40</f>
        <v>#DIV/0!</v>
      </c>
      <c r="G39" s="17">
        <f>VLOOKUP(B39,'Herbage Mass Residual'!$B$11:$O$140,($B$1+2),FALSE)</f>
        <v>1500</v>
      </c>
      <c r="H39" s="103" t="e">
        <f>($F$7/VLOOKUP(B39,'Paddock Names'!$B$11:$D$140,3))*(SUM(I39:AM39)/31)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2"/>
    </row>
    <row r="40" spans="2:39"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4" t="e">
        <f>AK40+(VLOOKUP($B39,'Growth Rates'!$B$11:$O$140,($B$1+2),FALSE))-(AL39*(AL$7/VLOOKUP($B39,'Paddock Names'!$B$11:$D$140,3)))</f>
        <v>#DIV/0!</v>
      </c>
      <c r="AM40" s="115" t="e">
        <f>AL40+(VLOOKUP($B39,'Growth Rates'!$B$11:$O$140,($B$1+2),FALSE))-(AM39*(AM$7/VLOOKUP($B39,'Paddock Names'!$B$11:$D$140,3)))</f>
        <v>#DIV/0!</v>
      </c>
    </row>
    <row r="41" spans="2:39"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IF(SUM(I41:AM41)&gt;0,SUM(I41:AM41)," ")</f>
        <v xml:space="preserve"> </v>
      </c>
      <c r="F41" s="119" t="e">
        <f>Jun!AL42</f>
        <v>#DIV/0!</v>
      </c>
      <c r="G41" s="17">
        <f>VLOOKUP(B41,'Herbage Mass Residual'!$B$11:$O$140,($B$1+2),FALSE)</f>
        <v>1500</v>
      </c>
      <c r="H41" s="103" t="e">
        <f>($F$7/VLOOKUP(B41,'Paddock Names'!$B$11:$D$140,3))*(SUM(I41:AM41)/31)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2"/>
    </row>
    <row r="42" spans="2:39"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4" t="e">
        <f>AK42+(VLOOKUP($B41,'Growth Rates'!$B$11:$O$140,($B$1+2),FALSE))-(AL41*(AL$7/VLOOKUP($B41,'Paddock Names'!$B$11:$D$140,3)))</f>
        <v>#DIV/0!</v>
      </c>
      <c r="AM42" s="115" t="e">
        <f>AL42+(VLOOKUP($B41,'Growth Rates'!$B$11:$O$140,($B$1+2),FALSE))-(AM41*(AM$7/VLOOKUP($B41,'Paddock Names'!$B$11:$D$140,3)))</f>
        <v>#DIV/0!</v>
      </c>
    </row>
    <row r="43" spans="2:39"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IF(SUM(I43:AM43)&gt;0,SUM(I43:AM43)," ")</f>
        <v xml:space="preserve"> </v>
      </c>
      <c r="F43" s="119" t="e">
        <f>Jun!AL44</f>
        <v>#DIV/0!</v>
      </c>
      <c r="G43" s="17">
        <f>VLOOKUP(B43,'Herbage Mass Residual'!$B$11:$O$140,($B$1+2),FALSE)</f>
        <v>1500</v>
      </c>
      <c r="H43" s="103" t="e">
        <f>($F$7/VLOOKUP(B43,'Paddock Names'!$B$11:$D$140,3))*(SUM(I43:AM43)/31)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2"/>
    </row>
    <row r="44" spans="2:39"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4" t="e">
        <f>AK44+(VLOOKUP($B43,'Growth Rates'!$B$11:$O$140,($B$1+2),FALSE))-(AL43*(AL$7/VLOOKUP($B43,'Paddock Names'!$B$11:$D$140,3)))</f>
        <v>#DIV/0!</v>
      </c>
      <c r="AM44" s="115" t="e">
        <f>AL44+(VLOOKUP($B43,'Growth Rates'!$B$11:$O$140,($B$1+2),FALSE))-(AM43*(AM$7/VLOOKUP($B43,'Paddock Names'!$B$11:$D$140,3)))</f>
        <v>#DIV/0!</v>
      </c>
    </row>
    <row r="45" spans="2:39"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IF(SUM(I45:AM45)&gt;0,SUM(I45:AM45)," ")</f>
        <v xml:space="preserve"> </v>
      </c>
      <c r="F45" s="119" t="e">
        <f>Jun!AL46</f>
        <v>#DIV/0!</v>
      </c>
      <c r="G45" s="17">
        <f>VLOOKUP(B45,'Herbage Mass Residual'!$B$11:$O$140,($B$1+2),FALSE)</f>
        <v>1500</v>
      </c>
      <c r="H45" s="103" t="e">
        <f>($F$7/VLOOKUP(B45,'Paddock Names'!$B$11:$D$140,3))*(SUM(I45:AM45)/31)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2"/>
    </row>
    <row r="46" spans="2:39"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4" t="e">
        <f>AK46+(VLOOKUP($B45,'Growth Rates'!$B$11:$O$140,($B$1+2),FALSE))-(AL45*(AL$7/VLOOKUP($B45,'Paddock Names'!$B$11:$D$140,3)))</f>
        <v>#DIV/0!</v>
      </c>
      <c r="AM46" s="115" t="e">
        <f>AL46+(VLOOKUP($B45,'Growth Rates'!$B$11:$O$140,($B$1+2),FALSE))-(AM45*(AM$7/VLOOKUP($B45,'Paddock Names'!$B$11:$D$140,3)))</f>
        <v>#DIV/0!</v>
      </c>
    </row>
    <row r="47" spans="2:39"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IF(SUM(I47:AM47)&gt;0,SUM(I47:AM47)," ")</f>
        <v xml:space="preserve"> </v>
      </c>
      <c r="F47" s="119" t="e">
        <f>Jun!AL48</f>
        <v>#DIV/0!</v>
      </c>
      <c r="G47" s="17">
        <f>VLOOKUP(B47,'Herbage Mass Residual'!$B$11:$O$140,($B$1+2),FALSE)</f>
        <v>1500</v>
      </c>
      <c r="H47" s="103" t="e">
        <f>($F$7/VLOOKUP(B47,'Paddock Names'!$B$11:$D$140,3))*(SUM(I47:AM47)/31)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2"/>
    </row>
    <row r="48" spans="2:39"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4" t="e">
        <f>AK48+(VLOOKUP($B47,'Growth Rates'!$B$11:$O$140,($B$1+2),FALSE))-(AL47*(AL$7/VLOOKUP($B47,'Paddock Names'!$B$11:$D$140,3)))</f>
        <v>#DIV/0!</v>
      </c>
      <c r="AM48" s="115" t="e">
        <f>AL48+(VLOOKUP($B47,'Growth Rates'!$B$11:$O$140,($B$1+2),FALSE))-(AM47*(AM$7/VLOOKUP($B47,'Paddock Names'!$B$11:$D$140,3)))</f>
        <v>#DIV/0!</v>
      </c>
    </row>
    <row r="49" spans="2:39"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IF(SUM(I49:AM49)&gt;0,SUM(I49:AM49)," ")</f>
        <v xml:space="preserve"> </v>
      </c>
      <c r="F49" s="119" t="e">
        <f>Jun!AL50</f>
        <v>#DIV/0!</v>
      </c>
      <c r="G49" s="17">
        <f>VLOOKUP(B49,'Herbage Mass Residual'!$B$11:$O$140,($B$1+2),FALSE)</f>
        <v>1500</v>
      </c>
      <c r="H49" s="103" t="e">
        <f>($F$7/VLOOKUP(B49,'Paddock Names'!$B$11:$D$140,3))*(SUM(I49:AM49)/31)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2"/>
    </row>
    <row r="50" spans="2:39"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4" t="e">
        <f>AK50+(VLOOKUP($B49,'Growth Rates'!$B$11:$O$140,($B$1+2),FALSE))-(AL49*(AL$7/VLOOKUP($B49,'Paddock Names'!$B$11:$D$140,3)))</f>
        <v>#DIV/0!</v>
      </c>
      <c r="AM50" s="115" t="e">
        <f>AL50+(VLOOKUP($B49,'Growth Rates'!$B$11:$O$140,($B$1+2),FALSE))-(AM49*(AM$7/VLOOKUP($B49,'Paddock Names'!$B$11:$D$140,3)))</f>
        <v>#DIV/0!</v>
      </c>
    </row>
    <row r="51" spans="2:39"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IF(SUM(I51:AM51)&gt;0,SUM(I51:AM51)," ")</f>
        <v xml:space="preserve"> </v>
      </c>
      <c r="F51" s="119" t="e">
        <f>Jun!AL52</f>
        <v>#DIV/0!</v>
      </c>
      <c r="G51" s="17">
        <f>VLOOKUP(B51,'Herbage Mass Residual'!$B$11:$O$140,($B$1+2),FALSE)</f>
        <v>1500</v>
      </c>
      <c r="H51" s="103" t="e">
        <f>($F$7/VLOOKUP(B51,'Paddock Names'!$B$11:$D$140,3))*(SUM(I51:AM51)/31)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2"/>
    </row>
    <row r="52" spans="2:39"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4" t="e">
        <f>AK52+(VLOOKUP($B51,'Growth Rates'!$B$11:$O$140,($B$1+2),FALSE))-(AL51*(AL$7/VLOOKUP($B51,'Paddock Names'!$B$11:$D$140,3)))</f>
        <v>#DIV/0!</v>
      </c>
      <c r="AM52" s="115" t="e">
        <f>AL52+(VLOOKUP($B51,'Growth Rates'!$B$11:$O$140,($B$1+2),FALSE))-(AM51*(AM$7/VLOOKUP($B51,'Paddock Names'!$B$11:$D$140,3)))</f>
        <v>#DIV/0!</v>
      </c>
    </row>
    <row r="53" spans="2:39"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IF(SUM(I53:AM53)&gt;0,SUM(I53:AM53)," ")</f>
        <v xml:space="preserve"> </v>
      </c>
      <c r="F53" s="119" t="e">
        <f>Jun!AL54</f>
        <v>#DIV/0!</v>
      </c>
      <c r="G53" s="17">
        <f>VLOOKUP(B53,'Herbage Mass Residual'!$B$11:$O$140,($B$1+2),FALSE)</f>
        <v>1500</v>
      </c>
      <c r="H53" s="103" t="e">
        <f>($F$7/VLOOKUP(B53,'Paddock Names'!$B$11:$D$140,3))*(SUM(I53:AM53)/31)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2"/>
    </row>
    <row r="54" spans="2:39"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4" t="e">
        <f>AK54+(VLOOKUP($B53,'Growth Rates'!$B$11:$O$140,($B$1+2),FALSE))-(AL53*(AL$7/VLOOKUP($B53,'Paddock Names'!$B$11:$D$140,3)))</f>
        <v>#DIV/0!</v>
      </c>
      <c r="AM54" s="115" t="e">
        <f>AL54+(VLOOKUP($B53,'Growth Rates'!$B$11:$O$140,($B$1+2),FALSE))-(AM53*(AM$7/VLOOKUP($B53,'Paddock Names'!$B$11:$D$140,3)))</f>
        <v>#DIV/0!</v>
      </c>
    </row>
    <row r="55" spans="2:39"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IF(SUM(I55:AM55)&gt;0,SUM(I55:AM55)," ")</f>
        <v xml:space="preserve"> </v>
      </c>
      <c r="F55" s="119" t="e">
        <f>Jun!AL56</f>
        <v>#DIV/0!</v>
      </c>
      <c r="G55" s="17">
        <f>VLOOKUP(B55,'Herbage Mass Residual'!$B$11:$O$140,($B$1+2),FALSE)</f>
        <v>1500</v>
      </c>
      <c r="H55" s="103" t="e">
        <f>($F$7/VLOOKUP(B55,'Paddock Names'!$B$11:$D$140,3))*(SUM(I55:AM55)/31)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2"/>
    </row>
    <row r="56" spans="2:39"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4" t="e">
        <f>AK56+(VLOOKUP($B55,'Growth Rates'!$B$11:$O$140,($B$1+2),FALSE))-(AL55*(AL$7/VLOOKUP($B55,'Paddock Names'!$B$11:$D$140,3)))</f>
        <v>#DIV/0!</v>
      </c>
      <c r="AM56" s="115" t="e">
        <f>AL56+(VLOOKUP($B55,'Growth Rates'!$B$11:$O$140,($B$1+2),FALSE))-(AM55*(AM$7/VLOOKUP($B55,'Paddock Names'!$B$11:$D$140,3)))</f>
        <v>#DIV/0!</v>
      </c>
    </row>
    <row r="57" spans="2:39"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IF(SUM(I57:AM57)&gt;0,SUM(I57:AM57)," ")</f>
        <v xml:space="preserve"> </v>
      </c>
      <c r="F57" s="119" t="e">
        <f>Jun!AL58</f>
        <v>#DIV/0!</v>
      </c>
      <c r="G57" s="17">
        <f>VLOOKUP(B57,'Herbage Mass Residual'!$B$11:$O$140,($B$1+2),FALSE)</f>
        <v>1500</v>
      </c>
      <c r="H57" s="103" t="e">
        <f>($F$7/VLOOKUP(B57,'Paddock Names'!$B$11:$D$140,3))*(SUM(I57:AM57)/31)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2"/>
    </row>
    <row r="58" spans="2:39"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4" t="e">
        <f>AK58+(VLOOKUP($B57,'Growth Rates'!$B$11:$O$140,($B$1+2),FALSE))-(AL57*(AL$7/VLOOKUP($B57,'Paddock Names'!$B$11:$D$140,3)))</f>
        <v>#DIV/0!</v>
      </c>
      <c r="AM58" s="115" t="e">
        <f>AL58+(VLOOKUP($B57,'Growth Rates'!$B$11:$O$140,($B$1+2),FALSE))-(AM57*(AM$7/VLOOKUP($B57,'Paddock Names'!$B$11:$D$140,3)))</f>
        <v>#DIV/0!</v>
      </c>
    </row>
    <row r="59" spans="2:39"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IF(SUM(I59:AM59)&gt;0,SUM(I59:AM59)," ")</f>
        <v xml:space="preserve"> </v>
      </c>
      <c r="F59" s="119" t="e">
        <f>Jun!AL60</f>
        <v>#DIV/0!</v>
      </c>
      <c r="G59" s="17">
        <f>VLOOKUP(B59,'Herbage Mass Residual'!$B$11:$O$140,($B$1+2),FALSE)</f>
        <v>1500</v>
      </c>
      <c r="H59" s="103" t="e">
        <f>($F$7/VLOOKUP(B59,'Paddock Names'!$B$11:$D$140,3))*(SUM(I59:AM59)/31)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2"/>
    </row>
    <row r="60" spans="2:39"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4" t="e">
        <f>AK60+(VLOOKUP($B59,'Growth Rates'!$B$11:$O$140,($B$1+2),FALSE))-(AL59*(AL$7/VLOOKUP($B59,'Paddock Names'!$B$11:$D$140,3)))</f>
        <v>#DIV/0!</v>
      </c>
      <c r="AM60" s="115" t="e">
        <f>AL60+(VLOOKUP($B59,'Growth Rates'!$B$11:$O$140,($B$1+2),FALSE))-(AM59*(AM$7/VLOOKUP($B59,'Paddock Names'!$B$11:$D$140,3)))</f>
        <v>#DIV/0!</v>
      </c>
    </row>
    <row r="61" spans="2:39"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IF(SUM(I61:AM61)&gt;0,SUM(I61:AM61)," ")</f>
        <v xml:space="preserve"> </v>
      </c>
      <c r="F61" s="119" t="e">
        <f>Jun!AL62</f>
        <v>#DIV/0!</v>
      </c>
      <c r="G61" s="17">
        <f>VLOOKUP(B61,'Herbage Mass Residual'!$B$11:$O$140,($B$1+2),FALSE)</f>
        <v>1500</v>
      </c>
      <c r="H61" s="103" t="e">
        <f>($F$7/VLOOKUP(B61,'Paddock Names'!$B$11:$D$140,3))*(SUM(I61:AM61)/31)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2"/>
    </row>
    <row r="62" spans="2:39"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4" t="e">
        <f>AK62+(VLOOKUP($B61,'Growth Rates'!$B$11:$O$140,($B$1+2),FALSE))-(AL61*(AL$7/VLOOKUP($B61,'Paddock Names'!$B$11:$D$140,3)))</f>
        <v>#DIV/0!</v>
      </c>
      <c r="AM62" s="115" t="e">
        <f>AL62+(VLOOKUP($B61,'Growth Rates'!$B$11:$O$140,($B$1+2),FALSE))-(AM61*(AM$7/VLOOKUP($B61,'Paddock Names'!$B$11:$D$140,3)))</f>
        <v>#DIV/0!</v>
      </c>
    </row>
    <row r="63" spans="2:39"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IF(SUM(I63:AM63)&gt;0,SUM(I63:AM63)," ")</f>
        <v xml:space="preserve"> </v>
      </c>
      <c r="F63" s="119" t="e">
        <f>Jun!AL64</f>
        <v>#DIV/0!</v>
      </c>
      <c r="G63" s="17">
        <f>VLOOKUP(B63,'Herbage Mass Residual'!$B$11:$O$140,($B$1+2),FALSE)</f>
        <v>1500</v>
      </c>
      <c r="H63" s="103" t="e">
        <f>($F$7/VLOOKUP(B63,'Paddock Names'!$B$11:$D$140,3))*(SUM(I63:AM63)/31)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2"/>
    </row>
    <row r="64" spans="2:39"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4" t="e">
        <f>AK64+(VLOOKUP($B63,'Growth Rates'!$B$11:$O$140,($B$1+2),FALSE))-(AL63*(AL$7/VLOOKUP($B63,'Paddock Names'!$B$11:$D$140,3)))</f>
        <v>#DIV/0!</v>
      </c>
      <c r="AM64" s="115" t="e">
        <f>AL64+(VLOOKUP($B63,'Growth Rates'!$B$11:$O$140,($B$1+2),FALSE))-(AM63*(AM$7/VLOOKUP($B63,'Paddock Names'!$B$11:$D$140,3)))</f>
        <v>#DIV/0!</v>
      </c>
    </row>
    <row r="65" spans="2:39"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IF(SUM(I65:AM65)&gt;0,SUM(I65:AM65)," ")</f>
        <v xml:space="preserve"> </v>
      </c>
      <c r="F65" s="119" t="e">
        <f>Jun!AL66</f>
        <v>#DIV/0!</v>
      </c>
      <c r="G65" s="17">
        <f>VLOOKUP(B65,'Herbage Mass Residual'!$B$11:$O$140,($B$1+2),FALSE)</f>
        <v>1500</v>
      </c>
      <c r="H65" s="103" t="e">
        <f>($F$7/VLOOKUP(B65,'Paddock Names'!$B$11:$D$140,3))*(SUM(I65:AM65)/31)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2"/>
    </row>
    <row r="66" spans="2:39"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4" t="e">
        <f>AK66+(VLOOKUP($B65,'Growth Rates'!$B$11:$O$140,($B$1+2),FALSE))-(AL65*(AL$7/VLOOKUP($B65,'Paddock Names'!$B$11:$D$140,3)))</f>
        <v>#DIV/0!</v>
      </c>
      <c r="AM66" s="115" t="e">
        <f>AL66+(VLOOKUP($B65,'Growth Rates'!$B$11:$O$140,($B$1+2),FALSE))-(AM65*(AM$7/VLOOKUP($B65,'Paddock Names'!$B$11:$D$140,3)))</f>
        <v>#DIV/0!</v>
      </c>
    </row>
    <row r="67" spans="2:39"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IF(SUM(I67:AM67)&gt;0,SUM(I67:AM67)," ")</f>
        <v xml:space="preserve"> </v>
      </c>
      <c r="F67" s="119" t="e">
        <f>Jun!AL68</f>
        <v>#DIV/0!</v>
      </c>
      <c r="G67" s="17">
        <f>VLOOKUP(B67,'Herbage Mass Residual'!$B$11:$O$140,($B$1+2),FALSE)</f>
        <v>1500</v>
      </c>
      <c r="H67" s="103" t="e">
        <f>($F$7/VLOOKUP(B67,'Paddock Names'!$B$11:$D$140,3))*(SUM(I67:AM67)/31)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2"/>
    </row>
    <row r="68" spans="2:39"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4" t="e">
        <f>AK68+(VLOOKUP($B67,'Growth Rates'!$B$11:$O$140,($B$1+2),FALSE))-(AL67*(AL$7/VLOOKUP($B67,'Paddock Names'!$B$11:$D$140,3)))</f>
        <v>#DIV/0!</v>
      </c>
      <c r="AM68" s="115" t="e">
        <f>AL68+(VLOOKUP($B67,'Growth Rates'!$B$11:$O$140,($B$1+2),FALSE))-(AM67*(AM$7/VLOOKUP($B67,'Paddock Names'!$B$11:$D$140,3)))</f>
        <v>#DIV/0!</v>
      </c>
    </row>
    <row r="69" spans="2:39"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IF(SUM(I69:AM69)&gt;0,SUM(I69:AM69)," ")</f>
        <v xml:space="preserve"> </v>
      </c>
      <c r="F69" s="119" t="e">
        <f>Jun!AL70</f>
        <v>#DIV/0!</v>
      </c>
      <c r="G69" s="17">
        <f>VLOOKUP(B69,'Herbage Mass Residual'!$B$11:$O$140,($B$1+2),FALSE)</f>
        <v>1500</v>
      </c>
      <c r="H69" s="103" t="e">
        <f>($F$7/VLOOKUP(B69,'Paddock Names'!$B$11:$D$140,3))*(SUM(I69:AM69)/31)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2"/>
    </row>
    <row r="70" spans="2:39"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4" t="e">
        <f>AK70+(VLOOKUP($B69,'Growth Rates'!$B$11:$O$140,($B$1+2),FALSE))-(AL69*(AL$7/VLOOKUP($B69,'Paddock Names'!$B$11:$D$140,3)))</f>
        <v>#DIV/0!</v>
      </c>
      <c r="AM70" s="115" t="e">
        <f>AL70+(VLOOKUP($B69,'Growth Rates'!$B$11:$O$140,($B$1+2),FALSE))-(AM69*(AM$7/VLOOKUP($B69,'Paddock Names'!$B$11:$D$140,3)))</f>
        <v>#DIV/0!</v>
      </c>
    </row>
    <row r="71" spans="2:39"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IF(SUM(I71:AM71)&gt;0,SUM(I71:AM71)," ")</f>
        <v xml:space="preserve"> </v>
      </c>
      <c r="F71" s="119" t="e">
        <f>Jun!AL72</f>
        <v>#DIV/0!</v>
      </c>
      <c r="G71" s="17">
        <f>VLOOKUP(B71,'Herbage Mass Residual'!$B$11:$O$140,($B$1+2),FALSE)</f>
        <v>1500</v>
      </c>
      <c r="H71" s="103" t="e">
        <f>($F$7/VLOOKUP(B71,'Paddock Names'!$B$11:$D$140,3))*(SUM(I71:AM71)/31)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2"/>
    </row>
    <row r="72" spans="2:39"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4" t="e">
        <f>AK72+(VLOOKUP($B71,'Growth Rates'!$B$11:$O$140,($B$1+2),FALSE))-(AL71*(AL$7/VLOOKUP($B71,'Paddock Names'!$B$11:$D$140,3)))</f>
        <v>#DIV/0!</v>
      </c>
      <c r="AM72" s="115" t="e">
        <f>AL72+(VLOOKUP($B71,'Growth Rates'!$B$11:$O$140,($B$1+2),FALSE))-(AM71*(AM$7/VLOOKUP($B71,'Paddock Names'!$B$11:$D$140,3)))</f>
        <v>#DIV/0!</v>
      </c>
    </row>
    <row r="73" spans="2:39"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IF(SUM(I73:AM73)&gt;0,SUM(I73:AM73)," ")</f>
        <v xml:space="preserve"> </v>
      </c>
      <c r="F73" s="119" t="e">
        <f>Jun!AL74</f>
        <v>#DIV/0!</v>
      </c>
      <c r="G73" s="17">
        <f>VLOOKUP(B73,'Herbage Mass Residual'!$B$11:$O$140,($B$1+2),FALSE)</f>
        <v>1500</v>
      </c>
      <c r="H73" s="103" t="e">
        <f>($F$7/VLOOKUP(B73,'Paddock Names'!$B$11:$D$140,3))*(SUM(I73:AM73)/31)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2"/>
    </row>
    <row r="74" spans="2:39"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4" t="e">
        <f>AK74+(VLOOKUP($B73,'Growth Rates'!$B$11:$O$140,($B$1+2),FALSE))-(AL73*(AL$7/VLOOKUP($B73,'Paddock Names'!$B$11:$D$140,3)))</f>
        <v>#DIV/0!</v>
      </c>
      <c r="AM74" s="115" t="e">
        <f>AL74+(VLOOKUP($B73,'Growth Rates'!$B$11:$O$140,($B$1+2),FALSE))-(AM73*(AM$7/VLOOKUP($B73,'Paddock Names'!$B$11:$D$140,3)))</f>
        <v>#DIV/0!</v>
      </c>
    </row>
    <row r="75" spans="2:39"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IF(SUM(I75:AM75)&gt;0,SUM(I75:AM75)," ")</f>
        <v xml:space="preserve"> </v>
      </c>
      <c r="F75" s="119" t="e">
        <f>Jun!AL76</f>
        <v>#DIV/0!</v>
      </c>
      <c r="G75" s="17">
        <f>VLOOKUP(B75,'Herbage Mass Residual'!$B$11:$O$140,($B$1+2),FALSE)</f>
        <v>1500</v>
      </c>
      <c r="H75" s="103" t="e">
        <f>($F$7/VLOOKUP(B75,'Paddock Names'!$B$11:$D$140,3))*(SUM(I75:AM75)/31)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2"/>
    </row>
    <row r="76" spans="2:39"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4" t="e">
        <f>AK76+(VLOOKUP($B75,'Growth Rates'!$B$11:$O$140,($B$1+2),FALSE))-(AL75*(AL$7/VLOOKUP($B75,'Paddock Names'!$B$11:$D$140,3)))</f>
        <v>#DIV/0!</v>
      </c>
      <c r="AM76" s="115" t="e">
        <f>AL76+(VLOOKUP($B75,'Growth Rates'!$B$11:$O$140,($B$1+2),FALSE))-(AM75*(AM$7/VLOOKUP($B75,'Paddock Names'!$B$11:$D$140,3)))</f>
        <v>#DIV/0!</v>
      </c>
    </row>
    <row r="77" spans="2:39"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 t="shared" ref="E77:E139" si="6">IF(SUM(I77:AM77)&gt;0,SUM(I77:AM77)," ")</f>
        <v xml:space="preserve"> </v>
      </c>
      <c r="F77" s="119" t="e">
        <f>Jun!AL78</f>
        <v>#DIV/0!</v>
      </c>
      <c r="G77" s="17">
        <f>VLOOKUP(B77,'Herbage Mass Residual'!$B$11:$O$140,($B$1+2),FALSE)</f>
        <v>1500</v>
      </c>
      <c r="H77" s="103" t="e">
        <f>($F$7/VLOOKUP(B77,'Paddock Names'!$B$11:$D$140,3))*(SUM(I77:AM77)/31)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2"/>
    </row>
    <row r="78" spans="2:39"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4" t="e">
        <f>AK78+(VLOOKUP($B77,'Growth Rates'!$B$11:$O$140,($B$1+2),FALSE))-(AL77*(AL$7/VLOOKUP($B77,'Paddock Names'!$B$11:$D$140,3)))</f>
        <v>#DIV/0!</v>
      </c>
      <c r="AM78" s="115" t="e">
        <f>AL78+(VLOOKUP($B77,'Growth Rates'!$B$11:$O$140,($B$1+2),FALSE))-(AM77*(AM$7/VLOOKUP($B77,'Paddock Names'!$B$11:$D$140,3)))</f>
        <v>#DIV/0!</v>
      </c>
    </row>
    <row r="79" spans="2:39"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 t="shared" si="6"/>
        <v xml:space="preserve"> </v>
      </c>
      <c r="F79" s="119" t="e">
        <f>Jun!AL80</f>
        <v>#DIV/0!</v>
      </c>
      <c r="G79" s="17">
        <f>VLOOKUP(B79,'Herbage Mass Residual'!$B$11:$O$140,($B$1+2),FALSE)</f>
        <v>1500</v>
      </c>
      <c r="H79" s="103" t="e">
        <f>($F$7/VLOOKUP(B79,'Paddock Names'!$B$11:$D$140,3))*(SUM(I79:AM79)/31)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2"/>
    </row>
    <row r="80" spans="2:39"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4" t="e">
        <f>AK80+(VLOOKUP($B79,'Growth Rates'!$B$11:$O$140,($B$1+2),FALSE))-(AL79*(AL$7/VLOOKUP($B79,'Paddock Names'!$B$11:$D$140,3)))</f>
        <v>#DIV/0!</v>
      </c>
      <c r="AM80" s="115" t="e">
        <f>AL80+(VLOOKUP($B79,'Growth Rates'!$B$11:$O$140,($B$1+2),FALSE))-(AM79*(AM$7/VLOOKUP($B79,'Paddock Names'!$B$11:$D$140,3)))</f>
        <v>#DIV/0!</v>
      </c>
    </row>
    <row r="81" spans="2:39"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 t="shared" si="6"/>
        <v xml:space="preserve"> </v>
      </c>
      <c r="F81" s="119" t="e">
        <f>Jun!AL82</f>
        <v>#DIV/0!</v>
      </c>
      <c r="G81" s="17">
        <f>VLOOKUP(B81,'Herbage Mass Residual'!$B$11:$O$140,($B$1+2),FALSE)</f>
        <v>1500</v>
      </c>
      <c r="H81" s="103" t="e">
        <f>($F$7/VLOOKUP(B81,'Paddock Names'!$B$11:$D$140,3))*(SUM(I81:AM81)/31)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2"/>
    </row>
    <row r="82" spans="2:39"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4" t="e">
        <f>AK82+(VLOOKUP($B81,'Growth Rates'!$B$11:$O$140,($B$1+2),FALSE))-(AL81*(AL$7/VLOOKUP($B81,'Paddock Names'!$B$11:$D$140,3)))</f>
        <v>#DIV/0!</v>
      </c>
      <c r="AM82" s="115" t="e">
        <f>AL82+(VLOOKUP($B81,'Growth Rates'!$B$11:$O$140,($B$1+2),FALSE))-(AM81*(AM$7/VLOOKUP($B81,'Paddock Names'!$B$11:$D$140,3)))</f>
        <v>#DIV/0!</v>
      </c>
    </row>
    <row r="83" spans="2:39"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 t="shared" si="6"/>
        <v xml:space="preserve"> </v>
      </c>
      <c r="F83" s="119" t="e">
        <f>Jun!AL84</f>
        <v>#DIV/0!</v>
      </c>
      <c r="G83" s="17">
        <f>VLOOKUP(B83,'Herbage Mass Residual'!$B$11:$O$140,($B$1+2),FALSE)</f>
        <v>1500</v>
      </c>
      <c r="H83" s="103" t="e">
        <f>($F$7/VLOOKUP(B83,'Paddock Names'!$B$11:$D$140,3))*(SUM(I83:AM83)/31)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2"/>
    </row>
    <row r="84" spans="2:39"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4" t="e">
        <f>AK84+(VLOOKUP($B83,'Growth Rates'!$B$11:$O$140,($B$1+2),FALSE))-(AL83*(AL$7/VLOOKUP($B83,'Paddock Names'!$B$11:$D$140,3)))</f>
        <v>#DIV/0!</v>
      </c>
      <c r="AM84" s="115" t="e">
        <f>AL84+(VLOOKUP($B83,'Growth Rates'!$B$11:$O$140,($B$1+2),FALSE))-(AM83*(AM$7/VLOOKUP($B83,'Paddock Names'!$B$11:$D$140,3)))</f>
        <v>#DIV/0!</v>
      </c>
    </row>
    <row r="85" spans="2:39"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 t="shared" si="6"/>
        <v xml:space="preserve"> </v>
      </c>
      <c r="F85" s="119" t="e">
        <f>Jun!AL86</f>
        <v>#DIV/0!</v>
      </c>
      <c r="G85" s="17">
        <f>VLOOKUP(B85,'Herbage Mass Residual'!$B$11:$O$140,($B$1+2),FALSE)</f>
        <v>1500</v>
      </c>
      <c r="H85" s="103" t="e">
        <f>($F$7/VLOOKUP(B85,'Paddock Names'!$B$11:$D$140,3))*(SUM(I85:AM85)/31)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2"/>
    </row>
    <row r="86" spans="2:39"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4" t="e">
        <f>AK86+(VLOOKUP($B85,'Growth Rates'!$B$11:$O$140,($B$1+2),FALSE))-(AL85*(AL$7/VLOOKUP($B85,'Paddock Names'!$B$11:$D$140,3)))</f>
        <v>#DIV/0!</v>
      </c>
      <c r="AM86" s="115" t="e">
        <f>AL86+(VLOOKUP($B85,'Growth Rates'!$B$11:$O$140,($B$1+2),FALSE))-(AM85*(AM$7/VLOOKUP($B85,'Paddock Names'!$B$11:$D$140,3)))</f>
        <v>#DIV/0!</v>
      </c>
    </row>
    <row r="87" spans="2:39"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 t="shared" si="6"/>
        <v xml:space="preserve"> </v>
      </c>
      <c r="F87" s="119" t="e">
        <f>Jun!AL88</f>
        <v>#DIV/0!</v>
      </c>
      <c r="G87" s="17">
        <f>VLOOKUP(B87,'Herbage Mass Residual'!$B$11:$O$140,($B$1+2),FALSE)</f>
        <v>1500</v>
      </c>
      <c r="H87" s="103" t="e">
        <f>($F$7/VLOOKUP(B87,'Paddock Names'!$B$11:$D$140,3))*(SUM(I87:AM87)/31)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2"/>
    </row>
    <row r="88" spans="2:39"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4" t="e">
        <f>AK88+(VLOOKUP($B87,'Growth Rates'!$B$11:$O$140,($B$1+2),FALSE))-(AL87*(AL$7/VLOOKUP($B87,'Paddock Names'!$B$11:$D$140,3)))</f>
        <v>#DIV/0!</v>
      </c>
      <c r="AM88" s="115" t="e">
        <f>AL88+(VLOOKUP($B87,'Growth Rates'!$B$11:$O$140,($B$1+2),FALSE))-(AM87*(AM$7/VLOOKUP($B87,'Paddock Names'!$B$11:$D$140,3)))</f>
        <v>#DIV/0!</v>
      </c>
    </row>
    <row r="89" spans="2:39"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 t="shared" si="6"/>
        <v xml:space="preserve"> </v>
      </c>
      <c r="F89" s="119" t="e">
        <f>Jun!AL90</f>
        <v>#DIV/0!</v>
      </c>
      <c r="G89" s="17">
        <f>VLOOKUP(B89,'Herbage Mass Residual'!$B$11:$O$140,($B$1+2),FALSE)</f>
        <v>1500</v>
      </c>
      <c r="H89" s="103" t="e">
        <f>($F$7/VLOOKUP(B89,'Paddock Names'!$B$11:$D$140,3))*(SUM(I89:AM89)/31)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2"/>
    </row>
    <row r="90" spans="2:39"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4" t="e">
        <f>AK90+(VLOOKUP($B89,'Growth Rates'!$B$11:$O$140,($B$1+2),FALSE))-(AL89*(AL$7/VLOOKUP($B89,'Paddock Names'!$B$11:$D$140,3)))</f>
        <v>#DIV/0!</v>
      </c>
      <c r="AM90" s="115" t="e">
        <f>AL90+(VLOOKUP($B89,'Growth Rates'!$B$11:$O$140,($B$1+2),FALSE))-(AM89*(AM$7/VLOOKUP($B89,'Paddock Names'!$B$11:$D$140,3)))</f>
        <v>#DIV/0!</v>
      </c>
    </row>
    <row r="91" spans="2:39"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 t="shared" si="6"/>
        <v xml:space="preserve"> </v>
      </c>
      <c r="F91" s="119" t="e">
        <f>Jun!AL92</f>
        <v>#DIV/0!</v>
      </c>
      <c r="G91" s="17">
        <f>VLOOKUP(B91,'Herbage Mass Residual'!$B$11:$O$140,($B$1+2),FALSE)</f>
        <v>1500</v>
      </c>
      <c r="H91" s="103" t="e">
        <f>($F$7/VLOOKUP(B91,'Paddock Names'!$B$11:$D$140,3))*(SUM(I91:AM91)/31)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2"/>
    </row>
    <row r="92" spans="2:39"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4" t="e">
        <f>AK92+(VLOOKUP($B91,'Growth Rates'!$B$11:$O$140,($B$1+2),FALSE))-(AL91*(AL$7/VLOOKUP($B91,'Paddock Names'!$B$11:$D$140,3)))</f>
        <v>#DIV/0!</v>
      </c>
      <c r="AM92" s="115" t="e">
        <f>AL92+(VLOOKUP($B91,'Growth Rates'!$B$11:$O$140,($B$1+2),FALSE))-(AM91*(AM$7/VLOOKUP($B91,'Paddock Names'!$B$11:$D$140,3)))</f>
        <v>#DIV/0!</v>
      </c>
    </row>
    <row r="93" spans="2:39"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 t="shared" si="6"/>
        <v xml:space="preserve"> </v>
      </c>
      <c r="F93" s="119" t="e">
        <f>Jun!AL94</f>
        <v>#DIV/0!</v>
      </c>
      <c r="G93" s="17">
        <f>VLOOKUP(B93,'Herbage Mass Residual'!$B$11:$O$140,($B$1+2),FALSE)</f>
        <v>1500</v>
      </c>
      <c r="H93" s="103" t="e">
        <f>($F$7/VLOOKUP(B93,'Paddock Names'!$B$11:$D$140,3))*(SUM(I93:AM93)/31)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2"/>
    </row>
    <row r="94" spans="2:39"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4" t="e">
        <f>AK94+(VLOOKUP($B93,'Growth Rates'!$B$11:$O$140,($B$1+2),FALSE))-(AL93*(AL$7/VLOOKUP($B93,'Paddock Names'!$B$11:$D$140,3)))</f>
        <v>#DIV/0!</v>
      </c>
      <c r="AM94" s="115" t="e">
        <f>AL94+(VLOOKUP($B93,'Growth Rates'!$B$11:$O$140,($B$1+2),FALSE))-(AM93*(AM$7/VLOOKUP($B93,'Paddock Names'!$B$11:$D$140,3)))</f>
        <v>#DIV/0!</v>
      </c>
    </row>
    <row r="95" spans="2:39"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 t="shared" si="6"/>
        <v xml:space="preserve"> </v>
      </c>
      <c r="F95" s="119" t="e">
        <f>Jun!AL96</f>
        <v>#DIV/0!</v>
      </c>
      <c r="G95" s="17">
        <f>VLOOKUP(B95,'Herbage Mass Residual'!$B$11:$O$140,($B$1+2),FALSE)</f>
        <v>1500</v>
      </c>
      <c r="H95" s="103" t="e">
        <f>($F$7/VLOOKUP(B95,'Paddock Names'!$B$11:$D$140,3))*(SUM(I95:AM95)/31)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2"/>
    </row>
    <row r="96" spans="2:39"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4" t="e">
        <f>AK96+(VLOOKUP($B95,'Growth Rates'!$B$11:$O$140,($B$1+2),FALSE))-(AL95*(AL$7/VLOOKUP($B95,'Paddock Names'!$B$11:$D$140,3)))</f>
        <v>#DIV/0!</v>
      </c>
      <c r="AM96" s="115" t="e">
        <f>AL96+(VLOOKUP($B95,'Growth Rates'!$B$11:$O$140,($B$1+2),FALSE))-(AM95*(AM$7/VLOOKUP($B95,'Paddock Names'!$B$11:$D$140,3)))</f>
        <v>#DIV/0!</v>
      </c>
    </row>
    <row r="97" spans="2:39"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 t="shared" si="6"/>
        <v xml:space="preserve"> </v>
      </c>
      <c r="F97" s="119" t="e">
        <f>Jun!AL98</f>
        <v>#DIV/0!</v>
      </c>
      <c r="G97" s="17">
        <f>VLOOKUP(B97,'Herbage Mass Residual'!$B$11:$O$140,($B$1+2),FALSE)</f>
        <v>1500</v>
      </c>
      <c r="H97" s="103" t="e">
        <f>($F$7/VLOOKUP(B97,'Paddock Names'!$B$11:$D$140,3))*(SUM(I97:AM97)/31)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2"/>
    </row>
    <row r="98" spans="2:39"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4" t="e">
        <f>AK98+(VLOOKUP($B97,'Growth Rates'!$B$11:$O$140,($B$1+2),FALSE))-(AL97*(AL$7/VLOOKUP($B97,'Paddock Names'!$B$11:$D$140,3)))</f>
        <v>#DIV/0!</v>
      </c>
      <c r="AM98" s="115" t="e">
        <f>AL98+(VLOOKUP($B97,'Growth Rates'!$B$11:$O$140,($B$1+2),FALSE))-(AM97*(AM$7/VLOOKUP($B97,'Paddock Names'!$B$11:$D$140,3)))</f>
        <v>#DIV/0!</v>
      </c>
    </row>
    <row r="99" spans="2:39"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 t="shared" si="6"/>
        <v xml:space="preserve"> </v>
      </c>
      <c r="F99" s="119" t="e">
        <f>Jun!AL100</f>
        <v>#DIV/0!</v>
      </c>
      <c r="G99" s="17">
        <f>VLOOKUP(B99,'Herbage Mass Residual'!$B$11:$O$140,($B$1+2),FALSE)</f>
        <v>1500</v>
      </c>
      <c r="H99" s="103" t="e">
        <f>($F$7/VLOOKUP(B99,'Paddock Names'!$B$11:$D$140,3))*(SUM(I99:AM99)/31)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2"/>
    </row>
    <row r="100" spans="2:39"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4" t="e">
        <f>AK100+(VLOOKUP($B99,'Growth Rates'!$B$11:$O$140,($B$1+2),FALSE))-(AL99*(AL$7/VLOOKUP($B99,'Paddock Names'!$B$11:$D$140,3)))</f>
        <v>#DIV/0!</v>
      </c>
      <c r="AM100" s="115" t="e">
        <f>AL100+(VLOOKUP($B99,'Growth Rates'!$B$11:$O$140,($B$1+2),FALSE))-(AM99*(AM$7/VLOOKUP($B99,'Paddock Names'!$B$11:$D$140,3)))</f>
        <v>#DIV/0!</v>
      </c>
    </row>
    <row r="101" spans="2:39"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 t="shared" si="6"/>
        <v xml:space="preserve"> </v>
      </c>
      <c r="F101" s="119" t="e">
        <f>Jun!AL102</f>
        <v>#DIV/0!</v>
      </c>
      <c r="G101" s="17">
        <f>VLOOKUP(B101,'Herbage Mass Residual'!$B$11:$O$140,($B$1+2),FALSE)</f>
        <v>1500</v>
      </c>
      <c r="H101" s="103" t="e">
        <f>($F$7/VLOOKUP(B101,'Paddock Names'!$B$11:$D$140,3))*(SUM(I101:AM101)/31)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2"/>
    </row>
    <row r="102" spans="2:39"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4" t="e">
        <f>AK102+(VLOOKUP($B101,'Growth Rates'!$B$11:$O$140,($B$1+2),FALSE))-(AL101*(AL$7/VLOOKUP($B101,'Paddock Names'!$B$11:$D$140,3)))</f>
        <v>#DIV/0!</v>
      </c>
      <c r="AM102" s="115" t="e">
        <f>AL102+(VLOOKUP($B101,'Growth Rates'!$B$11:$O$140,($B$1+2),FALSE))-(AM101*(AM$7/VLOOKUP($B101,'Paddock Names'!$B$11:$D$140,3)))</f>
        <v>#DIV/0!</v>
      </c>
    </row>
    <row r="103" spans="2:39"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 t="shared" si="6"/>
        <v xml:space="preserve"> </v>
      </c>
      <c r="F103" s="119" t="e">
        <f>Jun!AL104</f>
        <v>#DIV/0!</v>
      </c>
      <c r="G103" s="17">
        <f>VLOOKUP(B103,'Herbage Mass Residual'!$B$11:$O$140,($B$1+2),FALSE)</f>
        <v>1500</v>
      </c>
      <c r="H103" s="103" t="e">
        <f>($F$7/VLOOKUP(B103,'Paddock Names'!$B$11:$D$140,3))*(SUM(I103:AM103)/31)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2"/>
    </row>
    <row r="104" spans="2:39"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4" t="e">
        <f>AK104+(VLOOKUP($B103,'Growth Rates'!$B$11:$O$140,($B$1+2),FALSE))-(AL103*(AL$7/VLOOKUP($B103,'Paddock Names'!$B$11:$D$140,3)))</f>
        <v>#DIV/0!</v>
      </c>
      <c r="AM104" s="115" t="e">
        <f>AL104+(VLOOKUP($B103,'Growth Rates'!$B$11:$O$140,($B$1+2),FALSE))-(AM103*(AM$7/VLOOKUP($B103,'Paddock Names'!$B$11:$D$140,3)))</f>
        <v>#DIV/0!</v>
      </c>
    </row>
    <row r="105" spans="2:39"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 t="shared" si="6"/>
        <v xml:space="preserve"> </v>
      </c>
      <c r="F105" s="119" t="e">
        <f>Jun!AL106</f>
        <v>#DIV/0!</v>
      </c>
      <c r="G105" s="17">
        <f>VLOOKUP(B105,'Herbage Mass Residual'!$B$11:$O$140,($B$1+2),FALSE)</f>
        <v>1500</v>
      </c>
      <c r="H105" s="103" t="e">
        <f>($F$7/VLOOKUP(B105,'Paddock Names'!$B$11:$D$140,3))*(SUM(I105:AM105)/31)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2"/>
    </row>
    <row r="106" spans="2:39"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4" t="e">
        <f>AK106+(VLOOKUP($B105,'Growth Rates'!$B$11:$O$140,($B$1+2),FALSE))-(AL105*(AL$7/VLOOKUP($B105,'Paddock Names'!$B$11:$D$140,3)))</f>
        <v>#DIV/0!</v>
      </c>
      <c r="AM106" s="115" t="e">
        <f>AL106+(VLOOKUP($B105,'Growth Rates'!$B$11:$O$140,($B$1+2),FALSE))-(AM105*(AM$7/VLOOKUP($B105,'Paddock Names'!$B$11:$D$140,3)))</f>
        <v>#DIV/0!</v>
      </c>
    </row>
    <row r="107" spans="2:39"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 t="shared" si="6"/>
        <v xml:space="preserve"> </v>
      </c>
      <c r="F107" s="119" t="e">
        <f>Jun!AL108</f>
        <v>#DIV/0!</v>
      </c>
      <c r="G107" s="17">
        <f>VLOOKUP(B107,'Herbage Mass Residual'!$B$11:$O$140,($B$1+2),FALSE)</f>
        <v>1500</v>
      </c>
      <c r="H107" s="103" t="e">
        <f>($F$7/VLOOKUP(B107,'Paddock Names'!$B$11:$D$140,3))*(SUM(I107:AM107)/31)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2"/>
    </row>
    <row r="108" spans="2:39"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4" t="e">
        <f>AK108+(VLOOKUP($B107,'Growth Rates'!$B$11:$O$140,($B$1+2),FALSE))-(AL107*(AL$7/VLOOKUP($B107,'Paddock Names'!$B$11:$D$140,3)))</f>
        <v>#DIV/0!</v>
      </c>
      <c r="AM108" s="115" t="e">
        <f>AL108+(VLOOKUP($B107,'Growth Rates'!$B$11:$O$140,($B$1+2),FALSE))-(AM107*(AM$7/VLOOKUP($B107,'Paddock Names'!$B$11:$D$140,3)))</f>
        <v>#DIV/0!</v>
      </c>
    </row>
    <row r="109" spans="2:39"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 t="shared" si="6"/>
        <v xml:space="preserve"> </v>
      </c>
      <c r="F109" s="119" t="e">
        <f>Jun!AL110</f>
        <v>#DIV/0!</v>
      </c>
      <c r="G109" s="17">
        <f>VLOOKUP(B109,'Herbage Mass Residual'!$B$11:$O$140,($B$1+2),FALSE)</f>
        <v>1500</v>
      </c>
      <c r="H109" s="103" t="e">
        <f>($F$7/VLOOKUP(B109,'Paddock Names'!$B$11:$D$140,3))*(SUM(I109:AM109)/31)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2"/>
    </row>
    <row r="110" spans="2:39"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4" t="e">
        <f>AK110+(VLOOKUP($B109,'Growth Rates'!$B$11:$O$140,($B$1+2),FALSE))-(AL109*(AL$7/VLOOKUP($B109,'Paddock Names'!$B$11:$D$140,3)))</f>
        <v>#DIV/0!</v>
      </c>
      <c r="AM110" s="115" t="e">
        <f>AL110+(VLOOKUP($B109,'Growth Rates'!$B$11:$O$140,($B$1+2),FALSE))-(AM109*(AM$7/VLOOKUP($B109,'Paddock Names'!$B$11:$D$140,3)))</f>
        <v>#DIV/0!</v>
      </c>
    </row>
    <row r="111" spans="2:39"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 t="shared" si="6"/>
        <v xml:space="preserve"> </v>
      </c>
      <c r="F111" s="119" t="e">
        <f>Jun!AL112</f>
        <v>#DIV/0!</v>
      </c>
      <c r="G111" s="17">
        <f>VLOOKUP(B111,'Herbage Mass Residual'!$B$11:$O$140,($B$1+2),FALSE)</f>
        <v>1500</v>
      </c>
      <c r="H111" s="103" t="e">
        <f>($F$7/VLOOKUP(B111,'Paddock Names'!$B$11:$D$140,3))*(SUM(I111:AM111)/31)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2"/>
    </row>
    <row r="112" spans="2:39"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4" t="e">
        <f>AK112+(VLOOKUP($B111,'Growth Rates'!$B$11:$O$140,($B$1+2),FALSE))-(AL111*(AL$7/VLOOKUP($B111,'Paddock Names'!$B$11:$D$140,3)))</f>
        <v>#DIV/0!</v>
      </c>
      <c r="AM112" s="115" t="e">
        <f>AL112+(VLOOKUP($B111,'Growth Rates'!$B$11:$O$140,($B$1+2),FALSE))-(AM111*(AM$7/VLOOKUP($B111,'Paddock Names'!$B$11:$D$140,3)))</f>
        <v>#DIV/0!</v>
      </c>
    </row>
    <row r="113" spans="2:39"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 t="shared" si="6"/>
        <v xml:space="preserve"> </v>
      </c>
      <c r="F113" s="119" t="e">
        <f>Jun!AL114</f>
        <v>#DIV/0!</v>
      </c>
      <c r="G113" s="17">
        <f>VLOOKUP(B113,'Herbage Mass Residual'!$B$11:$O$140,($B$1+2),FALSE)</f>
        <v>1500</v>
      </c>
      <c r="H113" s="103" t="e">
        <f>($F$7/VLOOKUP(B113,'Paddock Names'!$B$11:$D$140,3))*(SUM(I113:AM113)/31)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2"/>
    </row>
    <row r="114" spans="2:39"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4" t="e">
        <f>AK114+(VLOOKUP($B113,'Growth Rates'!$B$11:$O$140,($B$1+2),FALSE))-(AL113*(AL$7/VLOOKUP($B113,'Paddock Names'!$B$11:$D$140,3)))</f>
        <v>#DIV/0!</v>
      </c>
      <c r="AM114" s="115" t="e">
        <f>AL114+(VLOOKUP($B113,'Growth Rates'!$B$11:$O$140,($B$1+2),FALSE))-(AM113*(AM$7/VLOOKUP($B113,'Paddock Names'!$B$11:$D$140,3)))</f>
        <v>#DIV/0!</v>
      </c>
    </row>
    <row r="115" spans="2:39"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 t="shared" si="6"/>
        <v xml:space="preserve"> </v>
      </c>
      <c r="F115" s="119" t="e">
        <f>Jun!AL116</f>
        <v>#DIV/0!</v>
      </c>
      <c r="G115" s="17">
        <f>VLOOKUP(B115,'Herbage Mass Residual'!$B$11:$O$140,($B$1+2),FALSE)</f>
        <v>1500</v>
      </c>
      <c r="H115" s="103" t="e">
        <f>($F$7/VLOOKUP(B115,'Paddock Names'!$B$11:$D$140,3))*(SUM(I115:AM115)/31)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2"/>
    </row>
    <row r="116" spans="2:39"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4" t="e">
        <f>AK116+(VLOOKUP($B115,'Growth Rates'!$B$11:$O$140,($B$1+2),FALSE))-(AL115*(AL$7/VLOOKUP($B115,'Paddock Names'!$B$11:$D$140,3)))</f>
        <v>#DIV/0!</v>
      </c>
      <c r="AM116" s="115" t="e">
        <f>AL116+(VLOOKUP($B115,'Growth Rates'!$B$11:$O$140,($B$1+2),FALSE))-(AM115*(AM$7/VLOOKUP($B115,'Paddock Names'!$B$11:$D$140,3)))</f>
        <v>#DIV/0!</v>
      </c>
    </row>
    <row r="117" spans="2:39"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 t="shared" si="6"/>
        <v xml:space="preserve"> </v>
      </c>
      <c r="F117" s="119" t="e">
        <f>Jun!AL118</f>
        <v>#DIV/0!</v>
      </c>
      <c r="G117" s="17">
        <f>VLOOKUP(B117,'Herbage Mass Residual'!$B$11:$O$140,($B$1+2),FALSE)</f>
        <v>1500</v>
      </c>
      <c r="H117" s="103" t="e">
        <f>($F$7/VLOOKUP(B117,'Paddock Names'!$B$11:$D$140,3))*(SUM(I117:AM117)/31)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2"/>
    </row>
    <row r="118" spans="2:39"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4" t="e">
        <f>AK118+(VLOOKUP($B117,'Growth Rates'!$B$11:$O$140,($B$1+2),FALSE))-(AL117*(AL$7/VLOOKUP($B117,'Paddock Names'!$B$11:$D$140,3)))</f>
        <v>#DIV/0!</v>
      </c>
      <c r="AM118" s="115" t="e">
        <f>AL118+(VLOOKUP($B117,'Growth Rates'!$B$11:$O$140,($B$1+2),FALSE))-(AM117*(AM$7/VLOOKUP($B117,'Paddock Names'!$B$11:$D$140,3)))</f>
        <v>#DIV/0!</v>
      </c>
    </row>
    <row r="119" spans="2:39"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 t="shared" si="6"/>
        <v xml:space="preserve"> </v>
      </c>
      <c r="F119" s="119" t="e">
        <f>Jun!AL120</f>
        <v>#DIV/0!</v>
      </c>
      <c r="G119" s="17">
        <f>VLOOKUP(B119,'Herbage Mass Residual'!$B$11:$O$140,($B$1+2),FALSE)</f>
        <v>1500</v>
      </c>
      <c r="H119" s="103" t="e">
        <f>($F$7/VLOOKUP(B119,'Paddock Names'!$B$11:$D$140,3))*(SUM(I119:AM119)/31)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2"/>
    </row>
    <row r="120" spans="2:39"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4" t="e">
        <f>AK120+(VLOOKUP($B119,'Growth Rates'!$B$11:$O$140,($B$1+2),FALSE))-(AL119*(AL$7/VLOOKUP($B119,'Paddock Names'!$B$11:$D$140,3)))</f>
        <v>#DIV/0!</v>
      </c>
      <c r="AM120" s="115" t="e">
        <f>AL120+(VLOOKUP($B119,'Growth Rates'!$B$11:$O$140,($B$1+2),FALSE))-(AM119*(AM$7/VLOOKUP($B119,'Paddock Names'!$B$11:$D$140,3)))</f>
        <v>#DIV/0!</v>
      </c>
    </row>
    <row r="121" spans="2:39"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 t="shared" si="6"/>
        <v xml:space="preserve"> </v>
      </c>
      <c r="F121" s="119" t="e">
        <f>Jun!AL122</f>
        <v>#DIV/0!</v>
      </c>
      <c r="G121" s="17">
        <f>VLOOKUP(B121,'Herbage Mass Residual'!$B$11:$O$140,($B$1+2),FALSE)</f>
        <v>1500</v>
      </c>
      <c r="H121" s="103" t="e">
        <f>($F$7/VLOOKUP(B121,'Paddock Names'!$B$11:$D$140,3))*(SUM(I121:AM121)/31)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2"/>
    </row>
    <row r="122" spans="2:39"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4" t="e">
        <f>AK122+(VLOOKUP($B121,'Growth Rates'!$B$11:$O$140,($B$1+2),FALSE))-(AL121*(AL$7/VLOOKUP($B121,'Paddock Names'!$B$11:$D$140,3)))</f>
        <v>#DIV/0!</v>
      </c>
      <c r="AM122" s="115" t="e">
        <f>AL122+(VLOOKUP($B121,'Growth Rates'!$B$11:$O$140,($B$1+2),FALSE))-(AM121*(AM$7/VLOOKUP($B121,'Paddock Names'!$B$11:$D$140,3)))</f>
        <v>#DIV/0!</v>
      </c>
    </row>
    <row r="123" spans="2:39"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 t="shared" si="6"/>
        <v xml:space="preserve"> </v>
      </c>
      <c r="F123" s="119" t="e">
        <f>Jun!AL124</f>
        <v>#DIV/0!</v>
      </c>
      <c r="G123" s="17">
        <f>VLOOKUP(B123,'Herbage Mass Residual'!$B$11:$O$140,($B$1+2),FALSE)</f>
        <v>1500</v>
      </c>
      <c r="H123" s="103" t="e">
        <f>($F$7/VLOOKUP(B123,'Paddock Names'!$B$11:$D$140,3))*(SUM(I123:AM123)/31)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2"/>
    </row>
    <row r="124" spans="2:39"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4" t="e">
        <f>AK124+(VLOOKUP($B123,'Growth Rates'!$B$11:$O$140,($B$1+2),FALSE))-(AL123*(AL$7/VLOOKUP($B123,'Paddock Names'!$B$11:$D$140,3)))</f>
        <v>#DIV/0!</v>
      </c>
      <c r="AM124" s="115" t="e">
        <f>AL124+(VLOOKUP($B123,'Growth Rates'!$B$11:$O$140,($B$1+2),FALSE))-(AM123*(AM$7/VLOOKUP($B123,'Paddock Names'!$B$11:$D$140,3)))</f>
        <v>#DIV/0!</v>
      </c>
    </row>
    <row r="125" spans="2:39"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 t="shared" si="6"/>
        <v xml:space="preserve"> </v>
      </c>
      <c r="F125" s="119" t="e">
        <f>Jun!AL126</f>
        <v>#DIV/0!</v>
      </c>
      <c r="G125" s="17">
        <f>VLOOKUP(B125,'Herbage Mass Residual'!$B$11:$O$140,($B$1+2),FALSE)</f>
        <v>1500</v>
      </c>
      <c r="H125" s="103" t="e">
        <f>($F$7/VLOOKUP(B125,'Paddock Names'!$B$11:$D$140,3))*(SUM(I125:AM125)/31)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2"/>
    </row>
    <row r="126" spans="2:39"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4" t="e">
        <f>AK126+(VLOOKUP($B125,'Growth Rates'!$B$11:$O$140,($B$1+2),FALSE))-(AL125*(AL$7/VLOOKUP($B125,'Paddock Names'!$B$11:$D$140,3)))</f>
        <v>#DIV/0!</v>
      </c>
      <c r="AM126" s="115" t="e">
        <f>AL126+(VLOOKUP($B125,'Growth Rates'!$B$11:$O$140,($B$1+2),FALSE))-(AM125*(AM$7/VLOOKUP($B125,'Paddock Names'!$B$11:$D$140,3)))</f>
        <v>#DIV/0!</v>
      </c>
    </row>
    <row r="127" spans="2:39"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 t="shared" si="6"/>
        <v xml:space="preserve"> </v>
      </c>
      <c r="F127" s="119" t="e">
        <f>Jun!AL128</f>
        <v>#DIV/0!</v>
      </c>
      <c r="G127" s="17">
        <f>VLOOKUP(B127,'Herbage Mass Residual'!$B$11:$O$140,($B$1+2),FALSE)</f>
        <v>1500</v>
      </c>
      <c r="H127" s="103" t="e">
        <f>($F$7/VLOOKUP(B127,'Paddock Names'!$B$11:$D$140,3))*(SUM(I127:AM127)/31)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2"/>
    </row>
    <row r="128" spans="2:39"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4" t="e">
        <f>AK128+(VLOOKUP($B127,'Growth Rates'!$B$11:$O$140,($B$1+2),FALSE))-(AL127*(AL$7/VLOOKUP($B127,'Paddock Names'!$B$11:$D$140,3)))</f>
        <v>#DIV/0!</v>
      </c>
      <c r="AM128" s="115" t="e">
        <f>AL128+(VLOOKUP($B127,'Growth Rates'!$B$11:$O$140,($B$1+2),FALSE))-(AM127*(AM$7/VLOOKUP($B127,'Paddock Names'!$B$11:$D$140,3)))</f>
        <v>#DIV/0!</v>
      </c>
    </row>
    <row r="129" spans="2:39"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 t="shared" si="6"/>
        <v xml:space="preserve"> </v>
      </c>
      <c r="F129" s="119" t="e">
        <f>Jun!AL130</f>
        <v>#DIV/0!</v>
      </c>
      <c r="G129" s="17">
        <f>VLOOKUP(B129,'Herbage Mass Residual'!$B$11:$O$140,($B$1+2),FALSE)</f>
        <v>1500</v>
      </c>
      <c r="H129" s="103" t="e">
        <f>($F$7/VLOOKUP(B129,'Paddock Names'!$B$11:$D$140,3))*(SUM(I129:AM129)/31)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2"/>
    </row>
    <row r="130" spans="2:39"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4" t="e">
        <f>AK130+(VLOOKUP($B129,'Growth Rates'!$B$11:$O$140,($B$1+2),FALSE))-(AL129*(AL$7/VLOOKUP($B129,'Paddock Names'!$B$11:$D$140,3)))</f>
        <v>#DIV/0!</v>
      </c>
      <c r="AM130" s="115" t="e">
        <f>AL130+(VLOOKUP($B129,'Growth Rates'!$B$11:$O$140,($B$1+2),FALSE))-(AM129*(AM$7/VLOOKUP($B129,'Paddock Names'!$B$11:$D$140,3)))</f>
        <v>#DIV/0!</v>
      </c>
    </row>
    <row r="131" spans="2:39"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 t="shared" si="6"/>
        <v xml:space="preserve"> </v>
      </c>
      <c r="F131" s="119" t="e">
        <f>Jun!AL132</f>
        <v>#DIV/0!</v>
      </c>
      <c r="G131" s="17">
        <f>VLOOKUP(B131,'Herbage Mass Residual'!$B$11:$O$140,($B$1+2),FALSE)</f>
        <v>1500</v>
      </c>
      <c r="H131" s="103" t="e">
        <f>($F$7/VLOOKUP(B131,'Paddock Names'!$B$11:$D$140,3))*(SUM(I131:AM131)/31)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2"/>
    </row>
    <row r="132" spans="2:39"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4" t="e">
        <f>AK132+(VLOOKUP($B131,'Growth Rates'!$B$11:$O$140,($B$1+2),FALSE))-(AL131*(AL$7/VLOOKUP($B131,'Paddock Names'!$B$11:$D$140,3)))</f>
        <v>#DIV/0!</v>
      </c>
      <c r="AM132" s="115" t="e">
        <f>AL132+(VLOOKUP($B131,'Growth Rates'!$B$11:$O$140,($B$1+2),FALSE))-(AM131*(AM$7/VLOOKUP($B131,'Paddock Names'!$B$11:$D$140,3)))</f>
        <v>#DIV/0!</v>
      </c>
    </row>
    <row r="133" spans="2:39"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 t="shared" si="6"/>
        <v xml:space="preserve"> </v>
      </c>
      <c r="F133" s="119" t="e">
        <f>Jun!AL134</f>
        <v>#DIV/0!</v>
      </c>
      <c r="G133" s="17">
        <f>VLOOKUP(B133,'Herbage Mass Residual'!$B$11:$O$140,($B$1+2),FALSE)</f>
        <v>1500</v>
      </c>
      <c r="H133" s="103" t="e">
        <f>($F$7/VLOOKUP(B133,'Paddock Names'!$B$11:$D$140,3))*(SUM(I133:AM133)/31)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2"/>
    </row>
    <row r="134" spans="2:39"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4" t="e">
        <f>AK134+(VLOOKUP($B133,'Growth Rates'!$B$11:$O$140,($B$1+2),FALSE))-(AL133*(AL$7/VLOOKUP($B133,'Paddock Names'!$B$11:$D$140,3)))</f>
        <v>#DIV/0!</v>
      </c>
      <c r="AM134" s="115" t="e">
        <f>AL134+(VLOOKUP($B133,'Growth Rates'!$B$11:$O$140,($B$1+2),FALSE))-(AM133*(AM$7/VLOOKUP($B133,'Paddock Names'!$B$11:$D$140,3)))</f>
        <v>#DIV/0!</v>
      </c>
    </row>
    <row r="135" spans="2:39"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 t="shared" si="6"/>
        <v xml:space="preserve"> </v>
      </c>
      <c r="F135" s="119" t="e">
        <f>Jun!AL136</f>
        <v>#DIV/0!</v>
      </c>
      <c r="G135" s="17">
        <f>VLOOKUP(B135,'Herbage Mass Residual'!$B$11:$O$140,($B$1+2),FALSE)</f>
        <v>1500</v>
      </c>
      <c r="H135" s="103" t="e">
        <f>($F$7/VLOOKUP(B135,'Paddock Names'!$B$11:$D$140,3))*(SUM(I135:AM135)/31)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2"/>
    </row>
    <row r="136" spans="2:39"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4" t="e">
        <f>AK136+(VLOOKUP($B135,'Growth Rates'!$B$11:$O$140,($B$1+2),FALSE))-(AL135*(AL$7/VLOOKUP($B135,'Paddock Names'!$B$11:$D$140,3)))</f>
        <v>#DIV/0!</v>
      </c>
      <c r="AM136" s="115" t="e">
        <f>AL136+(VLOOKUP($B135,'Growth Rates'!$B$11:$O$140,($B$1+2),FALSE))-(AM135*(AM$7/VLOOKUP($B135,'Paddock Names'!$B$11:$D$140,3)))</f>
        <v>#DIV/0!</v>
      </c>
    </row>
    <row r="137" spans="2:39"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 t="shared" si="6"/>
        <v xml:space="preserve"> </v>
      </c>
      <c r="F137" s="119" t="e">
        <f>Jun!AL138</f>
        <v>#DIV/0!</v>
      </c>
      <c r="G137" s="17">
        <f>VLOOKUP(B137,'Herbage Mass Residual'!$B$11:$O$140,($B$1+2),FALSE)</f>
        <v>1500</v>
      </c>
      <c r="H137" s="103" t="e">
        <f>($F$7/VLOOKUP(B137,'Paddock Names'!$B$11:$D$140,3))*(SUM(I137:AM137)/31)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2"/>
    </row>
    <row r="138" spans="2:39"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4" t="e">
        <f>AK138+(VLOOKUP($B137,'Growth Rates'!$B$11:$O$140,($B$1+2),FALSE))-(AL137*(AL$7/VLOOKUP($B137,'Paddock Names'!$B$11:$D$140,3)))</f>
        <v>#DIV/0!</v>
      </c>
      <c r="AM138" s="115" t="e">
        <f>AL138+(VLOOKUP($B137,'Growth Rates'!$B$11:$O$140,($B$1+2),FALSE))-(AM137*(AM$7/VLOOKUP($B137,'Paddock Names'!$B$11:$D$140,3)))</f>
        <v>#DIV/0!</v>
      </c>
    </row>
    <row r="139" spans="2:39"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 t="shared" si="6"/>
        <v xml:space="preserve"> </v>
      </c>
      <c r="F139" s="119" t="e">
        <f>Jun!AL140</f>
        <v>#DIV/0!</v>
      </c>
      <c r="G139" s="17">
        <f>VLOOKUP(B139,'Herbage Mass Residual'!$B$11:$O$140,($B$1+2),FALSE)</f>
        <v>1500</v>
      </c>
      <c r="H139" s="103" t="e">
        <f>($F$7/VLOOKUP(B139,'Paddock Names'!$B$11:$D$140,3))*(SUM(I139:AM139)/31)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2"/>
    </row>
    <row r="140" spans="2:39"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4" t="e">
        <f>AK140+(VLOOKUP($B139,'Growth Rates'!$B$11:$O$140,($B$1+2),FALSE))-(AL139*(AL$7/VLOOKUP($B139,'Paddock Names'!$B$11:$D$140,3)))</f>
        <v>#DIV/0!</v>
      </c>
      <c r="AM140" s="115" t="e">
        <f>AL140+(VLOOKUP($B139,'Growth Rates'!$B$11:$O$140,($B$1+2),FALSE))-(AM139*(AM$7/VLOOKUP($B139,'Paddock Names'!$B$11:$D$140,3)))</f>
        <v>#DIV/0!</v>
      </c>
    </row>
    <row r="141" spans="2:39" x14ac:dyDescent="0.2">
      <c r="B141" s="58">
        <f t="shared" ref="B141:B204" si="7">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 t="shared" ref="E141:E203" si="8">IF(SUM(I141:AM141)&gt;0,SUM(I141:AM141)," ")</f>
        <v xml:space="preserve"> </v>
      </c>
      <c r="F141" s="119" t="e">
        <f>Jun!AL142</f>
        <v>#DIV/0!</v>
      </c>
      <c r="G141" s="17">
        <f>VLOOKUP(B141,'Herbage Mass Residual'!$B$11:$O$140,($B$1+2),FALSE)</f>
        <v>1500</v>
      </c>
      <c r="H141" s="103" t="e">
        <f>($F$7/VLOOKUP(B141,'Paddock Names'!$B$11:$D$140,3))*(SUM(I141:AM141)/31)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2"/>
    </row>
    <row r="142" spans="2:39" ht="16" thickBot="1" x14ac:dyDescent="0.25">
      <c r="B142" s="58">
        <f t="shared" si="7"/>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4" t="e">
        <f>AK142+(VLOOKUP($B141,'Growth Rates'!$B$11:$O$140,($B$1+2),FALSE))-(AL141*(AL$7/VLOOKUP($B141,'Paddock Names'!$B$11:$D$140,3)))</f>
        <v>#DIV/0!</v>
      </c>
      <c r="AM142" s="115" t="e">
        <f>AL142+(VLOOKUP($B141,'Growth Rates'!$B$11:$O$140,($B$1+2),FALSE))-(AM141*(AM$7/VLOOKUP($B141,'Paddock Names'!$B$11:$D$140,3)))</f>
        <v>#DIV/0!</v>
      </c>
    </row>
    <row r="143" spans="2:39" x14ac:dyDescent="0.2">
      <c r="B143" s="58">
        <f t="shared" si="7"/>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 t="shared" si="8"/>
        <v xml:space="preserve"> </v>
      </c>
      <c r="F143" s="119" t="e">
        <f>Jun!AL144</f>
        <v>#DIV/0!</v>
      </c>
      <c r="G143" s="17">
        <f>VLOOKUP(B143,'Herbage Mass Residual'!$B$11:$O$140,($B$1+2),FALSE)</f>
        <v>1500</v>
      </c>
      <c r="H143" s="103" t="e">
        <f>($F$7/VLOOKUP(B143,'Paddock Names'!$B$11:$D$140,3))*(SUM(I143:AM143)/31)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2"/>
    </row>
    <row r="144" spans="2:39" ht="16" thickBot="1" x14ac:dyDescent="0.25">
      <c r="B144" s="58">
        <f t="shared" si="7"/>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4" t="e">
        <f>AK144+(VLOOKUP($B143,'Growth Rates'!$B$11:$O$140,($B$1+2),FALSE))-(AL143*(AL$7/VLOOKUP($B143,'Paddock Names'!$B$11:$D$140,3)))</f>
        <v>#DIV/0!</v>
      </c>
      <c r="AM144" s="115" t="e">
        <f>AL144+(VLOOKUP($B143,'Growth Rates'!$B$11:$O$140,($B$1+2),FALSE))-(AM143*(AM$7/VLOOKUP($B143,'Paddock Names'!$B$11:$D$140,3)))</f>
        <v>#DIV/0!</v>
      </c>
    </row>
    <row r="145" spans="2:39" x14ac:dyDescent="0.2">
      <c r="B145" s="58">
        <f t="shared" si="7"/>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 t="shared" si="8"/>
        <v xml:space="preserve"> </v>
      </c>
      <c r="F145" s="119" t="e">
        <f>Jun!AL146</f>
        <v>#DIV/0!</v>
      </c>
      <c r="G145" s="17">
        <f>VLOOKUP(B145,'Herbage Mass Residual'!$B$11:$O$140,($B$1+2),FALSE)</f>
        <v>1500</v>
      </c>
      <c r="H145" s="103" t="e">
        <f>($F$7/VLOOKUP(B145,'Paddock Names'!$B$11:$D$140,3))*(SUM(I145:AM145)/31)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2"/>
    </row>
    <row r="146" spans="2:39" ht="16" thickBot="1" x14ac:dyDescent="0.25">
      <c r="B146" s="58">
        <f t="shared" si="7"/>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4" t="e">
        <f>AK146+(VLOOKUP($B145,'Growth Rates'!$B$11:$O$140,($B$1+2),FALSE))-(AL145*(AL$7/VLOOKUP($B145,'Paddock Names'!$B$11:$D$140,3)))</f>
        <v>#DIV/0!</v>
      </c>
      <c r="AM146" s="115" t="e">
        <f>AL146+(VLOOKUP($B145,'Growth Rates'!$B$11:$O$140,($B$1+2),FALSE))-(AM145*(AM$7/VLOOKUP($B145,'Paddock Names'!$B$11:$D$140,3)))</f>
        <v>#DIV/0!</v>
      </c>
    </row>
    <row r="147" spans="2:39" x14ac:dyDescent="0.2">
      <c r="B147" s="58">
        <f t="shared" si="7"/>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 t="shared" si="8"/>
        <v xml:space="preserve"> </v>
      </c>
      <c r="F147" s="119" t="e">
        <f>Jun!AL148</f>
        <v>#DIV/0!</v>
      </c>
      <c r="G147" s="17">
        <f>VLOOKUP(B147,'Herbage Mass Residual'!$B$11:$O$140,($B$1+2),FALSE)</f>
        <v>1500</v>
      </c>
      <c r="H147" s="103" t="e">
        <f>($F$7/VLOOKUP(B147,'Paddock Names'!$B$11:$D$140,3))*(SUM(I147:AM147)/31)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2"/>
    </row>
    <row r="148" spans="2:39" ht="16" thickBot="1" x14ac:dyDescent="0.25">
      <c r="B148" s="58">
        <f t="shared" si="7"/>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4" t="e">
        <f>AK148+(VLOOKUP($B147,'Growth Rates'!$B$11:$O$140,($B$1+2),FALSE))-(AL147*(AL$7/VLOOKUP($B147,'Paddock Names'!$B$11:$D$140,3)))</f>
        <v>#DIV/0!</v>
      </c>
      <c r="AM148" s="115" t="e">
        <f>AL148+(VLOOKUP($B147,'Growth Rates'!$B$11:$O$140,($B$1+2),FALSE))-(AM147*(AM$7/VLOOKUP($B147,'Paddock Names'!$B$11:$D$140,3)))</f>
        <v>#DIV/0!</v>
      </c>
    </row>
    <row r="149" spans="2:39" x14ac:dyDescent="0.2">
      <c r="B149" s="58">
        <f t="shared" si="7"/>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 t="shared" si="8"/>
        <v xml:space="preserve"> </v>
      </c>
      <c r="F149" s="119" t="e">
        <f>Jun!AL150</f>
        <v>#DIV/0!</v>
      </c>
      <c r="G149" s="17">
        <f>VLOOKUP(B149,'Herbage Mass Residual'!$B$11:$O$140,($B$1+2),FALSE)</f>
        <v>1500</v>
      </c>
      <c r="H149" s="103" t="e">
        <f>($F$7/VLOOKUP(B149,'Paddock Names'!$B$11:$D$140,3))*(SUM(I149:AM149)/31)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2"/>
    </row>
    <row r="150" spans="2:39" ht="16" thickBot="1" x14ac:dyDescent="0.25">
      <c r="B150" s="58">
        <f t="shared" si="7"/>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4" t="e">
        <f>AK150+(VLOOKUP($B149,'Growth Rates'!$B$11:$O$140,($B$1+2),FALSE))-(AL149*(AL$7/VLOOKUP($B149,'Paddock Names'!$B$11:$D$140,3)))</f>
        <v>#DIV/0!</v>
      </c>
      <c r="AM150" s="115" t="e">
        <f>AL150+(VLOOKUP($B149,'Growth Rates'!$B$11:$O$140,($B$1+2),FALSE))-(AM149*(AM$7/VLOOKUP($B149,'Paddock Names'!$B$11:$D$140,3)))</f>
        <v>#DIV/0!</v>
      </c>
    </row>
    <row r="151" spans="2:39" x14ac:dyDescent="0.2">
      <c r="B151" s="58">
        <f t="shared" si="7"/>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 t="shared" si="8"/>
        <v xml:space="preserve"> </v>
      </c>
      <c r="F151" s="119" t="e">
        <f>Jun!AL152</f>
        <v>#DIV/0!</v>
      </c>
      <c r="G151" s="17">
        <f>VLOOKUP(B151,'Herbage Mass Residual'!$B$11:$O$140,($B$1+2),FALSE)</f>
        <v>1500</v>
      </c>
      <c r="H151" s="103" t="e">
        <f>($F$7/VLOOKUP(B151,'Paddock Names'!$B$11:$D$140,3))*(SUM(I151:AM151)/31)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2"/>
    </row>
    <row r="152" spans="2:39" ht="16" thickBot="1" x14ac:dyDescent="0.25">
      <c r="B152" s="58">
        <f t="shared" si="7"/>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4" t="e">
        <f>AK152+(VLOOKUP($B151,'Growth Rates'!$B$11:$O$140,($B$1+2),FALSE))-(AL151*(AL$7/VLOOKUP($B151,'Paddock Names'!$B$11:$D$140,3)))</f>
        <v>#DIV/0!</v>
      </c>
      <c r="AM152" s="115" t="e">
        <f>AL152+(VLOOKUP($B151,'Growth Rates'!$B$11:$O$140,($B$1+2),FALSE))-(AM151*(AM$7/VLOOKUP($B151,'Paddock Names'!$B$11:$D$140,3)))</f>
        <v>#DIV/0!</v>
      </c>
    </row>
    <row r="153" spans="2:39" x14ac:dyDescent="0.2">
      <c r="B153" s="58">
        <f t="shared" si="7"/>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 t="shared" si="8"/>
        <v xml:space="preserve"> </v>
      </c>
      <c r="F153" s="119" t="e">
        <f>Jun!AL154</f>
        <v>#DIV/0!</v>
      </c>
      <c r="G153" s="17">
        <f>VLOOKUP(B153,'Herbage Mass Residual'!$B$11:$O$140,($B$1+2),FALSE)</f>
        <v>1500</v>
      </c>
      <c r="H153" s="103" t="e">
        <f>($F$7/VLOOKUP(B153,'Paddock Names'!$B$11:$D$140,3))*(SUM(I153:AM153)/31)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2"/>
    </row>
    <row r="154" spans="2:39" ht="16" thickBot="1" x14ac:dyDescent="0.25">
      <c r="B154" s="58">
        <f t="shared" si="7"/>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4" t="e">
        <f>AK154+(VLOOKUP($B153,'Growth Rates'!$B$11:$O$140,($B$1+2),FALSE))-(AL153*(AL$7/VLOOKUP($B153,'Paddock Names'!$B$11:$D$140,3)))</f>
        <v>#DIV/0!</v>
      </c>
      <c r="AM154" s="115" t="e">
        <f>AL154+(VLOOKUP($B153,'Growth Rates'!$B$11:$O$140,($B$1+2),FALSE))-(AM153*(AM$7/VLOOKUP($B153,'Paddock Names'!$B$11:$D$140,3)))</f>
        <v>#DIV/0!</v>
      </c>
    </row>
    <row r="155" spans="2:39" x14ac:dyDescent="0.2">
      <c r="B155" s="58">
        <f t="shared" si="7"/>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 t="shared" si="8"/>
        <v xml:space="preserve"> </v>
      </c>
      <c r="F155" s="119" t="e">
        <f>Jun!AL156</f>
        <v>#DIV/0!</v>
      </c>
      <c r="G155" s="17">
        <f>VLOOKUP(B155,'Herbage Mass Residual'!$B$11:$O$140,($B$1+2),FALSE)</f>
        <v>1500</v>
      </c>
      <c r="H155" s="103" t="e">
        <f>($F$7/VLOOKUP(B155,'Paddock Names'!$B$11:$D$140,3))*(SUM(I155:AM155)/31)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2"/>
    </row>
    <row r="156" spans="2:39" ht="16" thickBot="1" x14ac:dyDescent="0.25">
      <c r="B156" s="58">
        <f t="shared" si="7"/>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4" t="e">
        <f>AK156+(VLOOKUP($B155,'Growth Rates'!$B$11:$O$140,($B$1+2),FALSE))-(AL155*(AL$7/VLOOKUP($B155,'Paddock Names'!$B$11:$D$140,3)))</f>
        <v>#DIV/0!</v>
      </c>
      <c r="AM156" s="115" t="e">
        <f>AL156+(VLOOKUP($B155,'Growth Rates'!$B$11:$O$140,($B$1+2),FALSE))-(AM155*(AM$7/VLOOKUP($B155,'Paddock Names'!$B$11:$D$140,3)))</f>
        <v>#DIV/0!</v>
      </c>
    </row>
    <row r="157" spans="2:39" x14ac:dyDescent="0.2">
      <c r="B157" s="58">
        <f t="shared" si="7"/>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 t="shared" si="8"/>
        <v xml:space="preserve"> </v>
      </c>
      <c r="F157" s="119" t="e">
        <f>Jun!AL158</f>
        <v>#DIV/0!</v>
      </c>
      <c r="G157" s="17">
        <f>VLOOKUP(B157,'Herbage Mass Residual'!$B$11:$O$140,($B$1+2),FALSE)</f>
        <v>1500</v>
      </c>
      <c r="H157" s="103" t="e">
        <f>($F$7/VLOOKUP(B157,'Paddock Names'!$B$11:$D$140,3))*(SUM(I157:AM157)/31)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2"/>
    </row>
    <row r="158" spans="2:39" ht="16" thickBot="1" x14ac:dyDescent="0.25">
      <c r="B158" s="58">
        <f t="shared" si="7"/>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4" t="e">
        <f>AK158+(VLOOKUP($B157,'Growth Rates'!$B$11:$O$140,($B$1+2),FALSE))-(AL157*(AL$7/VLOOKUP($B157,'Paddock Names'!$B$11:$D$140,3)))</f>
        <v>#DIV/0!</v>
      </c>
      <c r="AM158" s="115" t="e">
        <f>AL158+(VLOOKUP($B157,'Growth Rates'!$B$11:$O$140,($B$1+2),FALSE))-(AM157*(AM$7/VLOOKUP($B157,'Paddock Names'!$B$11:$D$140,3)))</f>
        <v>#DIV/0!</v>
      </c>
    </row>
    <row r="159" spans="2:39" x14ac:dyDescent="0.2">
      <c r="B159" s="58">
        <f t="shared" si="7"/>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 t="shared" si="8"/>
        <v xml:space="preserve"> </v>
      </c>
      <c r="F159" s="119" t="e">
        <f>Jun!AL160</f>
        <v>#DIV/0!</v>
      </c>
      <c r="G159" s="17">
        <f>VLOOKUP(B159,'Herbage Mass Residual'!$B$11:$O$140,($B$1+2),FALSE)</f>
        <v>1500</v>
      </c>
      <c r="H159" s="103" t="e">
        <f>($F$7/VLOOKUP(B159,'Paddock Names'!$B$11:$D$140,3))*(SUM(I159:AM159)/31)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2"/>
    </row>
    <row r="160" spans="2:39" ht="16" thickBot="1" x14ac:dyDescent="0.25">
      <c r="B160" s="58">
        <f t="shared" si="7"/>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4" t="e">
        <f>AK160+(VLOOKUP($B159,'Growth Rates'!$B$11:$O$140,($B$1+2),FALSE))-(AL159*(AL$7/VLOOKUP($B159,'Paddock Names'!$B$11:$D$140,3)))</f>
        <v>#DIV/0!</v>
      </c>
      <c r="AM160" s="115" t="e">
        <f>AL160+(VLOOKUP($B159,'Growth Rates'!$B$11:$O$140,($B$1+2),FALSE))-(AM159*(AM$7/VLOOKUP($B159,'Paddock Names'!$B$11:$D$140,3)))</f>
        <v>#DIV/0!</v>
      </c>
    </row>
    <row r="161" spans="2:39" x14ac:dyDescent="0.2">
      <c r="B161" s="58">
        <f t="shared" si="7"/>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 t="shared" si="8"/>
        <v xml:space="preserve"> </v>
      </c>
      <c r="F161" s="119" t="e">
        <f>Jun!AL162</f>
        <v>#DIV/0!</v>
      </c>
      <c r="G161" s="17">
        <f>VLOOKUP(B161,'Herbage Mass Residual'!$B$11:$O$140,($B$1+2),FALSE)</f>
        <v>1500</v>
      </c>
      <c r="H161" s="103" t="e">
        <f>($F$7/VLOOKUP(B161,'Paddock Names'!$B$11:$D$140,3))*(SUM(I161:AM161)/31)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2"/>
    </row>
    <row r="162" spans="2:39" ht="16" thickBot="1" x14ac:dyDescent="0.25">
      <c r="B162" s="58">
        <f t="shared" si="7"/>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4" t="e">
        <f>AK162+(VLOOKUP($B161,'Growth Rates'!$B$11:$O$140,($B$1+2),FALSE))-(AL161*(AL$7/VLOOKUP($B161,'Paddock Names'!$B$11:$D$140,3)))</f>
        <v>#DIV/0!</v>
      </c>
      <c r="AM162" s="115" t="e">
        <f>AL162+(VLOOKUP($B161,'Growth Rates'!$B$11:$O$140,($B$1+2),FALSE))-(AM161*(AM$7/VLOOKUP($B161,'Paddock Names'!$B$11:$D$140,3)))</f>
        <v>#DIV/0!</v>
      </c>
    </row>
    <row r="163" spans="2:39" x14ac:dyDescent="0.2">
      <c r="B163" s="58">
        <f t="shared" si="7"/>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 t="shared" si="8"/>
        <v xml:space="preserve"> </v>
      </c>
      <c r="F163" s="119" t="e">
        <f>Jun!AL164</f>
        <v>#DIV/0!</v>
      </c>
      <c r="G163" s="17">
        <f>VLOOKUP(B163,'Herbage Mass Residual'!$B$11:$O$140,($B$1+2),FALSE)</f>
        <v>1500</v>
      </c>
      <c r="H163" s="103" t="e">
        <f>($F$7/VLOOKUP(B163,'Paddock Names'!$B$11:$D$140,3))*(SUM(I163:AM163)/31)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2"/>
    </row>
    <row r="164" spans="2:39" ht="16" thickBot="1" x14ac:dyDescent="0.25">
      <c r="B164" s="58">
        <f t="shared" si="7"/>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4" t="e">
        <f>AK164+(VLOOKUP($B163,'Growth Rates'!$B$11:$O$140,($B$1+2),FALSE))-(AL163*(AL$7/VLOOKUP($B163,'Paddock Names'!$B$11:$D$140,3)))</f>
        <v>#DIV/0!</v>
      </c>
      <c r="AM164" s="115" t="e">
        <f>AL164+(VLOOKUP($B163,'Growth Rates'!$B$11:$O$140,($B$1+2),FALSE))-(AM163*(AM$7/VLOOKUP($B163,'Paddock Names'!$B$11:$D$140,3)))</f>
        <v>#DIV/0!</v>
      </c>
    </row>
    <row r="165" spans="2:39" x14ac:dyDescent="0.2">
      <c r="B165" s="58">
        <f t="shared" si="7"/>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 t="shared" si="8"/>
        <v xml:space="preserve"> </v>
      </c>
      <c r="F165" s="119" t="e">
        <f>Jun!AL166</f>
        <v>#DIV/0!</v>
      </c>
      <c r="G165" s="17">
        <f>VLOOKUP(B165,'Herbage Mass Residual'!$B$11:$O$140,($B$1+2),FALSE)</f>
        <v>1500</v>
      </c>
      <c r="H165" s="103" t="e">
        <f>($F$7/VLOOKUP(B165,'Paddock Names'!$B$11:$D$140,3))*(SUM(I165:AM165)/31)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2"/>
    </row>
    <row r="166" spans="2:39" ht="16" thickBot="1" x14ac:dyDescent="0.25">
      <c r="B166" s="58">
        <f t="shared" si="7"/>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4" t="e">
        <f>AK166+(VLOOKUP($B165,'Growth Rates'!$B$11:$O$140,($B$1+2),FALSE))-(AL165*(AL$7/VLOOKUP($B165,'Paddock Names'!$B$11:$D$140,3)))</f>
        <v>#DIV/0!</v>
      </c>
      <c r="AM166" s="115" t="e">
        <f>AL166+(VLOOKUP($B165,'Growth Rates'!$B$11:$O$140,($B$1+2),FALSE))-(AM165*(AM$7/VLOOKUP($B165,'Paddock Names'!$B$11:$D$140,3)))</f>
        <v>#DIV/0!</v>
      </c>
    </row>
    <row r="167" spans="2:39" x14ac:dyDescent="0.2">
      <c r="B167" s="58">
        <f t="shared" si="7"/>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 t="shared" si="8"/>
        <v xml:space="preserve"> </v>
      </c>
      <c r="F167" s="119" t="e">
        <f>Jun!AL168</f>
        <v>#DIV/0!</v>
      </c>
      <c r="G167" s="17">
        <f>VLOOKUP(B167,'Herbage Mass Residual'!$B$11:$O$140,($B$1+2),FALSE)</f>
        <v>1500</v>
      </c>
      <c r="H167" s="103" t="e">
        <f>($F$7/VLOOKUP(B167,'Paddock Names'!$B$11:$D$140,3))*(SUM(I167:AM167)/31)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00"/>
      <c r="AM167" s="102"/>
    </row>
    <row r="168" spans="2:39" ht="16" thickBot="1" x14ac:dyDescent="0.25">
      <c r="B168" s="58">
        <f t="shared" si="7"/>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4" t="e">
        <f>AK168+(VLOOKUP($B167,'Growth Rates'!$B$11:$O$140,($B$1+2),FALSE))-(AL167*(AL$7/VLOOKUP($B167,'Paddock Names'!$B$11:$D$140,3)))</f>
        <v>#DIV/0!</v>
      </c>
      <c r="AM168" s="115" t="e">
        <f>AL168+(VLOOKUP($B167,'Growth Rates'!$B$11:$O$140,($B$1+2),FALSE))-(AM167*(AM$7/VLOOKUP($B167,'Paddock Names'!$B$11:$D$140,3)))</f>
        <v>#DIV/0!</v>
      </c>
    </row>
    <row r="169" spans="2:39" x14ac:dyDescent="0.2">
      <c r="B169" s="58">
        <f t="shared" si="7"/>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 t="shared" si="8"/>
        <v xml:space="preserve"> </v>
      </c>
      <c r="F169" s="119" t="e">
        <f>Jun!AL170</f>
        <v>#DIV/0!</v>
      </c>
      <c r="G169" s="17">
        <f>VLOOKUP(B169,'Herbage Mass Residual'!$B$11:$O$140,($B$1+2),FALSE)</f>
        <v>1500</v>
      </c>
      <c r="H169" s="103" t="e">
        <f>($F$7/VLOOKUP(B169,'Paddock Names'!$B$11:$D$140,3))*(SUM(I169:AM169)/31)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2"/>
    </row>
    <row r="170" spans="2:39" ht="16" thickBot="1" x14ac:dyDescent="0.25">
      <c r="B170" s="58">
        <f t="shared" si="7"/>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4" t="e">
        <f>AK170+(VLOOKUP($B169,'Growth Rates'!$B$11:$O$140,($B$1+2),FALSE))-(AL169*(AL$7/VLOOKUP($B169,'Paddock Names'!$B$11:$D$140,3)))</f>
        <v>#DIV/0!</v>
      </c>
      <c r="AM170" s="115" t="e">
        <f>AL170+(VLOOKUP($B169,'Growth Rates'!$B$11:$O$140,($B$1+2),FALSE))-(AM169*(AM$7/VLOOKUP($B169,'Paddock Names'!$B$11:$D$140,3)))</f>
        <v>#DIV/0!</v>
      </c>
    </row>
    <row r="171" spans="2:39" x14ac:dyDescent="0.2">
      <c r="B171" s="58">
        <f t="shared" si="7"/>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 t="shared" si="8"/>
        <v xml:space="preserve"> </v>
      </c>
      <c r="F171" s="119" t="e">
        <f>Jun!AL172</f>
        <v>#DIV/0!</v>
      </c>
      <c r="G171" s="17">
        <f>VLOOKUP(B171,'Herbage Mass Residual'!$B$11:$O$140,($B$1+2),FALSE)</f>
        <v>1500</v>
      </c>
      <c r="H171" s="103" t="e">
        <f>($F$7/VLOOKUP(B171,'Paddock Names'!$B$11:$D$140,3))*(SUM(I171:AM171)/31)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00"/>
      <c r="AM171" s="102"/>
    </row>
    <row r="172" spans="2:39" ht="16" thickBot="1" x14ac:dyDescent="0.25">
      <c r="B172" s="58">
        <f t="shared" si="7"/>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4" t="e">
        <f>AK172+(VLOOKUP($B171,'Growth Rates'!$B$11:$O$140,($B$1+2),FALSE))-(AL171*(AL$7/VLOOKUP($B171,'Paddock Names'!$B$11:$D$140,3)))</f>
        <v>#DIV/0!</v>
      </c>
      <c r="AM172" s="115" t="e">
        <f>AL172+(VLOOKUP($B171,'Growth Rates'!$B$11:$O$140,($B$1+2),FALSE))-(AM171*(AM$7/VLOOKUP($B171,'Paddock Names'!$B$11:$D$140,3)))</f>
        <v>#DIV/0!</v>
      </c>
    </row>
    <row r="173" spans="2:39" x14ac:dyDescent="0.2">
      <c r="B173" s="58">
        <f t="shared" si="7"/>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 t="shared" si="8"/>
        <v xml:space="preserve"> </v>
      </c>
      <c r="F173" s="119" t="e">
        <f>Jun!AL174</f>
        <v>#DIV/0!</v>
      </c>
      <c r="G173" s="17">
        <f>VLOOKUP(B173,'Herbage Mass Residual'!$B$11:$O$140,($B$1+2),FALSE)</f>
        <v>1500</v>
      </c>
      <c r="H173" s="103" t="e">
        <f>($F$7/VLOOKUP(B173,'Paddock Names'!$B$11:$D$140,3))*(SUM(I173:AM173)/31)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00"/>
      <c r="AM173" s="102"/>
    </row>
    <row r="174" spans="2:39" ht="16" thickBot="1" x14ac:dyDescent="0.25">
      <c r="B174" s="58">
        <f t="shared" si="7"/>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4" t="e">
        <f>AK174+(VLOOKUP($B173,'Growth Rates'!$B$11:$O$140,($B$1+2),FALSE))-(AL173*(AL$7/VLOOKUP($B173,'Paddock Names'!$B$11:$D$140,3)))</f>
        <v>#DIV/0!</v>
      </c>
      <c r="AM174" s="115" t="e">
        <f>AL174+(VLOOKUP($B173,'Growth Rates'!$B$11:$O$140,($B$1+2),FALSE))-(AM173*(AM$7/VLOOKUP($B173,'Paddock Names'!$B$11:$D$140,3)))</f>
        <v>#DIV/0!</v>
      </c>
    </row>
    <row r="175" spans="2:39" x14ac:dyDescent="0.2">
      <c r="B175" s="58">
        <f t="shared" si="7"/>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 t="shared" si="8"/>
        <v xml:space="preserve"> </v>
      </c>
      <c r="F175" s="119" t="e">
        <f>Jun!AL176</f>
        <v>#DIV/0!</v>
      </c>
      <c r="G175" s="17">
        <f>VLOOKUP(B175,'Herbage Mass Residual'!$B$11:$O$140,($B$1+2),FALSE)</f>
        <v>1500</v>
      </c>
      <c r="H175" s="103" t="e">
        <f>($F$7/VLOOKUP(B175,'Paddock Names'!$B$11:$D$140,3))*(SUM(I175:AM175)/31)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0"/>
      <c r="AM175" s="102"/>
    </row>
    <row r="176" spans="2:39" ht="16" thickBot="1" x14ac:dyDescent="0.25">
      <c r="B176" s="58">
        <f t="shared" si="7"/>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4" t="e">
        <f>AK176+(VLOOKUP($B175,'Growth Rates'!$B$11:$O$140,($B$1+2),FALSE))-(AL175*(AL$7/VLOOKUP($B175,'Paddock Names'!$B$11:$D$140,3)))</f>
        <v>#DIV/0!</v>
      </c>
      <c r="AM176" s="115" t="e">
        <f>AL176+(VLOOKUP($B175,'Growth Rates'!$B$11:$O$140,($B$1+2),FALSE))-(AM175*(AM$7/VLOOKUP($B175,'Paddock Names'!$B$11:$D$140,3)))</f>
        <v>#DIV/0!</v>
      </c>
    </row>
    <row r="177" spans="2:39" x14ac:dyDescent="0.2">
      <c r="B177" s="58">
        <f t="shared" si="7"/>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 t="shared" si="8"/>
        <v xml:space="preserve"> </v>
      </c>
      <c r="F177" s="119" t="e">
        <f>Jun!AL178</f>
        <v>#DIV/0!</v>
      </c>
      <c r="G177" s="17">
        <f>VLOOKUP(B177,'Herbage Mass Residual'!$B$11:$O$140,($B$1+2),FALSE)</f>
        <v>1500</v>
      </c>
      <c r="H177" s="103" t="e">
        <f>($F$7/VLOOKUP(B177,'Paddock Names'!$B$11:$D$140,3))*(SUM(I177:AM177)/31)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00"/>
      <c r="AM177" s="102"/>
    </row>
    <row r="178" spans="2:39" ht="16" thickBot="1" x14ac:dyDescent="0.25">
      <c r="B178" s="58">
        <f t="shared" si="7"/>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4" t="e">
        <f>AK178+(VLOOKUP($B177,'Growth Rates'!$B$11:$O$140,($B$1+2),FALSE))-(AL177*(AL$7/VLOOKUP($B177,'Paddock Names'!$B$11:$D$140,3)))</f>
        <v>#DIV/0!</v>
      </c>
      <c r="AM178" s="115" t="e">
        <f>AL178+(VLOOKUP($B177,'Growth Rates'!$B$11:$O$140,($B$1+2),FALSE))-(AM177*(AM$7/VLOOKUP($B177,'Paddock Names'!$B$11:$D$140,3)))</f>
        <v>#DIV/0!</v>
      </c>
    </row>
    <row r="179" spans="2:39" x14ac:dyDescent="0.2">
      <c r="B179" s="58">
        <f t="shared" si="7"/>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 t="shared" si="8"/>
        <v xml:space="preserve"> </v>
      </c>
      <c r="F179" s="119" t="e">
        <f>Jun!AL180</f>
        <v>#DIV/0!</v>
      </c>
      <c r="G179" s="17">
        <f>VLOOKUP(B179,'Herbage Mass Residual'!$B$11:$O$140,($B$1+2),FALSE)</f>
        <v>1500</v>
      </c>
      <c r="H179" s="103" t="e">
        <f>($F$7/VLOOKUP(B179,'Paddock Names'!$B$11:$D$140,3))*(SUM(I179:AM179)/31)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00"/>
      <c r="AM179" s="102"/>
    </row>
    <row r="180" spans="2:39" ht="16" thickBot="1" x14ac:dyDescent="0.25">
      <c r="B180" s="58">
        <f t="shared" si="7"/>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4" t="e">
        <f>AK180+(VLOOKUP($B179,'Growth Rates'!$B$11:$O$140,($B$1+2),FALSE))-(AL179*(AL$7/VLOOKUP($B179,'Paddock Names'!$B$11:$D$140,3)))</f>
        <v>#DIV/0!</v>
      </c>
      <c r="AM180" s="115" t="e">
        <f>AL180+(VLOOKUP($B179,'Growth Rates'!$B$11:$O$140,($B$1+2),FALSE))-(AM179*(AM$7/VLOOKUP($B179,'Paddock Names'!$B$11:$D$140,3)))</f>
        <v>#DIV/0!</v>
      </c>
    </row>
    <row r="181" spans="2:39" x14ac:dyDescent="0.2">
      <c r="B181" s="58">
        <f t="shared" si="7"/>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 t="shared" si="8"/>
        <v xml:space="preserve"> </v>
      </c>
      <c r="F181" s="119" t="e">
        <f>Jun!AL182</f>
        <v>#DIV/0!</v>
      </c>
      <c r="G181" s="17">
        <f>VLOOKUP(B181,'Herbage Mass Residual'!$B$11:$O$140,($B$1+2),FALSE)</f>
        <v>1500</v>
      </c>
      <c r="H181" s="103" t="e">
        <f>($F$7/VLOOKUP(B181,'Paddock Names'!$B$11:$D$140,3))*(SUM(I181:AM181)/31)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00"/>
      <c r="AM181" s="102"/>
    </row>
    <row r="182" spans="2:39" ht="16" thickBot="1" x14ac:dyDescent="0.25">
      <c r="B182" s="58">
        <f t="shared" si="7"/>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4" t="e">
        <f>AK182+(VLOOKUP($B181,'Growth Rates'!$B$11:$O$140,($B$1+2),FALSE))-(AL181*(AL$7/VLOOKUP($B181,'Paddock Names'!$B$11:$D$140,3)))</f>
        <v>#DIV/0!</v>
      </c>
      <c r="AM182" s="115" t="e">
        <f>AL182+(VLOOKUP($B181,'Growth Rates'!$B$11:$O$140,($B$1+2),FALSE))-(AM181*(AM$7/VLOOKUP($B181,'Paddock Names'!$B$11:$D$140,3)))</f>
        <v>#DIV/0!</v>
      </c>
    </row>
    <row r="183" spans="2:39" x14ac:dyDescent="0.2">
      <c r="B183" s="58">
        <f t="shared" si="7"/>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 t="shared" si="8"/>
        <v xml:space="preserve"> </v>
      </c>
      <c r="F183" s="119" t="e">
        <f>Jun!AL184</f>
        <v>#DIV/0!</v>
      </c>
      <c r="G183" s="17">
        <f>VLOOKUP(B183,'Herbage Mass Residual'!$B$11:$O$140,($B$1+2),FALSE)</f>
        <v>1500</v>
      </c>
      <c r="H183" s="103" t="e">
        <f>($F$7/VLOOKUP(B183,'Paddock Names'!$B$11:$D$140,3))*(SUM(I183:AM183)/31)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00"/>
      <c r="AM183" s="102"/>
    </row>
    <row r="184" spans="2:39" ht="16" thickBot="1" x14ac:dyDescent="0.25">
      <c r="B184" s="58">
        <f t="shared" si="7"/>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4" t="e">
        <f>AK184+(VLOOKUP($B183,'Growth Rates'!$B$11:$O$140,($B$1+2),FALSE))-(AL183*(AL$7/VLOOKUP($B183,'Paddock Names'!$B$11:$D$140,3)))</f>
        <v>#DIV/0!</v>
      </c>
      <c r="AM184" s="115" t="e">
        <f>AL184+(VLOOKUP($B183,'Growth Rates'!$B$11:$O$140,($B$1+2),FALSE))-(AM183*(AM$7/VLOOKUP($B183,'Paddock Names'!$B$11:$D$140,3)))</f>
        <v>#DIV/0!</v>
      </c>
    </row>
    <row r="185" spans="2:39" x14ac:dyDescent="0.2">
      <c r="B185" s="58">
        <f t="shared" si="7"/>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 t="shared" si="8"/>
        <v xml:space="preserve"> </v>
      </c>
      <c r="F185" s="119" t="e">
        <f>Jun!AL186</f>
        <v>#DIV/0!</v>
      </c>
      <c r="G185" s="17">
        <f>VLOOKUP(B185,'Herbage Mass Residual'!$B$11:$O$140,($B$1+2),FALSE)</f>
        <v>1500</v>
      </c>
      <c r="H185" s="103" t="e">
        <f>($F$7/VLOOKUP(B185,'Paddock Names'!$B$11:$D$140,3))*(SUM(I185:AM185)/31)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2"/>
    </row>
    <row r="186" spans="2:39" ht="16" thickBot="1" x14ac:dyDescent="0.25">
      <c r="B186" s="58">
        <f t="shared" si="7"/>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4" t="e">
        <f>AK186+(VLOOKUP($B185,'Growth Rates'!$B$11:$O$140,($B$1+2),FALSE))-(AL185*(AL$7/VLOOKUP($B185,'Paddock Names'!$B$11:$D$140,3)))</f>
        <v>#DIV/0!</v>
      </c>
      <c r="AM186" s="115" t="e">
        <f>AL186+(VLOOKUP($B185,'Growth Rates'!$B$11:$O$140,($B$1+2),FALSE))-(AM185*(AM$7/VLOOKUP($B185,'Paddock Names'!$B$11:$D$140,3)))</f>
        <v>#DIV/0!</v>
      </c>
    </row>
    <row r="187" spans="2:39" x14ac:dyDescent="0.2">
      <c r="B187" s="58">
        <f t="shared" si="7"/>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 t="shared" si="8"/>
        <v xml:space="preserve"> </v>
      </c>
      <c r="F187" s="119" t="e">
        <f>Jun!AL188</f>
        <v>#DIV/0!</v>
      </c>
      <c r="G187" s="17">
        <f>VLOOKUP(B187,'Herbage Mass Residual'!$B$11:$O$140,($B$1+2),FALSE)</f>
        <v>1500</v>
      </c>
      <c r="H187" s="103" t="e">
        <f>($F$7/VLOOKUP(B187,'Paddock Names'!$B$11:$D$140,3))*(SUM(I187:AM187)/31)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00"/>
      <c r="AM187" s="102"/>
    </row>
    <row r="188" spans="2:39" ht="16" thickBot="1" x14ac:dyDescent="0.25">
      <c r="B188" s="58">
        <f t="shared" si="7"/>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4" t="e">
        <f>AK188+(VLOOKUP($B187,'Growth Rates'!$B$11:$O$140,($B$1+2),FALSE))-(AL187*(AL$7/VLOOKUP($B187,'Paddock Names'!$B$11:$D$140,3)))</f>
        <v>#DIV/0!</v>
      </c>
      <c r="AM188" s="115" t="e">
        <f>AL188+(VLOOKUP($B187,'Growth Rates'!$B$11:$O$140,($B$1+2),FALSE))-(AM187*(AM$7/VLOOKUP($B187,'Paddock Names'!$B$11:$D$140,3)))</f>
        <v>#DIV/0!</v>
      </c>
    </row>
    <row r="189" spans="2:39" x14ac:dyDescent="0.2">
      <c r="B189" s="58">
        <f t="shared" si="7"/>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 t="shared" si="8"/>
        <v xml:space="preserve"> </v>
      </c>
      <c r="F189" s="119" t="e">
        <f>Jun!AL190</f>
        <v>#DIV/0!</v>
      </c>
      <c r="G189" s="17">
        <f>VLOOKUP(B189,'Herbage Mass Residual'!$B$11:$O$140,($B$1+2),FALSE)</f>
        <v>1500</v>
      </c>
      <c r="H189" s="103" t="e">
        <f>($F$7/VLOOKUP(B189,'Paddock Names'!$B$11:$D$140,3))*(SUM(I189:AM189)/31)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2"/>
    </row>
    <row r="190" spans="2:39" ht="16" thickBot="1" x14ac:dyDescent="0.25">
      <c r="B190" s="58">
        <f t="shared" si="7"/>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4" t="e">
        <f>AK190+(VLOOKUP($B189,'Growth Rates'!$B$11:$O$140,($B$1+2),FALSE))-(AL189*(AL$7/VLOOKUP($B189,'Paddock Names'!$B$11:$D$140,3)))</f>
        <v>#DIV/0!</v>
      </c>
      <c r="AM190" s="115" t="e">
        <f>AL190+(VLOOKUP($B189,'Growth Rates'!$B$11:$O$140,($B$1+2),FALSE))-(AM189*(AM$7/VLOOKUP($B189,'Paddock Names'!$B$11:$D$140,3)))</f>
        <v>#DIV/0!</v>
      </c>
    </row>
    <row r="191" spans="2:39" x14ac:dyDescent="0.2">
      <c r="B191" s="58">
        <f t="shared" si="7"/>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 t="shared" si="8"/>
        <v xml:space="preserve"> </v>
      </c>
      <c r="F191" s="119" t="e">
        <f>Jun!AL192</f>
        <v>#DIV/0!</v>
      </c>
      <c r="G191" s="17">
        <f>VLOOKUP(B191,'Herbage Mass Residual'!$B$11:$O$140,($B$1+2),FALSE)</f>
        <v>1500</v>
      </c>
      <c r="H191" s="103" t="e">
        <f>($F$7/VLOOKUP(B191,'Paddock Names'!$B$11:$D$140,3))*(SUM(I191:AM191)/31)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00"/>
      <c r="AM191" s="102"/>
    </row>
    <row r="192" spans="2:39" ht="16" thickBot="1" x14ac:dyDescent="0.25">
      <c r="B192" s="58">
        <f t="shared" si="7"/>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4" t="e">
        <f>AK192+(VLOOKUP($B191,'Growth Rates'!$B$11:$O$140,($B$1+2),FALSE))-(AL191*(AL$7/VLOOKUP($B191,'Paddock Names'!$B$11:$D$140,3)))</f>
        <v>#DIV/0!</v>
      </c>
      <c r="AM192" s="115" t="e">
        <f>AL192+(VLOOKUP($B191,'Growth Rates'!$B$11:$O$140,($B$1+2),FALSE))-(AM191*(AM$7/VLOOKUP($B191,'Paddock Names'!$B$11:$D$140,3)))</f>
        <v>#DIV/0!</v>
      </c>
    </row>
    <row r="193" spans="2:39" x14ac:dyDescent="0.2">
      <c r="B193" s="58">
        <f t="shared" si="7"/>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 t="shared" si="8"/>
        <v xml:space="preserve"> </v>
      </c>
      <c r="F193" s="119" t="e">
        <f>Jun!AL194</f>
        <v>#DIV/0!</v>
      </c>
      <c r="G193" s="17">
        <f>VLOOKUP(B193,'Herbage Mass Residual'!$B$11:$O$140,($B$1+2),FALSE)</f>
        <v>1500</v>
      </c>
      <c r="H193" s="103" t="e">
        <f>($F$7/VLOOKUP(B193,'Paddock Names'!$B$11:$D$140,3))*(SUM(I193:AM193)/31)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00"/>
      <c r="AM193" s="102"/>
    </row>
    <row r="194" spans="2:39" ht="16" thickBot="1" x14ac:dyDescent="0.25">
      <c r="B194" s="58">
        <f t="shared" si="7"/>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4" t="e">
        <f>AK194+(VLOOKUP($B193,'Growth Rates'!$B$11:$O$140,($B$1+2),FALSE))-(AL193*(AL$7/VLOOKUP($B193,'Paddock Names'!$B$11:$D$140,3)))</f>
        <v>#DIV/0!</v>
      </c>
      <c r="AM194" s="115" t="e">
        <f>AL194+(VLOOKUP($B193,'Growth Rates'!$B$11:$O$140,($B$1+2),FALSE))-(AM193*(AM$7/VLOOKUP($B193,'Paddock Names'!$B$11:$D$140,3)))</f>
        <v>#DIV/0!</v>
      </c>
    </row>
    <row r="195" spans="2:39" x14ac:dyDescent="0.2">
      <c r="B195" s="58">
        <f t="shared" si="7"/>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 t="shared" si="8"/>
        <v xml:space="preserve"> </v>
      </c>
      <c r="F195" s="119" t="e">
        <f>Jun!AL196</f>
        <v>#DIV/0!</v>
      </c>
      <c r="G195" s="17">
        <f>VLOOKUP(B195,'Herbage Mass Residual'!$B$11:$O$140,($B$1+2),FALSE)</f>
        <v>1500</v>
      </c>
      <c r="H195" s="103" t="e">
        <f>($F$7/VLOOKUP(B195,'Paddock Names'!$B$11:$D$140,3))*(SUM(I195:AM195)/31)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2"/>
    </row>
    <row r="196" spans="2:39" ht="16" thickBot="1" x14ac:dyDescent="0.25">
      <c r="B196" s="58">
        <f t="shared" si="7"/>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4" t="e">
        <f>AK196+(VLOOKUP($B195,'Growth Rates'!$B$11:$O$140,($B$1+2),FALSE))-(AL195*(AL$7/VLOOKUP($B195,'Paddock Names'!$B$11:$D$140,3)))</f>
        <v>#DIV/0!</v>
      </c>
      <c r="AM196" s="115" t="e">
        <f>AL196+(VLOOKUP($B195,'Growth Rates'!$B$11:$O$140,($B$1+2),FALSE))-(AM195*(AM$7/VLOOKUP($B195,'Paddock Names'!$B$11:$D$140,3)))</f>
        <v>#DIV/0!</v>
      </c>
    </row>
    <row r="197" spans="2:39" x14ac:dyDescent="0.2">
      <c r="B197" s="58">
        <f t="shared" si="7"/>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 t="shared" si="8"/>
        <v xml:space="preserve"> </v>
      </c>
      <c r="F197" s="119" t="e">
        <f>Jun!AL198</f>
        <v>#DIV/0!</v>
      </c>
      <c r="G197" s="17">
        <f>VLOOKUP(B197,'Herbage Mass Residual'!$B$11:$O$140,($B$1+2),FALSE)</f>
        <v>1500</v>
      </c>
      <c r="H197" s="103" t="e">
        <f>($F$7/VLOOKUP(B197,'Paddock Names'!$B$11:$D$140,3))*(SUM(I197:AM197)/31)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2"/>
    </row>
    <row r="198" spans="2:39" ht="16" thickBot="1" x14ac:dyDescent="0.25">
      <c r="B198" s="58">
        <f t="shared" si="7"/>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4" t="e">
        <f>AK198+(VLOOKUP($B197,'Growth Rates'!$B$11:$O$140,($B$1+2),FALSE))-(AL197*(AL$7/VLOOKUP($B197,'Paddock Names'!$B$11:$D$140,3)))</f>
        <v>#DIV/0!</v>
      </c>
      <c r="AM198" s="115" t="e">
        <f>AL198+(VLOOKUP($B197,'Growth Rates'!$B$11:$O$140,($B$1+2),FALSE))-(AM197*(AM$7/VLOOKUP($B197,'Paddock Names'!$B$11:$D$140,3)))</f>
        <v>#DIV/0!</v>
      </c>
    </row>
    <row r="199" spans="2:39" x14ac:dyDescent="0.2">
      <c r="B199" s="58">
        <f t="shared" si="7"/>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 t="shared" si="8"/>
        <v xml:space="preserve"> </v>
      </c>
      <c r="F199" s="119" t="e">
        <f>Jun!AL200</f>
        <v>#DIV/0!</v>
      </c>
      <c r="G199" s="17">
        <f>VLOOKUP(B199,'Herbage Mass Residual'!$B$11:$O$140,($B$1+2),FALSE)</f>
        <v>1500</v>
      </c>
      <c r="H199" s="103" t="e">
        <f>($F$7/VLOOKUP(B199,'Paddock Names'!$B$11:$D$140,3))*(SUM(I199:AM199)/31)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00"/>
      <c r="AM199" s="102"/>
    </row>
    <row r="200" spans="2:39" ht="16" thickBot="1" x14ac:dyDescent="0.25">
      <c r="B200" s="58">
        <f t="shared" si="7"/>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4" t="e">
        <f>AK200+(VLOOKUP($B199,'Growth Rates'!$B$11:$O$140,($B$1+2),FALSE))-(AL199*(AL$7/VLOOKUP($B199,'Paddock Names'!$B$11:$D$140,3)))</f>
        <v>#DIV/0!</v>
      </c>
      <c r="AM200" s="115" t="e">
        <f>AL200+(VLOOKUP($B199,'Growth Rates'!$B$11:$O$140,($B$1+2),FALSE))-(AM199*(AM$7/VLOOKUP($B199,'Paddock Names'!$B$11:$D$140,3)))</f>
        <v>#DIV/0!</v>
      </c>
    </row>
    <row r="201" spans="2:39" x14ac:dyDescent="0.2">
      <c r="B201" s="58">
        <f t="shared" si="7"/>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 t="shared" si="8"/>
        <v xml:space="preserve"> </v>
      </c>
      <c r="F201" s="119" t="e">
        <f>Jun!AL202</f>
        <v>#DIV/0!</v>
      </c>
      <c r="G201" s="17">
        <f>VLOOKUP(B201,'Herbage Mass Residual'!$B$11:$O$140,($B$1+2),FALSE)</f>
        <v>1500</v>
      </c>
      <c r="H201" s="103" t="e">
        <f>($F$7/VLOOKUP(B201,'Paddock Names'!$B$11:$D$140,3))*(SUM(I201:AM201)/31)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00"/>
      <c r="AM201" s="102"/>
    </row>
    <row r="202" spans="2:39" ht="16" thickBot="1" x14ac:dyDescent="0.25">
      <c r="B202" s="58">
        <f t="shared" si="7"/>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4" t="e">
        <f>AK202+(VLOOKUP($B201,'Growth Rates'!$B$11:$O$140,($B$1+2),FALSE))-(AL201*(AL$7/VLOOKUP($B201,'Paddock Names'!$B$11:$D$140,3)))</f>
        <v>#DIV/0!</v>
      </c>
      <c r="AM202" s="115" t="e">
        <f>AL202+(VLOOKUP($B201,'Growth Rates'!$B$11:$O$140,($B$1+2),FALSE))-(AM201*(AM$7/VLOOKUP($B201,'Paddock Names'!$B$11:$D$140,3)))</f>
        <v>#DIV/0!</v>
      </c>
    </row>
    <row r="203" spans="2:39" x14ac:dyDescent="0.2">
      <c r="B203" s="58">
        <f t="shared" si="7"/>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 t="shared" si="8"/>
        <v xml:space="preserve"> </v>
      </c>
      <c r="F203" s="119" t="e">
        <f>Jun!AL204</f>
        <v>#DIV/0!</v>
      </c>
      <c r="G203" s="17">
        <f>VLOOKUP(B203,'Herbage Mass Residual'!$B$11:$O$140,($B$1+2),FALSE)</f>
        <v>1500</v>
      </c>
      <c r="H203" s="103" t="e">
        <f>($F$7/VLOOKUP(B203,'Paddock Names'!$B$11:$D$140,3))*(SUM(I203:AM203)/31)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00"/>
      <c r="AM203" s="102"/>
    </row>
    <row r="204" spans="2:39" ht="16" thickBot="1" x14ac:dyDescent="0.25">
      <c r="B204" s="58">
        <f t="shared" si="7"/>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4" t="e">
        <f>AK204+(VLOOKUP($B203,'Growth Rates'!$B$11:$O$140,($B$1+2),FALSE))-(AL203*(AL$7/VLOOKUP($B203,'Paddock Names'!$B$11:$D$140,3)))</f>
        <v>#DIV/0!</v>
      </c>
      <c r="AM204" s="115" t="e">
        <f>AL204+(VLOOKUP($B203,'Growth Rates'!$B$11:$O$140,($B$1+2),FALSE))-(AM203*(AM$7/VLOOKUP($B203,'Paddock Names'!$B$11:$D$140,3)))</f>
        <v>#DIV/0!</v>
      </c>
    </row>
    <row r="205" spans="2:39" x14ac:dyDescent="0.2">
      <c r="B205" s="58">
        <f t="shared" ref="B205:B268" si="9">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 t="shared" ref="E205:E267" si="10">IF(SUM(I205:AM205)&gt;0,SUM(I205:AM205)," ")</f>
        <v xml:space="preserve"> </v>
      </c>
      <c r="F205" s="119" t="e">
        <f>Jun!AL206</f>
        <v>#DIV/0!</v>
      </c>
      <c r="G205" s="17">
        <f>VLOOKUP(B205,'Herbage Mass Residual'!$B$11:$O$140,($B$1+2),FALSE)</f>
        <v>1500</v>
      </c>
      <c r="H205" s="103" t="e">
        <f>($F$7/VLOOKUP(B205,'Paddock Names'!$B$11:$D$140,3))*(SUM(I205:AM205)/31)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00"/>
      <c r="AM205" s="102"/>
    </row>
    <row r="206" spans="2:39" ht="16" thickBot="1" x14ac:dyDescent="0.25">
      <c r="B206" s="58">
        <f t="shared" si="9"/>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4" t="e">
        <f>AK206+(VLOOKUP($B205,'Growth Rates'!$B$11:$O$140,($B$1+2),FALSE))-(AL205*(AL$7/VLOOKUP($B205,'Paddock Names'!$B$11:$D$140,3)))</f>
        <v>#DIV/0!</v>
      </c>
      <c r="AM206" s="115" t="e">
        <f>AL206+(VLOOKUP($B205,'Growth Rates'!$B$11:$O$140,($B$1+2),FALSE))-(AM205*(AM$7/VLOOKUP($B205,'Paddock Names'!$B$11:$D$140,3)))</f>
        <v>#DIV/0!</v>
      </c>
    </row>
    <row r="207" spans="2:39" x14ac:dyDescent="0.2">
      <c r="B207" s="58">
        <f t="shared" si="9"/>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 t="shared" si="10"/>
        <v xml:space="preserve"> </v>
      </c>
      <c r="F207" s="119" t="e">
        <f>Jun!AL208</f>
        <v>#DIV/0!</v>
      </c>
      <c r="G207" s="17">
        <f>VLOOKUP(B207,'Herbage Mass Residual'!$B$11:$O$140,($B$1+2),FALSE)</f>
        <v>1500</v>
      </c>
      <c r="H207" s="103" t="e">
        <f>($F$7/VLOOKUP(B207,'Paddock Names'!$B$11:$D$140,3))*(SUM(I207:AM207)/31)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00"/>
      <c r="AM207" s="102"/>
    </row>
    <row r="208" spans="2:39" ht="16" thickBot="1" x14ac:dyDescent="0.25">
      <c r="B208" s="58">
        <f t="shared" si="9"/>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4" t="e">
        <f>AK208+(VLOOKUP($B207,'Growth Rates'!$B$11:$O$140,($B$1+2),FALSE))-(AL207*(AL$7/VLOOKUP($B207,'Paddock Names'!$B$11:$D$140,3)))</f>
        <v>#DIV/0!</v>
      </c>
      <c r="AM208" s="115" t="e">
        <f>AL208+(VLOOKUP($B207,'Growth Rates'!$B$11:$O$140,($B$1+2),FALSE))-(AM207*(AM$7/VLOOKUP($B207,'Paddock Names'!$B$11:$D$140,3)))</f>
        <v>#DIV/0!</v>
      </c>
    </row>
    <row r="209" spans="2:39" x14ac:dyDescent="0.2">
      <c r="B209" s="58">
        <f t="shared" si="9"/>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 t="shared" si="10"/>
        <v xml:space="preserve"> </v>
      </c>
      <c r="F209" s="119" t="e">
        <f>Jun!AL210</f>
        <v>#DIV/0!</v>
      </c>
      <c r="G209" s="17">
        <f>VLOOKUP(B209,'Herbage Mass Residual'!$B$11:$O$140,($B$1+2),FALSE)</f>
        <v>1500</v>
      </c>
      <c r="H209" s="103" t="e">
        <f>($F$7/VLOOKUP(B209,'Paddock Names'!$B$11:$D$140,3))*(SUM(I209:AM209)/31)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00"/>
      <c r="AM209" s="102"/>
    </row>
    <row r="210" spans="2:39" ht="16" thickBot="1" x14ac:dyDescent="0.25">
      <c r="B210" s="58">
        <f t="shared" si="9"/>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4" t="e">
        <f>AK210+(VLOOKUP($B209,'Growth Rates'!$B$11:$O$140,($B$1+2),FALSE))-(AL209*(AL$7/VLOOKUP($B209,'Paddock Names'!$B$11:$D$140,3)))</f>
        <v>#DIV/0!</v>
      </c>
      <c r="AM210" s="115" t="e">
        <f>AL210+(VLOOKUP($B209,'Growth Rates'!$B$11:$O$140,($B$1+2),FALSE))-(AM209*(AM$7/VLOOKUP($B209,'Paddock Names'!$B$11:$D$140,3)))</f>
        <v>#DIV/0!</v>
      </c>
    </row>
    <row r="211" spans="2:39" x14ac:dyDescent="0.2">
      <c r="B211" s="58">
        <f t="shared" si="9"/>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 t="shared" si="10"/>
        <v xml:space="preserve"> </v>
      </c>
      <c r="F211" s="119" t="e">
        <f>Jun!AL212</f>
        <v>#DIV/0!</v>
      </c>
      <c r="G211" s="17">
        <f>VLOOKUP(B211,'Herbage Mass Residual'!$B$11:$O$140,($B$1+2),FALSE)</f>
        <v>1500</v>
      </c>
      <c r="H211" s="103" t="e">
        <f>($F$7/VLOOKUP(B211,'Paddock Names'!$B$11:$D$140,3))*(SUM(I211:AM211)/31)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00"/>
      <c r="AM211" s="102"/>
    </row>
    <row r="212" spans="2:39" ht="16" thickBot="1" x14ac:dyDescent="0.25">
      <c r="B212" s="58">
        <f t="shared" si="9"/>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4" t="e">
        <f>AK212+(VLOOKUP($B211,'Growth Rates'!$B$11:$O$140,($B$1+2),FALSE))-(AL211*(AL$7/VLOOKUP($B211,'Paddock Names'!$B$11:$D$140,3)))</f>
        <v>#DIV/0!</v>
      </c>
      <c r="AM212" s="115" t="e">
        <f>AL212+(VLOOKUP($B211,'Growth Rates'!$B$11:$O$140,($B$1+2),FALSE))-(AM211*(AM$7/VLOOKUP($B211,'Paddock Names'!$B$11:$D$140,3)))</f>
        <v>#DIV/0!</v>
      </c>
    </row>
    <row r="213" spans="2:39" x14ac:dyDescent="0.2">
      <c r="B213" s="58">
        <f t="shared" si="9"/>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 t="shared" si="10"/>
        <v xml:space="preserve"> </v>
      </c>
      <c r="F213" s="119" t="e">
        <f>Jun!AL214</f>
        <v>#DIV/0!</v>
      </c>
      <c r="G213" s="17">
        <f>VLOOKUP(B213,'Herbage Mass Residual'!$B$11:$O$140,($B$1+2),FALSE)</f>
        <v>1500</v>
      </c>
      <c r="H213" s="103" t="e">
        <f>($F$7/VLOOKUP(B213,'Paddock Names'!$B$11:$D$140,3))*(SUM(I213:AM213)/31)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2"/>
    </row>
    <row r="214" spans="2:39" ht="16" thickBot="1" x14ac:dyDescent="0.25">
      <c r="B214" s="58">
        <f t="shared" si="9"/>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4" t="e">
        <f>AK214+(VLOOKUP($B213,'Growth Rates'!$B$11:$O$140,($B$1+2),FALSE))-(AL213*(AL$7/VLOOKUP($B213,'Paddock Names'!$B$11:$D$140,3)))</f>
        <v>#DIV/0!</v>
      </c>
      <c r="AM214" s="115" t="e">
        <f>AL214+(VLOOKUP($B213,'Growth Rates'!$B$11:$O$140,($B$1+2),FALSE))-(AM213*(AM$7/VLOOKUP($B213,'Paddock Names'!$B$11:$D$140,3)))</f>
        <v>#DIV/0!</v>
      </c>
    </row>
    <row r="215" spans="2:39" x14ac:dyDescent="0.2">
      <c r="B215" s="58">
        <f t="shared" si="9"/>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 t="shared" si="10"/>
        <v xml:space="preserve"> </v>
      </c>
      <c r="F215" s="119" t="e">
        <f>Jun!AL216</f>
        <v>#DIV/0!</v>
      </c>
      <c r="G215" s="17">
        <f>VLOOKUP(B215,'Herbage Mass Residual'!$B$11:$O$140,($B$1+2),FALSE)</f>
        <v>1500</v>
      </c>
      <c r="H215" s="103" t="e">
        <f>($F$7/VLOOKUP(B215,'Paddock Names'!$B$11:$D$140,3))*(SUM(I215:AM215)/31)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00"/>
      <c r="AM215" s="102"/>
    </row>
    <row r="216" spans="2:39" ht="16" thickBot="1" x14ac:dyDescent="0.25">
      <c r="B216" s="58">
        <f t="shared" si="9"/>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4" t="e">
        <f>AK216+(VLOOKUP($B215,'Growth Rates'!$B$11:$O$140,($B$1+2),FALSE))-(AL215*(AL$7/VLOOKUP($B215,'Paddock Names'!$B$11:$D$140,3)))</f>
        <v>#DIV/0!</v>
      </c>
      <c r="AM216" s="115" t="e">
        <f>AL216+(VLOOKUP($B215,'Growth Rates'!$B$11:$O$140,($B$1+2),FALSE))-(AM215*(AM$7/VLOOKUP($B215,'Paddock Names'!$B$11:$D$140,3)))</f>
        <v>#DIV/0!</v>
      </c>
    </row>
    <row r="217" spans="2:39" x14ac:dyDescent="0.2">
      <c r="B217" s="58">
        <f t="shared" si="9"/>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 t="shared" si="10"/>
        <v xml:space="preserve"> </v>
      </c>
      <c r="F217" s="119" t="e">
        <f>Jun!AL218</f>
        <v>#DIV/0!</v>
      </c>
      <c r="G217" s="17">
        <f>VLOOKUP(B217,'Herbage Mass Residual'!$B$11:$O$140,($B$1+2),FALSE)</f>
        <v>1500</v>
      </c>
      <c r="H217" s="103" t="e">
        <f>($F$7/VLOOKUP(B217,'Paddock Names'!$B$11:$D$140,3))*(SUM(I217:AM217)/31)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00"/>
      <c r="AM217" s="102"/>
    </row>
    <row r="218" spans="2:39" ht="16" thickBot="1" x14ac:dyDescent="0.25">
      <c r="B218" s="58">
        <f t="shared" si="9"/>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4" t="e">
        <f>AK218+(VLOOKUP($B217,'Growth Rates'!$B$11:$O$140,($B$1+2),FALSE))-(AL217*(AL$7/VLOOKUP($B217,'Paddock Names'!$B$11:$D$140,3)))</f>
        <v>#DIV/0!</v>
      </c>
      <c r="AM218" s="115" t="e">
        <f>AL218+(VLOOKUP($B217,'Growth Rates'!$B$11:$O$140,($B$1+2),FALSE))-(AM217*(AM$7/VLOOKUP($B217,'Paddock Names'!$B$11:$D$140,3)))</f>
        <v>#DIV/0!</v>
      </c>
    </row>
    <row r="219" spans="2:39" x14ac:dyDescent="0.2">
      <c r="B219" s="58">
        <f t="shared" si="9"/>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 t="shared" si="10"/>
        <v xml:space="preserve"> </v>
      </c>
      <c r="F219" s="119" t="e">
        <f>Jun!AL220</f>
        <v>#DIV/0!</v>
      </c>
      <c r="G219" s="17">
        <f>VLOOKUP(B219,'Herbage Mass Residual'!$B$11:$O$140,($B$1+2),FALSE)</f>
        <v>1500</v>
      </c>
      <c r="H219" s="103" t="e">
        <f>($F$7/VLOOKUP(B219,'Paddock Names'!$B$11:$D$140,3))*(SUM(I219:AM219)/31)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2"/>
    </row>
    <row r="220" spans="2:39" ht="16" thickBot="1" x14ac:dyDescent="0.25">
      <c r="B220" s="58">
        <f t="shared" si="9"/>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4" t="e">
        <f>AK220+(VLOOKUP($B219,'Growth Rates'!$B$11:$O$140,($B$1+2),FALSE))-(AL219*(AL$7/VLOOKUP($B219,'Paddock Names'!$B$11:$D$140,3)))</f>
        <v>#DIV/0!</v>
      </c>
      <c r="AM220" s="115" t="e">
        <f>AL220+(VLOOKUP($B219,'Growth Rates'!$B$11:$O$140,($B$1+2),FALSE))-(AM219*(AM$7/VLOOKUP($B219,'Paddock Names'!$B$11:$D$140,3)))</f>
        <v>#DIV/0!</v>
      </c>
    </row>
    <row r="221" spans="2:39" x14ac:dyDescent="0.2">
      <c r="B221" s="58">
        <f t="shared" si="9"/>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 t="shared" si="10"/>
        <v xml:space="preserve"> </v>
      </c>
      <c r="F221" s="119" t="e">
        <f>Jun!AL222</f>
        <v>#DIV/0!</v>
      </c>
      <c r="G221" s="17">
        <f>VLOOKUP(B221,'Herbage Mass Residual'!$B$11:$O$140,($B$1+2),FALSE)</f>
        <v>1500</v>
      </c>
      <c r="H221" s="103" t="e">
        <f>($F$7/VLOOKUP(B221,'Paddock Names'!$B$11:$D$140,3))*(SUM(I221:AM221)/31)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00"/>
      <c r="AM221" s="102"/>
    </row>
    <row r="222" spans="2:39" ht="16" thickBot="1" x14ac:dyDescent="0.25">
      <c r="B222" s="58">
        <f t="shared" si="9"/>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4" t="e">
        <f>AK222+(VLOOKUP($B221,'Growth Rates'!$B$11:$O$140,($B$1+2),FALSE))-(AL221*(AL$7/VLOOKUP($B221,'Paddock Names'!$B$11:$D$140,3)))</f>
        <v>#DIV/0!</v>
      </c>
      <c r="AM222" s="115" t="e">
        <f>AL222+(VLOOKUP($B221,'Growth Rates'!$B$11:$O$140,($B$1+2),FALSE))-(AM221*(AM$7/VLOOKUP($B221,'Paddock Names'!$B$11:$D$140,3)))</f>
        <v>#DIV/0!</v>
      </c>
    </row>
    <row r="223" spans="2:39" x14ac:dyDescent="0.2">
      <c r="B223" s="58">
        <f t="shared" si="9"/>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 t="shared" si="10"/>
        <v xml:space="preserve"> </v>
      </c>
      <c r="F223" s="119" t="e">
        <f>Jun!AL224</f>
        <v>#DIV/0!</v>
      </c>
      <c r="G223" s="17">
        <f>VLOOKUP(B223,'Herbage Mass Residual'!$B$11:$O$140,($B$1+2),FALSE)</f>
        <v>1500</v>
      </c>
      <c r="H223" s="103" t="e">
        <f>($F$7/VLOOKUP(B223,'Paddock Names'!$B$11:$D$140,3))*(SUM(I223:AM223)/31)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00"/>
      <c r="AM223" s="102"/>
    </row>
    <row r="224" spans="2:39" ht="16" thickBot="1" x14ac:dyDescent="0.25">
      <c r="B224" s="58">
        <f t="shared" si="9"/>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4" t="e">
        <f>AK224+(VLOOKUP($B223,'Growth Rates'!$B$11:$O$140,($B$1+2),FALSE))-(AL223*(AL$7/VLOOKUP($B223,'Paddock Names'!$B$11:$D$140,3)))</f>
        <v>#DIV/0!</v>
      </c>
      <c r="AM224" s="115" t="e">
        <f>AL224+(VLOOKUP($B223,'Growth Rates'!$B$11:$O$140,($B$1+2),FALSE))-(AM223*(AM$7/VLOOKUP($B223,'Paddock Names'!$B$11:$D$140,3)))</f>
        <v>#DIV/0!</v>
      </c>
    </row>
    <row r="225" spans="2:39" x14ac:dyDescent="0.2">
      <c r="B225" s="58">
        <f t="shared" si="9"/>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 t="shared" si="10"/>
        <v xml:space="preserve"> </v>
      </c>
      <c r="F225" s="119" t="e">
        <f>Jun!AL226</f>
        <v>#DIV/0!</v>
      </c>
      <c r="G225" s="17">
        <f>VLOOKUP(B225,'Herbage Mass Residual'!$B$11:$O$140,($B$1+2),FALSE)</f>
        <v>1500</v>
      </c>
      <c r="H225" s="103" t="e">
        <f>($F$7/VLOOKUP(B225,'Paddock Names'!$B$11:$D$140,3))*(SUM(I225:AM225)/31)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00"/>
      <c r="AM225" s="102"/>
    </row>
    <row r="226" spans="2:39" ht="16" thickBot="1" x14ac:dyDescent="0.25">
      <c r="B226" s="58">
        <f t="shared" si="9"/>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4" t="e">
        <f>AK226+(VLOOKUP($B225,'Growth Rates'!$B$11:$O$140,($B$1+2),FALSE))-(AL225*(AL$7/VLOOKUP($B225,'Paddock Names'!$B$11:$D$140,3)))</f>
        <v>#DIV/0!</v>
      </c>
      <c r="AM226" s="115" t="e">
        <f>AL226+(VLOOKUP($B225,'Growth Rates'!$B$11:$O$140,($B$1+2),FALSE))-(AM225*(AM$7/VLOOKUP($B225,'Paddock Names'!$B$11:$D$140,3)))</f>
        <v>#DIV/0!</v>
      </c>
    </row>
    <row r="227" spans="2:39" x14ac:dyDescent="0.2">
      <c r="B227" s="58">
        <f t="shared" si="9"/>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 t="shared" si="10"/>
        <v xml:space="preserve"> </v>
      </c>
      <c r="F227" s="119" t="e">
        <f>Jun!AL228</f>
        <v>#DIV/0!</v>
      </c>
      <c r="G227" s="17">
        <f>VLOOKUP(B227,'Herbage Mass Residual'!$B$11:$O$140,($B$1+2),FALSE)</f>
        <v>1500</v>
      </c>
      <c r="H227" s="103" t="e">
        <f>($F$7/VLOOKUP(B227,'Paddock Names'!$B$11:$D$140,3))*(SUM(I227:AM227)/31)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00"/>
      <c r="AM227" s="102"/>
    </row>
    <row r="228" spans="2:39" ht="16" thickBot="1" x14ac:dyDescent="0.25">
      <c r="B228" s="58">
        <f t="shared" si="9"/>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4" t="e">
        <f>AK228+(VLOOKUP($B227,'Growth Rates'!$B$11:$O$140,($B$1+2),FALSE))-(AL227*(AL$7/VLOOKUP($B227,'Paddock Names'!$B$11:$D$140,3)))</f>
        <v>#DIV/0!</v>
      </c>
      <c r="AM228" s="115" t="e">
        <f>AL228+(VLOOKUP($B227,'Growth Rates'!$B$11:$O$140,($B$1+2),FALSE))-(AM227*(AM$7/VLOOKUP($B227,'Paddock Names'!$B$11:$D$140,3)))</f>
        <v>#DIV/0!</v>
      </c>
    </row>
    <row r="229" spans="2:39" x14ac:dyDescent="0.2">
      <c r="B229" s="58">
        <f t="shared" si="9"/>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 t="shared" si="10"/>
        <v xml:space="preserve"> </v>
      </c>
      <c r="F229" s="119" t="e">
        <f>Jun!AL230</f>
        <v>#DIV/0!</v>
      </c>
      <c r="G229" s="17">
        <f>VLOOKUP(B229,'Herbage Mass Residual'!$B$11:$O$140,($B$1+2),FALSE)</f>
        <v>1500</v>
      </c>
      <c r="H229" s="103" t="e">
        <f>($F$7/VLOOKUP(B229,'Paddock Names'!$B$11:$D$140,3))*(SUM(I229:AM229)/31)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00"/>
      <c r="AM229" s="102"/>
    </row>
    <row r="230" spans="2:39" ht="16" thickBot="1" x14ac:dyDescent="0.25">
      <c r="B230" s="58">
        <f t="shared" si="9"/>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4" t="e">
        <f>AK230+(VLOOKUP($B229,'Growth Rates'!$B$11:$O$140,($B$1+2),FALSE))-(AL229*(AL$7/VLOOKUP($B229,'Paddock Names'!$B$11:$D$140,3)))</f>
        <v>#DIV/0!</v>
      </c>
      <c r="AM230" s="115" t="e">
        <f>AL230+(VLOOKUP($B229,'Growth Rates'!$B$11:$O$140,($B$1+2),FALSE))-(AM229*(AM$7/VLOOKUP($B229,'Paddock Names'!$B$11:$D$140,3)))</f>
        <v>#DIV/0!</v>
      </c>
    </row>
    <row r="231" spans="2:39" x14ac:dyDescent="0.2">
      <c r="B231" s="58">
        <f t="shared" si="9"/>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 t="shared" si="10"/>
        <v xml:space="preserve"> </v>
      </c>
      <c r="F231" s="119" t="e">
        <f>Jun!AL232</f>
        <v>#DIV/0!</v>
      </c>
      <c r="G231" s="17">
        <f>VLOOKUP(B231,'Herbage Mass Residual'!$B$11:$O$140,($B$1+2),FALSE)</f>
        <v>1500</v>
      </c>
      <c r="H231" s="103" t="e">
        <f>($F$7/VLOOKUP(B231,'Paddock Names'!$B$11:$D$140,3))*(SUM(I231:AM231)/31)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00"/>
      <c r="AM231" s="102"/>
    </row>
    <row r="232" spans="2:39" ht="16" thickBot="1" x14ac:dyDescent="0.25">
      <c r="B232" s="58">
        <f t="shared" si="9"/>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4" t="e">
        <f>AK232+(VLOOKUP($B231,'Growth Rates'!$B$11:$O$140,($B$1+2),FALSE))-(AL231*(AL$7/VLOOKUP($B231,'Paddock Names'!$B$11:$D$140,3)))</f>
        <v>#DIV/0!</v>
      </c>
      <c r="AM232" s="115" t="e">
        <f>AL232+(VLOOKUP($B231,'Growth Rates'!$B$11:$O$140,($B$1+2),FALSE))-(AM231*(AM$7/VLOOKUP($B231,'Paddock Names'!$B$11:$D$140,3)))</f>
        <v>#DIV/0!</v>
      </c>
    </row>
    <row r="233" spans="2:39" x14ac:dyDescent="0.2">
      <c r="B233" s="58">
        <f t="shared" si="9"/>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 t="shared" si="10"/>
        <v xml:space="preserve"> </v>
      </c>
      <c r="F233" s="119" t="e">
        <f>Jun!AL234</f>
        <v>#DIV/0!</v>
      </c>
      <c r="G233" s="17">
        <f>VLOOKUP(B233,'Herbage Mass Residual'!$B$11:$O$140,($B$1+2),FALSE)</f>
        <v>1500</v>
      </c>
      <c r="H233" s="103" t="e">
        <f>($F$7/VLOOKUP(B233,'Paddock Names'!$B$11:$D$140,3))*(SUM(I233:AM233)/31)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00"/>
      <c r="AM233" s="102"/>
    </row>
    <row r="234" spans="2:39" ht="16" thickBot="1" x14ac:dyDescent="0.25">
      <c r="B234" s="58">
        <f t="shared" si="9"/>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4" t="e">
        <f>AK234+(VLOOKUP($B233,'Growth Rates'!$B$11:$O$140,($B$1+2),FALSE))-(AL233*(AL$7/VLOOKUP($B233,'Paddock Names'!$B$11:$D$140,3)))</f>
        <v>#DIV/0!</v>
      </c>
      <c r="AM234" s="115" t="e">
        <f>AL234+(VLOOKUP($B233,'Growth Rates'!$B$11:$O$140,($B$1+2),FALSE))-(AM233*(AM$7/VLOOKUP($B233,'Paddock Names'!$B$11:$D$140,3)))</f>
        <v>#DIV/0!</v>
      </c>
    </row>
    <row r="235" spans="2:39" x14ac:dyDescent="0.2">
      <c r="B235" s="58">
        <f t="shared" si="9"/>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 t="shared" si="10"/>
        <v xml:space="preserve"> </v>
      </c>
      <c r="F235" s="119" t="e">
        <f>Jun!AL236</f>
        <v>#DIV/0!</v>
      </c>
      <c r="G235" s="17">
        <f>VLOOKUP(B235,'Herbage Mass Residual'!$B$11:$O$140,($B$1+2),FALSE)</f>
        <v>1500</v>
      </c>
      <c r="H235" s="103" t="e">
        <f>($F$7/VLOOKUP(B235,'Paddock Names'!$B$11:$D$140,3))*(SUM(I235:AM235)/31)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00"/>
      <c r="AM235" s="102"/>
    </row>
    <row r="236" spans="2:39" ht="16" thickBot="1" x14ac:dyDescent="0.25">
      <c r="B236" s="58">
        <f t="shared" si="9"/>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4" t="e">
        <f>AK236+(VLOOKUP($B235,'Growth Rates'!$B$11:$O$140,($B$1+2),FALSE))-(AL235*(AL$7/VLOOKUP($B235,'Paddock Names'!$B$11:$D$140,3)))</f>
        <v>#DIV/0!</v>
      </c>
      <c r="AM236" s="115" t="e">
        <f>AL236+(VLOOKUP($B235,'Growth Rates'!$B$11:$O$140,($B$1+2),FALSE))-(AM235*(AM$7/VLOOKUP($B235,'Paddock Names'!$B$11:$D$140,3)))</f>
        <v>#DIV/0!</v>
      </c>
    </row>
    <row r="237" spans="2:39" x14ac:dyDescent="0.2">
      <c r="B237" s="58">
        <f t="shared" si="9"/>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 t="shared" si="10"/>
        <v xml:space="preserve"> </v>
      </c>
      <c r="F237" s="119" t="e">
        <f>Jun!AL238</f>
        <v>#DIV/0!</v>
      </c>
      <c r="G237" s="17">
        <f>VLOOKUP(B237,'Herbage Mass Residual'!$B$11:$O$140,($B$1+2),FALSE)</f>
        <v>1500</v>
      </c>
      <c r="H237" s="103" t="e">
        <f>($F$7/VLOOKUP(B237,'Paddock Names'!$B$11:$D$140,3))*(SUM(I237:AM237)/31)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2"/>
    </row>
    <row r="238" spans="2:39" ht="16" thickBot="1" x14ac:dyDescent="0.25">
      <c r="B238" s="58">
        <f t="shared" si="9"/>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4" t="e">
        <f>AK238+(VLOOKUP($B237,'Growth Rates'!$B$11:$O$140,($B$1+2),FALSE))-(AL237*(AL$7/VLOOKUP($B237,'Paddock Names'!$B$11:$D$140,3)))</f>
        <v>#DIV/0!</v>
      </c>
      <c r="AM238" s="115" t="e">
        <f>AL238+(VLOOKUP($B237,'Growth Rates'!$B$11:$O$140,($B$1+2),FALSE))-(AM237*(AM$7/VLOOKUP($B237,'Paddock Names'!$B$11:$D$140,3)))</f>
        <v>#DIV/0!</v>
      </c>
    </row>
    <row r="239" spans="2:39" x14ac:dyDescent="0.2">
      <c r="B239" s="58">
        <f t="shared" si="9"/>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 t="shared" si="10"/>
        <v xml:space="preserve"> </v>
      </c>
      <c r="F239" s="119" t="e">
        <f>Jun!AL240</f>
        <v>#DIV/0!</v>
      </c>
      <c r="G239" s="17">
        <f>VLOOKUP(B239,'Herbage Mass Residual'!$B$11:$O$140,($B$1+2),FALSE)</f>
        <v>1500</v>
      </c>
      <c r="H239" s="103" t="e">
        <f>($F$7/VLOOKUP(B239,'Paddock Names'!$B$11:$D$140,3))*(SUM(I239:AM239)/31)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00"/>
      <c r="AM239" s="102"/>
    </row>
    <row r="240" spans="2:39" ht="16" thickBot="1" x14ac:dyDescent="0.25">
      <c r="B240" s="58">
        <f t="shared" si="9"/>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4" t="e">
        <f>AK240+(VLOOKUP($B239,'Growth Rates'!$B$11:$O$140,($B$1+2),FALSE))-(AL239*(AL$7/VLOOKUP($B239,'Paddock Names'!$B$11:$D$140,3)))</f>
        <v>#DIV/0!</v>
      </c>
      <c r="AM240" s="115" t="e">
        <f>AL240+(VLOOKUP($B239,'Growth Rates'!$B$11:$O$140,($B$1+2),FALSE))-(AM239*(AM$7/VLOOKUP($B239,'Paddock Names'!$B$11:$D$140,3)))</f>
        <v>#DIV/0!</v>
      </c>
    </row>
    <row r="241" spans="2:39" x14ac:dyDescent="0.2">
      <c r="B241" s="58">
        <f t="shared" si="9"/>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 t="shared" si="10"/>
        <v xml:space="preserve"> </v>
      </c>
      <c r="F241" s="119" t="e">
        <f>Jun!AL242</f>
        <v>#DIV/0!</v>
      </c>
      <c r="G241" s="17">
        <f>VLOOKUP(B241,'Herbage Mass Residual'!$B$11:$O$140,($B$1+2),FALSE)</f>
        <v>1500</v>
      </c>
      <c r="H241" s="103" t="e">
        <f>($F$7/VLOOKUP(B241,'Paddock Names'!$B$11:$D$140,3))*(SUM(I241:AM241)/31)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00"/>
      <c r="AM241" s="102"/>
    </row>
    <row r="242" spans="2:39" ht="16" thickBot="1" x14ac:dyDescent="0.25">
      <c r="B242" s="58">
        <f t="shared" si="9"/>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4" t="e">
        <f>AK242+(VLOOKUP($B241,'Growth Rates'!$B$11:$O$140,($B$1+2),FALSE))-(AL241*(AL$7/VLOOKUP($B241,'Paddock Names'!$B$11:$D$140,3)))</f>
        <v>#DIV/0!</v>
      </c>
      <c r="AM242" s="115" t="e">
        <f>AL242+(VLOOKUP($B241,'Growth Rates'!$B$11:$O$140,($B$1+2),FALSE))-(AM241*(AM$7/VLOOKUP($B241,'Paddock Names'!$B$11:$D$140,3)))</f>
        <v>#DIV/0!</v>
      </c>
    </row>
    <row r="243" spans="2:39" x14ac:dyDescent="0.2">
      <c r="B243" s="58">
        <f t="shared" si="9"/>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 t="shared" si="10"/>
        <v xml:space="preserve"> </v>
      </c>
      <c r="F243" s="119" t="e">
        <f>Jun!AL244</f>
        <v>#DIV/0!</v>
      </c>
      <c r="G243" s="17">
        <f>VLOOKUP(B243,'Herbage Mass Residual'!$B$11:$O$140,($B$1+2),FALSE)</f>
        <v>1500</v>
      </c>
      <c r="H243" s="103" t="e">
        <f>($F$7/VLOOKUP(B243,'Paddock Names'!$B$11:$D$140,3))*(SUM(I243:AM243)/31)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2"/>
    </row>
    <row r="244" spans="2:39" ht="16" thickBot="1" x14ac:dyDescent="0.25">
      <c r="B244" s="58">
        <f t="shared" si="9"/>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4" t="e">
        <f>AK244+(VLOOKUP($B243,'Growth Rates'!$B$11:$O$140,($B$1+2),FALSE))-(AL243*(AL$7/VLOOKUP($B243,'Paddock Names'!$B$11:$D$140,3)))</f>
        <v>#DIV/0!</v>
      </c>
      <c r="AM244" s="115" t="e">
        <f>AL244+(VLOOKUP($B243,'Growth Rates'!$B$11:$O$140,($B$1+2),FALSE))-(AM243*(AM$7/VLOOKUP($B243,'Paddock Names'!$B$11:$D$140,3)))</f>
        <v>#DIV/0!</v>
      </c>
    </row>
    <row r="245" spans="2:39" x14ac:dyDescent="0.2">
      <c r="B245" s="58">
        <f t="shared" si="9"/>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 t="shared" si="10"/>
        <v xml:space="preserve"> </v>
      </c>
      <c r="F245" s="119" t="e">
        <f>Jun!AL246</f>
        <v>#DIV/0!</v>
      </c>
      <c r="G245" s="17">
        <f>VLOOKUP(B245,'Herbage Mass Residual'!$B$11:$O$140,($B$1+2),FALSE)</f>
        <v>1500</v>
      </c>
      <c r="H245" s="103" t="e">
        <f>($F$7/VLOOKUP(B245,'Paddock Names'!$B$11:$D$140,3))*(SUM(I245:AM245)/31)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2"/>
    </row>
    <row r="246" spans="2:39" ht="16" thickBot="1" x14ac:dyDescent="0.25">
      <c r="B246" s="58">
        <f t="shared" si="9"/>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4" t="e">
        <f>AK246+(VLOOKUP($B245,'Growth Rates'!$B$11:$O$140,($B$1+2),FALSE))-(AL245*(AL$7/VLOOKUP($B245,'Paddock Names'!$B$11:$D$140,3)))</f>
        <v>#DIV/0!</v>
      </c>
      <c r="AM246" s="115" t="e">
        <f>AL246+(VLOOKUP($B245,'Growth Rates'!$B$11:$O$140,($B$1+2),FALSE))-(AM245*(AM$7/VLOOKUP($B245,'Paddock Names'!$B$11:$D$140,3)))</f>
        <v>#DIV/0!</v>
      </c>
    </row>
    <row r="247" spans="2:39" x14ac:dyDescent="0.2">
      <c r="B247" s="58">
        <f t="shared" si="9"/>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 t="shared" si="10"/>
        <v xml:space="preserve"> </v>
      </c>
      <c r="F247" s="119" t="e">
        <f>Jun!AL248</f>
        <v>#DIV/0!</v>
      </c>
      <c r="G247" s="17">
        <f>VLOOKUP(B247,'Herbage Mass Residual'!$B$11:$O$140,($B$1+2),FALSE)</f>
        <v>1500</v>
      </c>
      <c r="H247" s="103" t="e">
        <f>($F$7/VLOOKUP(B247,'Paddock Names'!$B$11:$D$140,3))*(SUM(I247:AM247)/31)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00"/>
      <c r="AM247" s="102"/>
    </row>
    <row r="248" spans="2:39" ht="16" thickBot="1" x14ac:dyDescent="0.25">
      <c r="B248" s="58">
        <f t="shared" si="9"/>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4" t="e">
        <f>AK248+(VLOOKUP($B247,'Growth Rates'!$B$11:$O$140,($B$1+2),FALSE))-(AL247*(AL$7/VLOOKUP($B247,'Paddock Names'!$B$11:$D$140,3)))</f>
        <v>#DIV/0!</v>
      </c>
      <c r="AM248" s="115" t="e">
        <f>AL248+(VLOOKUP($B247,'Growth Rates'!$B$11:$O$140,($B$1+2),FALSE))-(AM247*(AM$7/VLOOKUP($B247,'Paddock Names'!$B$11:$D$140,3)))</f>
        <v>#DIV/0!</v>
      </c>
    </row>
    <row r="249" spans="2:39" x14ac:dyDescent="0.2">
      <c r="B249" s="58">
        <f t="shared" si="9"/>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 t="shared" si="10"/>
        <v xml:space="preserve"> </v>
      </c>
      <c r="F249" s="119" t="e">
        <f>Jun!AL250</f>
        <v>#DIV/0!</v>
      </c>
      <c r="G249" s="17">
        <f>VLOOKUP(B249,'Herbage Mass Residual'!$B$11:$O$140,($B$1+2),FALSE)</f>
        <v>1500</v>
      </c>
      <c r="H249" s="103" t="e">
        <f>($F$7/VLOOKUP(B249,'Paddock Names'!$B$11:$D$140,3))*(SUM(I249:AM249)/31)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2"/>
    </row>
    <row r="250" spans="2:39" ht="16" thickBot="1" x14ac:dyDescent="0.25">
      <c r="B250" s="58">
        <f t="shared" si="9"/>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4" t="e">
        <f>AK250+(VLOOKUP($B249,'Growth Rates'!$B$11:$O$140,($B$1+2),FALSE))-(AL249*(AL$7/VLOOKUP($B249,'Paddock Names'!$B$11:$D$140,3)))</f>
        <v>#DIV/0!</v>
      </c>
      <c r="AM250" s="115" t="e">
        <f>AL250+(VLOOKUP($B249,'Growth Rates'!$B$11:$O$140,($B$1+2),FALSE))-(AM249*(AM$7/VLOOKUP($B249,'Paddock Names'!$B$11:$D$140,3)))</f>
        <v>#DIV/0!</v>
      </c>
    </row>
    <row r="251" spans="2:39" x14ac:dyDescent="0.2">
      <c r="B251" s="58">
        <f t="shared" si="9"/>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 t="shared" si="10"/>
        <v xml:space="preserve"> </v>
      </c>
      <c r="F251" s="119" t="e">
        <f>Jun!AL252</f>
        <v>#DIV/0!</v>
      </c>
      <c r="G251" s="17">
        <f>VLOOKUP(B251,'Herbage Mass Residual'!$B$11:$O$140,($B$1+2),FALSE)</f>
        <v>1500</v>
      </c>
      <c r="H251" s="103" t="e">
        <f>($F$7/VLOOKUP(B251,'Paddock Names'!$B$11:$D$140,3))*(SUM(I251:AM251)/31)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2"/>
    </row>
    <row r="252" spans="2:39" ht="16" thickBot="1" x14ac:dyDescent="0.25">
      <c r="B252" s="58">
        <f t="shared" si="9"/>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4" t="e">
        <f>AK252+(VLOOKUP($B251,'Growth Rates'!$B$11:$O$140,($B$1+2),FALSE))-(AL251*(AL$7/VLOOKUP($B251,'Paddock Names'!$B$11:$D$140,3)))</f>
        <v>#DIV/0!</v>
      </c>
      <c r="AM252" s="115" t="e">
        <f>AL252+(VLOOKUP($B251,'Growth Rates'!$B$11:$O$140,($B$1+2),FALSE))-(AM251*(AM$7/VLOOKUP($B251,'Paddock Names'!$B$11:$D$140,3)))</f>
        <v>#DIV/0!</v>
      </c>
    </row>
    <row r="253" spans="2:39" x14ac:dyDescent="0.2">
      <c r="B253" s="58">
        <f t="shared" si="9"/>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 t="shared" si="10"/>
        <v xml:space="preserve"> </v>
      </c>
      <c r="F253" s="119" t="e">
        <f>Jun!AL254</f>
        <v>#DIV/0!</v>
      </c>
      <c r="G253" s="17">
        <f>VLOOKUP(B253,'Herbage Mass Residual'!$B$11:$O$140,($B$1+2),FALSE)</f>
        <v>1500</v>
      </c>
      <c r="H253" s="103" t="e">
        <f>($F$7/VLOOKUP(B253,'Paddock Names'!$B$11:$D$140,3))*(SUM(I253:AM253)/31)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00"/>
      <c r="AM253" s="102"/>
    </row>
    <row r="254" spans="2:39" ht="16" thickBot="1" x14ac:dyDescent="0.25">
      <c r="B254" s="58">
        <f t="shared" si="9"/>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4" t="e">
        <f>AK254+(VLOOKUP($B253,'Growth Rates'!$B$11:$O$140,($B$1+2),FALSE))-(AL253*(AL$7/VLOOKUP($B253,'Paddock Names'!$B$11:$D$140,3)))</f>
        <v>#DIV/0!</v>
      </c>
      <c r="AM254" s="115" t="e">
        <f>AL254+(VLOOKUP($B253,'Growth Rates'!$B$11:$O$140,($B$1+2),FALSE))-(AM253*(AM$7/VLOOKUP($B253,'Paddock Names'!$B$11:$D$140,3)))</f>
        <v>#DIV/0!</v>
      </c>
    </row>
    <row r="255" spans="2:39" x14ac:dyDescent="0.2">
      <c r="B255" s="58">
        <f t="shared" si="9"/>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 t="shared" si="10"/>
        <v xml:space="preserve"> </v>
      </c>
      <c r="F255" s="119" t="e">
        <f>Jun!AL256</f>
        <v>#DIV/0!</v>
      </c>
      <c r="G255" s="17">
        <f>VLOOKUP(B255,'Herbage Mass Residual'!$B$11:$O$140,($B$1+2),FALSE)</f>
        <v>1500</v>
      </c>
      <c r="H255" s="103" t="e">
        <f>($F$7/VLOOKUP(B255,'Paddock Names'!$B$11:$D$140,3))*(SUM(I255:AM255)/31)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2"/>
    </row>
    <row r="256" spans="2:39" ht="16" thickBot="1" x14ac:dyDescent="0.25">
      <c r="B256" s="58">
        <f t="shared" si="9"/>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4" t="e">
        <f>AK256+(VLOOKUP($B255,'Growth Rates'!$B$11:$O$140,($B$1+2),FALSE))-(AL255*(AL$7/VLOOKUP($B255,'Paddock Names'!$B$11:$D$140,3)))</f>
        <v>#DIV/0!</v>
      </c>
      <c r="AM256" s="115" t="e">
        <f>AL256+(VLOOKUP($B255,'Growth Rates'!$B$11:$O$140,($B$1+2),FALSE))-(AM255*(AM$7/VLOOKUP($B255,'Paddock Names'!$B$11:$D$140,3)))</f>
        <v>#DIV/0!</v>
      </c>
    </row>
    <row r="257" spans="1:40" x14ac:dyDescent="0.2">
      <c r="B257" s="58">
        <f t="shared" si="9"/>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 t="shared" si="10"/>
        <v xml:space="preserve"> </v>
      </c>
      <c r="F257" s="119" t="e">
        <f>Jun!AL258</f>
        <v>#DIV/0!</v>
      </c>
      <c r="G257" s="17">
        <f>VLOOKUP(B257,'Herbage Mass Residual'!$B$11:$O$140,($B$1+2),FALSE)</f>
        <v>1500</v>
      </c>
      <c r="H257" s="103" t="e">
        <f>($F$7/VLOOKUP(B257,'Paddock Names'!$B$11:$D$140,3))*(SUM(I257:AM257)/31)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2"/>
    </row>
    <row r="258" spans="1:40" ht="16" thickBot="1" x14ac:dyDescent="0.25">
      <c r="B258" s="58">
        <f t="shared" si="9"/>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4" t="e">
        <f>AK258+(VLOOKUP($B257,'Growth Rates'!$B$11:$O$140,($B$1+2),FALSE))-(AL257*(AL$7/VLOOKUP($B257,'Paddock Names'!$B$11:$D$140,3)))</f>
        <v>#DIV/0!</v>
      </c>
      <c r="AM258" s="115" t="e">
        <f>AL258+(VLOOKUP($B257,'Growth Rates'!$B$11:$O$140,($B$1+2),FALSE))-(AM257*(AM$7/VLOOKUP($B257,'Paddock Names'!$B$11:$D$140,3)))</f>
        <v>#DIV/0!</v>
      </c>
    </row>
    <row r="259" spans="1:40" x14ac:dyDescent="0.2">
      <c r="B259" s="58">
        <f t="shared" si="9"/>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 t="shared" si="10"/>
        <v xml:space="preserve"> </v>
      </c>
      <c r="F259" s="119" t="e">
        <f>Jun!AL260</f>
        <v>#DIV/0!</v>
      </c>
      <c r="G259" s="17">
        <f>VLOOKUP(B259,'Herbage Mass Residual'!$B$11:$O$140,($B$1+2),FALSE)</f>
        <v>1500</v>
      </c>
      <c r="H259" s="103" t="e">
        <f>($F$7/VLOOKUP(B259,'Paddock Names'!$B$11:$D$140,3))*(SUM(I259:AM259)/31)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2"/>
    </row>
    <row r="260" spans="1:40" ht="16" thickBot="1" x14ac:dyDescent="0.25">
      <c r="B260" s="58">
        <f t="shared" si="9"/>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4" t="e">
        <f>AK260+(VLOOKUP($B259,'Growth Rates'!$B$11:$O$140,($B$1+2),FALSE))-(AL259*(AL$7/VLOOKUP($B259,'Paddock Names'!$B$11:$D$140,3)))</f>
        <v>#DIV/0!</v>
      </c>
      <c r="AM260" s="115" t="e">
        <f>AL260+(VLOOKUP($B259,'Growth Rates'!$B$11:$O$140,($B$1+2),FALSE))-(AM259*(AM$7/VLOOKUP($B259,'Paddock Names'!$B$11:$D$140,3)))</f>
        <v>#DIV/0!</v>
      </c>
    </row>
    <row r="261" spans="1:40" x14ac:dyDescent="0.2">
      <c r="B261" s="58">
        <f t="shared" si="9"/>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 t="shared" si="10"/>
        <v xml:space="preserve"> </v>
      </c>
      <c r="F261" s="119" t="e">
        <f>Jun!AL262</f>
        <v>#DIV/0!</v>
      </c>
      <c r="G261" s="17">
        <f>VLOOKUP(B261,'Herbage Mass Residual'!$B$11:$O$140,($B$1+2),FALSE)</f>
        <v>1500</v>
      </c>
      <c r="H261" s="103" t="e">
        <f>($F$7/VLOOKUP(B261,'Paddock Names'!$B$11:$D$140,3))*(SUM(I261:AM261)/31)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2"/>
    </row>
    <row r="262" spans="1:40" ht="16" thickBot="1" x14ac:dyDescent="0.25">
      <c r="B262" s="58">
        <f t="shared" si="9"/>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4" t="e">
        <f>AK262+(VLOOKUP($B261,'Growth Rates'!$B$11:$O$140,($B$1+2),FALSE))-(AL261*(AL$7/VLOOKUP($B261,'Paddock Names'!$B$11:$D$140,3)))</f>
        <v>#DIV/0!</v>
      </c>
      <c r="AM262" s="115" t="e">
        <f>AL262+(VLOOKUP($B261,'Growth Rates'!$B$11:$O$140,($B$1+2),FALSE))-(AM261*(AM$7/VLOOKUP($B261,'Paddock Names'!$B$11:$D$140,3)))</f>
        <v>#DIV/0!</v>
      </c>
    </row>
    <row r="263" spans="1:40" x14ac:dyDescent="0.2">
      <c r="B263" s="58">
        <f t="shared" si="9"/>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 t="shared" si="10"/>
        <v xml:space="preserve"> </v>
      </c>
      <c r="F263" s="119" t="e">
        <f>Jun!AL264</f>
        <v>#DIV/0!</v>
      </c>
      <c r="G263" s="17">
        <f>VLOOKUP(B263,'Herbage Mass Residual'!$B$11:$O$140,($B$1+2),FALSE)</f>
        <v>1500</v>
      </c>
      <c r="H263" s="103" t="e">
        <f>($F$7/VLOOKUP(B263,'Paddock Names'!$B$11:$D$140,3))*(SUM(I263:AM263)/31)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2"/>
    </row>
    <row r="264" spans="1:40" ht="16" thickBot="1" x14ac:dyDescent="0.25">
      <c r="B264" s="58">
        <f t="shared" si="9"/>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4" t="e">
        <f>AK264+(VLOOKUP($B263,'Growth Rates'!$B$11:$O$140,($B$1+2),FALSE))-(AL263*(AL$7/VLOOKUP($B263,'Paddock Names'!$B$11:$D$140,3)))</f>
        <v>#DIV/0!</v>
      </c>
      <c r="AM264" s="115" t="e">
        <f>AL264+(VLOOKUP($B263,'Growth Rates'!$B$11:$O$140,($B$1+2),FALSE))-(AM263*(AM$7/VLOOKUP($B263,'Paddock Names'!$B$11:$D$140,3)))</f>
        <v>#DIV/0!</v>
      </c>
    </row>
    <row r="265" spans="1:40" x14ac:dyDescent="0.2">
      <c r="B265" s="58">
        <f t="shared" si="9"/>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 t="shared" si="10"/>
        <v xml:space="preserve"> </v>
      </c>
      <c r="F265" s="119" t="e">
        <f>Jun!AL266</f>
        <v>#DIV/0!</v>
      </c>
      <c r="G265" s="17">
        <f>VLOOKUP(B265,'Herbage Mass Residual'!$B$11:$O$140,($B$1+2),FALSE)</f>
        <v>1500</v>
      </c>
      <c r="H265" s="103" t="e">
        <f>($F$7/VLOOKUP(B265,'Paddock Names'!$B$11:$D$140,3))*(SUM(I265:AM265)/31)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2"/>
    </row>
    <row r="266" spans="1:40" ht="16" thickBot="1" x14ac:dyDescent="0.25">
      <c r="B266" s="58">
        <f t="shared" si="9"/>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4" t="e">
        <f>AK266+(VLOOKUP($B265,'Growth Rates'!$B$11:$O$140,($B$1+2),FALSE))-(AL265*(AL$7/VLOOKUP($B265,'Paddock Names'!$B$11:$D$140,3)))</f>
        <v>#DIV/0!</v>
      </c>
      <c r="AM266" s="115" t="e">
        <f>AL266+(VLOOKUP($B265,'Growth Rates'!$B$11:$O$140,($B$1+2),FALSE))-(AM265*(AM$7/VLOOKUP($B265,'Paddock Names'!$B$11:$D$140,3)))</f>
        <v>#DIV/0!</v>
      </c>
    </row>
    <row r="267" spans="1:40" x14ac:dyDescent="0.2">
      <c r="B267" s="58">
        <f t="shared" si="9"/>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 t="shared" si="10"/>
        <v xml:space="preserve"> </v>
      </c>
      <c r="F267" s="119" t="e">
        <f>Jun!AL268</f>
        <v>#DIV/0!</v>
      </c>
      <c r="G267" s="17">
        <f>VLOOKUP(B267,'Herbage Mass Residual'!$B$11:$O$140,($B$1+2),FALSE)</f>
        <v>1500</v>
      </c>
      <c r="H267" s="103" t="e">
        <f>($F$7/VLOOKUP(B267,'Paddock Names'!$B$11:$D$140,3))*(SUM(I267:AM267)/31)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2"/>
    </row>
    <row r="268" spans="1:40" ht="16" thickBot="1" x14ac:dyDescent="0.25">
      <c r="B268" s="58">
        <f t="shared" si="9"/>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4" t="e">
        <f>AK268+(VLOOKUP($B267,'Growth Rates'!$B$11:$O$140,($B$1+2),FALSE))-(AL267*(AL$7/VLOOKUP($B267,'Paddock Names'!$B$11:$D$140,3)))</f>
        <v>#DIV/0!</v>
      </c>
      <c r="AM268" s="115" t="e">
        <f>AL268+(VLOOKUP($B267,'Growth Rates'!$B$11:$O$140,($B$1+2),FALSE))-(AM267*(AM$7/VLOOKUP($B267,'Paddock Names'!$B$11:$D$140,3)))</f>
        <v>#DIV/0!</v>
      </c>
    </row>
    <row r="269" spans="1:40"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31</v>
      </c>
      <c r="E269" s="17" t="str">
        <f>IF(SUM(I269:AM269)&gt;0,SUM(I269:AM269)," ")</f>
        <v xml:space="preserve"> </v>
      </c>
      <c r="F269" s="119">
        <f>Jun!AL270</f>
        <v>6550</v>
      </c>
      <c r="G269" s="17">
        <f>VLOOKUP(B269,'Herbage Mass Residual'!$B$11:$O$140,($B$1+2),FALSE)</f>
        <v>1500</v>
      </c>
      <c r="H269" s="103">
        <f>($F$7/VLOOKUP(B269,'Paddock Names'!$B$11:$D$140,3))*(SUM(I269:AM269)/31)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2"/>
    </row>
    <row r="270" spans="1:40" ht="16" thickBot="1" x14ac:dyDescent="0.25">
      <c r="B270" s="58">
        <f>B269+0.5</f>
        <v>130.5</v>
      </c>
      <c r="C270" s="23"/>
      <c r="D270" s="29"/>
      <c r="E270" s="27"/>
      <c r="F270" s="21"/>
      <c r="G270" s="22"/>
      <c r="H270" s="104"/>
      <c r="I270" s="114">
        <f>F269+(VLOOKUP(B269,'Growth Rates'!$B$11:$O$140,($B$1+2),FALSE))-(I269*(I$7/VLOOKUP(B269,'Paddock Names'!$B$11:$D$140,3)))</f>
        <v>6550</v>
      </c>
      <c r="J270" s="114">
        <f>I270+(VLOOKUP($B269,'Growth Rates'!$B$11:$O$140,($B$1+2),FALSE))-(J269*(J$7/VLOOKUP($B269,'Paddock Names'!$B$11:$D$140,3)))</f>
        <v>6550</v>
      </c>
      <c r="K270" s="114">
        <f>J270+(VLOOKUP($B269,'Growth Rates'!$B$11:$O$140,($B$1+2),FALSE))-(K269*(K$7/VLOOKUP($B269,'Paddock Names'!$B$11:$D$140,3)))</f>
        <v>6550</v>
      </c>
      <c r="L270" s="114">
        <f>K270+(VLOOKUP($B269,'Growth Rates'!$B$11:$O$140,($B$1+2),FALSE))-(L269*(L$7/VLOOKUP($B269,'Paddock Names'!$B$11:$D$140,3)))</f>
        <v>6550</v>
      </c>
      <c r="M270" s="114">
        <f>L270+(VLOOKUP($B269,'Growth Rates'!$B$11:$O$140,($B$1+2),FALSE))-(M269*(M$7/VLOOKUP($B269,'Paddock Names'!$B$11:$D$140,3)))</f>
        <v>6550</v>
      </c>
      <c r="N270" s="114">
        <f>M270+(VLOOKUP($B269,'Growth Rates'!$B$11:$O$140,($B$1+2),FALSE))-(N269*(N$7/VLOOKUP($B269,'Paddock Names'!$B$11:$D$140,3)))</f>
        <v>6550</v>
      </c>
      <c r="O270" s="114">
        <f>N270+(VLOOKUP($B269,'Growth Rates'!$B$11:$O$140,($B$1+2),FALSE))-(O269*(O$7/VLOOKUP($B269,'Paddock Names'!$B$11:$D$140,3)))</f>
        <v>6550</v>
      </c>
      <c r="P270" s="114">
        <f>O270+(VLOOKUP($B269,'Growth Rates'!$B$11:$O$140,($B$1+2),FALSE))-(P269*(P$7/VLOOKUP($B269,'Paddock Names'!$B$11:$D$140,3)))</f>
        <v>6550</v>
      </c>
      <c r="Q270" s="114">
        <f>P270+(VLOOKUP($B269,'Growth Rates'!$B$11:$O$140,($B$1+2),FALSE))-(Q269*(Q$7/VLOOKUP($B269,'Paddock Names'!$B$11:$D$140,3)))</f>
        <v>6550</v>
      </c>
      <c r="R270" s="114">
        <f>Q270+(VLOOKUP($B269,'Growth Rates'!$B$11:$O$140,($B$1+2),FALSE))-(R269*(R$7/VLOOKUP($B269,'Paddock Names'!$B$11:$D$140,3)))</f>
        <v>6550</v>
      </c>
      <c r="S270" s="114">
        <f>R270+(VLOOKUP($B269,'Growth Rates'!$B$11:$O$140,($B$1+2),FALSE))-(S269*(S$7/VLOOKUP($B269,'Paddock Names'!$B$11:$D$140,3)))</f>
        <v>6550</v>
      </c>
      <c r="T270" s="114">
        <f>S270+(VLOOKUP($B269,'Growth Rates'!$B$11:$O$140,($B$1+2),FALSE))-(T269*(T$7/VLOOKUP($B269,'Paddock Names'!$B$11:$D$140,3)))</f>
        <v>6550</v>
      </c>
      <c r="U270" s="114">
        <f>T270+(VLOOKUP($B269,'Growth Rates'!$B$11:$O$140,($B$1+2),FALSE))-(U269*(U$7/VLOOKUP($B269,'Paddock Names'!$B$11:$D$140,3)))</f>
        <v>6550</v>
      </c>
      <c r="V270" s="114">
        <f>U270+(VLOOKUP($B269,'Growth Rates'!$B$11:$O$140,($B$1+2),FALSE))-(V269*(V$7/VLOOKUP($B269,'Paddock Names'!$B$11:$D$140,3)))</f>
        <v>6550</v>
      </c>
      <c r="W270" s="114">
        <f>V270+(VLOOKUP($B269,'Growth Rates'!$B$11:$O$140,($B$1+2),FALSE))-(W269*(W$7/VLOOKUP($B269,'Paddock Names'!$B$11:$D$140,3)))</f>
        <v>6550</v>
      </c>
      <c r="X270" s="114">
        <f>W270+(VLOOKUP($B269,'Growth Rates'!$B$11:$O$140,($B$1+2),FALSE))-(X269*(X$7/VLOOKUP($B269,'Paddock Names'!$B$11:$D$140,3)))</f>
        <v>6550</v>
      </c>
      <c r="Y270" s="114">
        <f>X270+(VLOOKUP($B269,'Growth Rates'!$B$11:$O$140,($B$1+2),FALSE))-(Y269*(Y$7/VLOOKUP($B269,'Paddock Names'!$B$11:$D$140,3)))</f>
        <v>6550</v>
      </c>
      <c r="Z270" s="114">
        <f>Y270+(VLOOKUP($B269,'Growth Rates'!$B$11:$O$140,($B$1+2),FALSE))-(Z269*(Z$7/VLOOKUP($B269,'Paddock Names'!$B$11:$D$140,3)))</f>
        <v>6550</v>
      </c>
      <c r="AA270" s="114">
        <f>Z270+(VLOOKUP($B269,'Growth Rates'!$B$11:$O$140,($B$1+2),FALSE))-(AA269*(AA$7/VLOOKUP($B269,'Paddock Names'!$B$11:$D$140,3)))</f>
        <v>6550</v>
      </c>
      <c r="AB270" s="114">
        <f>AA270+(VLOOKUP($B269,'Growth Rates'!$B$11:$O$140,($B$1+2),FALSE))-(AB269*(AB$7/VLOOKUP($B269,'Paddock Names'!$B$11:$D$140,3)))</f>
        <v>6550</v>
      </c>
      <c r="AC270" s="114">
        <f>AB270+(VLOOKUP($B269,'Growth Rates'!$B$11:$O$140,($B$1+2),FALSE))-(AC269*(AC$7/VLOOKUP($B269,'Paddock Names'!$B$11:$D$140,3)))</f>
        <v>6550</v>
      </c>
      <c r="AD270" s="114">
        <f>AC270+(VLOOKUP($B269,'Growth Rates'!$B$11:$O$140,($B$1+2),FALSE))-(AD269*(AD$7/VLOOKUP($B269,'Paddock Names'!$B$11:$D$140,3)))</f>
        <v>6550</v>
      </c>
      <c r="AE270" s="114">
        <f>AD270+(VLOOKUP($B269,'Growth Rates'!$B$11:$O$140,($B$1+2),FALSE))-(AE269*(AE$7/VLOOKUP($B269,'Paddock Names'!$B$11:$D$140,3)))</f>
        <v>6550</v>
      </c>
      <c r="AF270" s="114">
        <f>AE270+(VLOOKUP($B269,'Growth Rates'!$B$11:$O$140,($B$1+2),FALSE))-(AF269*(AF$7/VLOOKUP($B269,'Paddock Names'!$B$11:$D$140,3)))</f>
        <v>6550</v>
      </c>
      <c r="AG270" s="114">
        <f>AF270+(VLOOKUP($B269,'Growth Rates'!$B$11:$O$140,($B$1+2),FALSE))-(AG269*(AG$7/VLOOKUP($B269,'Paddock Names'!$B$11:$D$140,3)))</f>
        <v>6550</v>
      </c>
      <c r="AH270" s="114">
        <f>AG270+(VLOOKUP($B269,'Growth Rates'!$B$11:$O$140,($B$1+2),FALSE))-(AH269*(AH$7/VLOOKUP($B269,'Paddock Names'!$B$11:$D$140,3)))</f>
        <v>6550</v>
      </c>
      <c r="AI270" s="114">
        <f>AH270+(VLOOKUP($B269,'Growth Rates'!$B$11:$O$140,($B$1+2),FALSE))-(AI269*(AI$7/VLOOKUP($B269,'Paddock Names'!$B$11:$D$140,3)))</f>
        <v>6550</v>
      </c>
      <c r="AJ270" s="114">
        <f>AI270+(VLOOKUP($B269,'Growth Rates'!$B$11:$O$140,($B$1+2),FALSE))-(AJ269*(AJ$7/VLOOKUP($B269,'Paddock Names'!$B$11:$D$140,3)))</f>
        <v>6550</v>
      </c>
      <c r="AK270" s="114">
        <f>AJ270+(VLOOKUP($B269,'Growth Rates'!$B$11:$O$140,($B$1+2),FALSE))-(AK269*(AK$7/VLOOKUP($B269,'Paddock Names'!$B$11:$D$140,3)))</f>
        <v>6550</v>
      </c>
      <c r="AL270" s="114">
        <f>AK270+(VLOOKUP($B269,'Growth Rates'!$B$11:$O$140,($B$1+2),FALSE))-(AL269*(AL$7/VLOOKUP($B269,'Paddock Names'!$B$11:$D$140,3)))</f>
        <v>6550</v>
      </c>
      <c r="AM270" s="115">
        <f>AL270+(VLOOKUP($B269,'Growth Rates'!$B$11:$O$140,($B$1+2),FALSE))-(AM269*(AM$7/VLOOKUP($B269,'Paddock Names'!$B$11:$D$140,3)))</f>
        <v>6550</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D7:E7"/>
    <mergeCell ref="F7:G7"/>
    <mergeCell ref="H7:H10"/>
    <mergeCell ref="F8:G8"/>
    <mergeCell ref="D9:E9"/>
    <mergeCell ref="F9:G9"/>
  </mergeCells>
  <phoneticPr fontId="16" type="noConversion"/>
  <conditionalFormatting sqref="I10:AM10">
    <cfRule type="expression" dxfId="131" priority="18" stopIfTrue="1">
      <formula>I$6&gt;1.11</formula>
    </cfRule>
    <cfRule type="expression" dxfId="130" priority="19" stopIfTrue="1">
      <formula>I$6&lt;0.89</formula>
    </cfRule>
  </conditionalFormatting>
  <conditionalFormatting sqref="I9:AM9">
    <cfRule type="expression" dxfId="129" priority="15" stopIfTrue="1">
      <formula>I$6&gt;1.11</formula>
    </cfRule>
    <cfRule type="expression" dxfId="128" priority="16" stopIfTrue="1">
      <formula>I$6&lt;0.89</formula>
    </cfRule>
    <cfRule type="expression" dxfId="127" priority="17"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126" priority="12" stopIfTrue="1" operator="between">
      <formula>0.75</formula>
      <formula>1</formula>
    </cfRule>
    <cfRule type="cellIs" dxfId="125" priority="13" stopIfTrue="1" operator="between">
      <formula>0.5</formula>
      <formula>0.7499</formula>
    </cfRule>
    <cfRule type="cellIs" dxfId="124" priority="14" stopIfTrue="1" operator="between">
      <formula>0.001</formula>
      <formula>0.499</formula>
    </cfRule>
  </conditionalFormatting>
  <conditionalFormatting sqref="D9">
    <cfRule type="expression" dxfId="123" priority="11" stopIfTrue="1">
      <formula>SUM(E11:E270)&lt;&gt;VALUE(CONCATENATE("01/",$B$1+1,"/",E6))-VALUE(CONCATENATE("01/",$B$1,"/",E6))</formula>
    </cfRule>
  </conditionalFormatting>
  <conditionalFormatting sqref="E9">
    <cfRule type="expression" dxfId="122" priority="10"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121"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120"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19" priority="6" stopIfTrue="1">
      <formula>ERROR.TYPE(H11)=2</formula>
    </cfRule>
    <cfRule type="cellIs" dxfId="118"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117" priority="4" stopIfTrue="1">
      <formula>H11=0</formula>
    </cfRule>
    <cfRule type="cellIs" dxfId="116"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115" priority="2" stopIfTrue="1" operator="equal">
      <formula>" "</formula>
    </cfRule>
    <cfRule type="expression" dxfId="114"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113"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112" priority="39" stopIfTrue="1">
      <formula>C11=""</formula>
    </cfRule>
    <cfRule type="cellIs" dxfId="111" priority="40" stopIfTrue="1" operator="lessThan">
      <formula>1</formula>
    </cfRule>
    <cfRule type="expression" dxfId="110" priority="41"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29965" r:id="rId3" name="Button 269">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29966" r:id="rId4" name="Button 270">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29973" r:id="rId5" name="Button 277">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29974" r:id="rId6" name="Button 278">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2">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F7" sqref="F7:G7"/>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8</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M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f>Jul!AM7</f>
        <v>0</v>
      </c>
      <c r="G7" s="153"/>
      <c r="H7" s="145" t="s">
        <v>47</v>
      </c>
      <c r="I7" s="127">
        <f>F7</f>
        <v>0</v>
      </c>
      <c r="J7" s="128">
        <f>I7</f>
        <v>0</v>
      </c>
      <c r="K7" s="128">
        <f>J7</f>
        <v>0</v>
      </c>
      <c r="L7" s="128">
        <f>K7</f>
        <v>0</v>
      </c>
      <c r="M7" s="128">
        <f t="shared" ref="M7:AM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8">
        <f t="shared" si="1"/>
        <v>0</v>
      </c>
    </row>
    <row r="8" spans="1:40" ht="16" thickBot="1" x14ac:dyDescent="0.25">
      <c r="C8" s="118" t="s">
        <v>75</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44774</v>
      </c>
      <c r="J9" s="15">
        <f>I10+1</f>
        <v>44775</v>
      </c>
      <c r="K9" s="15">
        <f t="shared" ref="K9:AM9" si="2">J10+1</f>
        <v>44776</v>
      </c>
      <c r="L9" s="15">
        <f t="shared" si="2"/>
        <v>44777</v>
      </c>
      <c r="M9" s="15">
        <f t="shared" si="2"/>
        <v>44778</v>
      </c>
      <c r="N9" s="15">
        <f t="shared" si="2"/>
        <v>44779</v>
      </c>
      <c r="O9" s="15">
        <f t="shared" si="2"/>
        <v>44780</v>
      </c>
      <c r="P9" s="15">
        <f t="shared" si="2"/>
        <v>44781</v>
      </c>
      <c r="Q9" s="15">
        <f t="shared" si="2"/>
        <v>44782</v>
      </c>
      <c r="R9" s="15">
        <f t="shared" si="2"/>
        <v>44783</v>
      </c>
      <c r="S9" s="15">
        <f t="shared" si="2"/>
        <v>44784</v>
      </c>
      <c r="T9" s="15">
        <f t="shared" si="2"/>
        <v>44785</v>
      </c>
      <c r="U9" s="15">
        <f t="shared" si="2"/>
        <v>44786</v>
      </c>
      <c r="V9" s="15">
        <f t="shared" si="2"/>
        <v>44787</v>
      </c>
      <c r="W9" s="15">
        <f t="shared" si="2"/>
        <v>44788</v>
      </c>
      <c r="X9" s="15">
        <f t="shared" si="2"/>
        <v>44789</v>
      </c>
      <c r="Y9" s="15">
        <f t="shared" si="2"/>
        <v>44790</v>
      </c>
      <c r="Z9" s="15">
        <f t="shared" si="2"/>
        <v>44791</v>
      </c>
      <c r="AA9" s="15">
        <f t="shared" si="2"/>
        <v>44792</v>
      </c>
      <c r="AB9" s="15">
        <f t="shared" si="2"/>
        <v>44793</v>
      </c>
      <c r="AC9" s="15">
        <f t="shared" si="2"/>
        <v>44794</v>
      </c>
      <c r="AD9" s="15">
        <f t="shared" si="2"/>
        <v>44795</v>
      </c>
      <c r="AE9" s="15">
        <f t="shared" si="2"/>
        <v>44796</v>
      </c>
      <c r="AF9" s="15">
        <f t="shared" si="2"/>
        <v>44797</v>
      </c>
      <c r="AG9" s="15">
        <f t="shared" si="2"/>
        <v>44798</v>
      </c>
      <c r="AH9" s="15">
        <f t="shared" si="2"/>
        <v>44799</v>
      </c>
      <c r="AI9" s="15">
        <f>AH10+1</f>
        <v>44800</v>
      </c>
      <c r="AJ9" s="15">
        <f t="shared" si="2"/>
        <v>44801</v>
      </c>
      <c r="AK9" s="15">
        <f t="shared" si="2"/>
        <v>44802</v>
      </c>
      <c r="AL9" s="15">
        <f t="shared" si="2"/>
        <v>44803</v>
      </c>
      <c r="AM9" s="73">
        <f t="shared" si="2"/>
        <v>44804</v>
      </c>
    </row>
    <row r="10" spans="1:40" ht="16" thickBot="1" x14ac:dyDescent="0.25">
      <c r="A10" s="59"/>
      <c r="B10" s="60" t="s">
        <v>26</v>
      </c>
      <c r="C10" s="25" t="s">
        <v>35</v>
      </c>
      <c r="D10" s="20" t="s">
        <v>27</v>
      </c>
      <c r="E10" s="19" t="s">
        <v>29</v>
      </c>
      <c r="F10" s="18" t="s">
        <v>30</v>
      </c>
      <c r="G10" s="19" t="s">
        <v>25</v>
      </c>
      <c r="H10" s="147"/>
      <c r="I10" s="72">
        <f>VALUE(CONCATENATE("01/",B1,"/",'Group Name and Year'!E14))</f>
        <v>44774</v>
      </c>
      <c r="J10" s="16">
        <f>I10+1</f>
        <v>44775</v>
      </c>
      <c r="K10" s="16">
        <f t="shared" ref="K10:AH10" si="3">J10+1</f>
        <v>44776</v>
      </c>
      <c r="L10" s="16">
        <f t="shared" si="3"/>
        <v>44777</v>
      </c>
      <c r="M10" s="16">
        <f t="shared" si="3"/>
        <v>44778</v>
      </c>
      <c r="N10" s="16">
        <f t="shared" si="3"/>
        <v>44779</v>
      </c>
      <c r="O10" s="16">
        <f t="shared" si="3"/>
        <v>44780</v>
      </c>
      <c r="P10" s="16">
        <f t="shared" si="3"/>
        <v>44781</v>
      </c>
      <c r="Q10" s="16">
        <f t="shared" si="3"/>
        <v>44782</v>
      </c>
      <c r="R10" s="16">
        <f t="shared" si="3"/>
        <v>44783</v>
      </c>
      <c r="S10" s="16">
        <f t="shared" si="3"/>
        <v>44784</v>
      </c>
      <c r="T10" s="16">
        <f t="shared" si="3"/>
        <v>44785</v>
      </c>
      <c r="U10" s="16">
        <f t="shared" si="3"/>
        <v>44786</v>
      </c>
      <c r="V10" s="16">
        <f t="shared" si="3"/>
        <v>44787</v>
      </c>
      <c r="W10" s="16">
        <f t="shared" si="3"/>
        <v>44788</v>
      </c>
      <c r="X10" s="16">
        <f t="shared" si="3"/>
        <v>44789</v>
      </c>
      <c r="Y10" s="16">
        <f t="shared" si="3"/>
        <v>44790</v>
      </c>
      <c r="Z10" s="16">
        <f t="shared" si="3"/>
        <v>44791</v>
      </c>
      <c r="AA10" s="16">
        <f t="shared" si="3"/>
        <v>44792</v>
      </c>
      <c r="AB10" s="16">
        <f t="shared" si="3"/>
        <v>44793</v>
      </c>
      <c r="AC10" s="16">
        <f t="shared" si="3"/>
        <v>44794</v>
      </c>
      <c r="AD10" s="16">
        <f t="shared" si="3"/>
        <v>44795</v>
      </c>
      <c r="AE10" s="16">
        <f t="shared" si="3"/>
        <v>44796</v>
      </c>
      <c r="AF10" s="16">
        <f t="shared" si="3"/>
        <v>44797</v>
      </c>
      <c r="AG10" s="16">
        <f t="shared" si="3"/>
        <v>44798</v>
      </c>
      <c r="AH10" s="16">
        <f t="shared" si="3"/>
        <v>44799</v>
      </c>
      <c r="AI10" s="16">
        <f>AH10+1</f>
        <v>44800</v>
      </c>
      <c r="AJ10" s="16">
        <f>AI10+1</f>
        <v>44801</v>
      </c>
      <c r="AK10" s="16">
        <f>AJ10+1</f>
        <v>44802</v>
      </c>
      <c r="AL10" s="16">
        <f>AK10+1</f>
        <v>44803</v>
      </c>
      <c r="AM10" s="74">
        <f>AL10+1</f>
        <v>44804</v>
      </c>
    </row>
    <row r="11" spans="1:40"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IF(SUM(I11:AM11)&gt;0,SUM(I11:AM11)," ")</f>
        <v xml:space="preserve"> </v>
      </c>
      <c r="F11" s="119" t="e">
        <f>Jul!AM12</f>
        <v>#DIV/0!</v>
      </c>
      <c r="G11" s="17">
        <f>VLOOKUP(B11,'Herbage Mass Residual'!$B$11:$O$140,($B$1+2),FALSE)</f>
        <v>1200</v>
      </c>
      <c r="H11" s="103" t="e">
        <f>($F$7/VLOOKUP(B11,'Paddock Names'!$B$11:$D$140,3))*(SUM(I11:AM11)/31)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2"/>
    </row>
    <row r="12" spans="1:40"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4" t="e">
        <f>AK12+(VLOOKUP($B11,'Growth Rates'!$B$11:$O$140,($B$1+2),FALSE))-(AL11*(AL$7/VLOOKUP($B11,'Paddock Names'!$B$11:$D$140,3)))</f>
        <v>#DIV/0!</v>
      </c>
      <c r="AM12" s="115" t="e">
        <f>AL12+(VLOOKUP($B11,'Growth Rates'!$B$11:$O$140,($B$1+2),FALSE))-(AM11*(AM$7/VLOOKUP($B11,'Paddock Names'!$B$11:$D$140,3)))</f>
        <v>#DIV/0!</v>
      </c>
    </row>
    <row r="13" spans="1:40"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IF(SUM(I13:AM13)&gt;0,SUM(I13:AM13)," ")</f>
        <v xml:space="preserve"> </v>
      </c>
      <c r="F13" s="119" t="e">
        <f>Jul!AM14</f>
        <v>#DIV/0!</v>
      </c>
      <c r="G13" s="17">
        <f>VLOOKUP(B13,'Herbage Mass Residual'!$B$11:$O$140,($B$1+2),FALSE)</f>
        <v>1200</v>
      </c>
      <c r="H13" s="103" t="e">
        <f>($F$7/VLOOKUP(B13,'Paddock Names'!$B$11:$D$140,3))*(SUM(I13:AM13)/31)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2"/>
    </row>
    <row r="14" spans="1:40"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4" t="e">
        <f>AK14+(VLOOKUP($B13,'Growth Rates'!$B$11:$O$140,($B$1+2),FALSE))-(AL13*(AL$7/VLOOKUP($B13,'Paddock Names'!$B$11:$D$140,3)))</f>
        <v>#DIV/0!</v>
      </c>
      <c r="AM14" s="115" t="e">
        <f>AL14+(VLOOKUP($B13,'Growth Rates'!$B$11:$O$140,($B$1+2),FALSE))-(AM13*(AM$7/VLOOKUP($B13,'Paddock Names'!$B$11:$D$140,3)))</f>
        <v>#DIV/0!</v>
      </c>
      <c r="AN14" s="61"/>
    </row>
    <row r="15" spans="1:40"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IF(SUM(I15:AM15)&gt;0,SUM(I15:AM15)," ")</f>
        <v xml:space="preserve"> </v>
      </c>
      <c r="F15" s="119" t="e">
        <f>Jul!AM16</f>
        <v>#DIV/0!</v>
      </c>
      <c r="G15" s="17">
        <f>VLOOKUP(B15,'Herbage Mass Residual'!$B$11:$O$140,($B$1+2),FALSE)</f>
        <v>1200</v>
      </c>
      <c r="H15" s="103" t="e">
        <f>($F$7/VLOOKUP(B15,'Paddock Names'!$B$11:$D$140,3))*(SUM(I15:AM15)/31)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2"/>
    </row>
    <row r="16" spans="1:40"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4" t="e">
        <f>AK16+(VLOOKUP($B15,'Growth Rates'!$B$11:$O$140,($B$1+2),FALSE))-(AL15*(AL$7/VLOOKUP($B15,'Paddock Names'!$B$11:$D$140,3)))</f>
        <v>#DIV/0!</v>
      </c>
      <c r="AM16" s="115" t="e">
        <f>AL16+(VLOOKUP($B15,'Growth Rates'!$B$11:$O$140,($B$1+2),FALSE))-(AM15*(AM$7/VLOOKUP($B15,'Paddock Names'!$B$11:$D$140,3)))</f>
        <v>#DIV/0!</v>
      </c>
    </row>
    <row r="17" spans="2:39"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IF(SUM(I17:AM17)&gt;0,SUM(I17:AM17)," ")</f>
        <v xml:space="preserve"> </v>
      </c>
      <c r="F17" s="119" t="e">
        <f>Jul!AM18</f>
        <v>#DIV/0!</v>
      </c>
      <c r="G17" s="17">
        <f>VLOOKUP(B17,'Herbage Mass Residual'!$B$11:$O$140,($B$1+2),FALSE)</f>
        <v>1200</v>
      </c>
      <c r="H17" s="103" t="e">
        <f>($F$7/VLOOKUP(B17,'Paddock Names'!$B$11:$D$140,3))*(SUM(I17:AM17)/31)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2"/>
    </row>
    <row r="18" spans="2:39"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4" t="e">
        <f>AK18+(VLOOKUP($B17,'Growth Rates'!$B$11:$O$140,($B$1+2),FALSE))-(AL17*(AL$7/VLOOKUP($B17,'Paddock Names'!$B$11:$D$140,3)))</f>
        <v>#DIV/0!</v>
      </c>
      <c r="AM18" s="115" t="e">
        <f>AL18+(VLOOKUP($B17,'Growth Rates'!$B$11:$O$140,($B$1+2),FALSE))-(AM17*(AM$7/VLOOKUP($B17,'Paddock Names'!$B$11:$D$140,3)))</f>
        <v>#DIV/0!</v>
      </c>
    </row>
    <row r="19" spans="2:39"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IF(SUM(I19:AM19)&gt;0,SUM(I19:AM19)," ")</f>
        <v xml:space="preserve"> </v>
      </c>
      <c r="F19" s="119" t="e">
        <f>Jul!AM20</f>
        <v>#DIV/0!</v>
      </c>
      <c r="G19" s="17">
        <f>VLOOKUP(B19,'Herbage Mass Residual'!$B$11:$O$140,($B$1+2),FALSE)</f>
        <v>1200</v>
      </c>
      <c r="H19" s="103" t="e">
        <f>($F$7/VLOOKUP(B19,'Paddock Names'!$B$11:$D$140,3))*(SUM(I19:AM19)/31)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2"/>
    </row>
    <row r="20" spans="2:39"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4" t="e">
        <f>AK20+(VLOOKUP($B19,'Growth Rates'!$B$11:$O$140,($B$1+2),FALSE))-(AL19*(AL$7/VLOOKUP($B19,'Paddock Names'!$B$11:$D$140,3)))</f>
        <v>#DIV/0!</v>
      </c>
      <c r="AM20" s="115" t="e">
        <f>AL20+(VLOOKUP($B19,'Growth Rates'!$B$11:$O$140,($B$1+2),FALSE))-(AM19*(AM$7/VLOOKUP($B19,'Paddock Names'!$B$11:$D$140,3)))</f>
        <v>#DIV/0!</v>
      </c>
    </row>
    <row r="21" spans="2:39"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IF(SUM(I21:AM21)&gt;0,SUM(I21:AM21)," ")</f>
        <v xml:space="preserve"> </v>
      </c>
      <c r="F21" s="119" t="e">
        <f>Jul!AM22</f>
        <v>#DIV/0!</v>
      </c>
      <c r="G21" s="17">
        <f>VLOOKUP(B21,'Herbage Mass Residual'!$B$11:$O$140,($B$1+2),FALSE)</f>
        <v>1200</v>
      </c>
      <c r="H21" s="103" t="e">
        <f>($F$7/VLOOKUP(B21,'Paddock Names'!$B$11:$D$140,3))*(SUM(I21:AM21)/31)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2"/>
    </row>
    <row r="22" spans="2:39"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4" t="e">
        <f>AK22+(VLOOKUP($B21,'Growth Rates'!$B$11:$O$140,($B$1+2),FALSE))-(AL21*(AL$7/VLOOKUP($B21,'Paddock Names'!$B$11:$D$140,3)))</f>
        <v>#DIV/0!</v>
      </c>
      <c r="AM22" s="115" t="e">
        <f>AL22+(VLOOKUP($B21,'Growth Rates'!$B$11:$O$140,($B$1+2),FALSE))-(AM21*(AM$7/VLOOKUP($B21,'Paddock Names'!$B$11:$D$140,3)))</f>
        <v>#DIV/0!</v>
      </c>
    </row>
    <row r="23" spans="2:39"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IF(SUM(I23:AM23)&gt;0,SUM(I23:AM23)," ")</f>
        <v xml:space="preserve"> </v>
      </c>
      <c r="F23" s="119" t="e">
        <f>Jul!AM24</f>
        <v>#DIV/0!</v>
      </c>
      <c r="G23" s="17">
        <f>VLOOKUP(B23,'Herbage Mass Residual'!$B$11:$O$140,($B$1+2),FALSE)</f>
        <v>1200</v>
      </c>
      <c r="H23" s="103" t="e">
        <f>($F$7/VLOOKUP(B23,'Paddock Names'!$B$11:$D$140,3))*(SUM(I23:AM23)/31)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2"/>
    </row>
    <row r="24" spans="2:39"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4" t="e">
        <f>AK24+(VLOOKUP($B23,'Growth Rates'!$B$11:$O$140,($B$1+2),FALSE))-(AL23*(AL$7/VLOOKUP($B23,'Paddock Names'!$B$11:$D$140,3)))</f>
        <v>#DIV/0!</v>
      </c>
      <c r="AM24" s="115" t="e">
        <f>AL24+(VLOOKUP($B23,'Growth Rates'!$B$11:$O$140,($B$1+2),FALSE))-(AM23*(AM$7/VLOOKUP($B23,'Paddock Names'!$B$11:$D$140,3)))</f>
        <v>#DIV/0!</v>
      </c>
    </row>
    <row r="25" spans="2:39"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IF(SUM(I25:AM25)&gt;0,SUM(I25:AM25)," ")</f>
        <v xml:space="preserve"> </v>
      </c>
      <c r="F25" s="119" t="e">
        <f>Jul!AM26</f>
        <v>#DIV/0!</v>
      </c>
      <c r="G25" s="17">
        <f>VLOOKUP(B25,'Herbage Mass Residual'!$B$11:$O$140,($B$1+2),FALSE)</f>
        <v>1200</v>
      </c>
      <c r="H25" s="103" t="e">
        <f>($F$7/VLOOKUP(B25,'Paddock Names'!$B$11:$D$140,3))*(SUM(I25:AM25)/31)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2"/>
    </row>
    <row r="26" spans="2:39"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4" t="e">
        <f>AK26+(VLOOKUP($B25,'Growth Rates'!$B$11:$O$140,($B$1+2),FALSE))-(AL25*(AL$7/VLOOKUP($B25,'Paddock Names'!$B$11:$D$140,3)))</f>
        <v>#DIV/0!</v>
      </c>
      <c r="AM26" s="115" t="e">
        <f>AL26+(VLOOKUP($B25,'Growth Rates'!$B$11:$O$140,($B$1+2),FALSE))-(AM25*(AM$7/VLOOKUP($B25,'Paddock Names'!$B$11:$D$140,3)))</f>
        <v>#DIV/0!</v>
      </c>
    </row>
    <row r="27" spans="2:39"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IF(SUM(I27:AM27)&gt;0,SUM(I27:AM27)," ")</f>
        <v xml:space="preserve"> </v>
      </c>
      <c r="F27" s="119" t="e">
        <f>Jul!AM28</f>
        <v>#DIV/0!</v>
      </c>
      <c r="G27" s="17">
        <f>VLOOKUP(B27,'Herbage Mass Residual'!$B$11:$O$140,($B$1+2),FALSE)</f>
        <v>1200</v>
      </c>
      <c r="H27" s="103" t="e">
        <f>($F$7/VLOOKUP(B27,'Paddock Names'!$B$11:$D$140,3))*(SUM(I27:AM27)/31)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2"/>
    </row>
    <row r="28" spans="2:39"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4" t="e">
        <f>AK28+(VLOOKUP($B27,'Growth Rates'!$B$11:$O$140,($B$1+2),FALSE))-(AL27*(AL$7/VLOOKUP($B27,'Paddock Names'!$B$11:$D$140,3)))</f>
        <v>#DIV/0!</v>
      </c>
      <c r="AM28" s="115" t="e">
        <f>AL28+(VLOOKUP($B27,'Growth Rates'!$B$11:$O$140,($B$1+2),FALSE))-(AM27*(AM$7/VLOOKUP($B27,'Paddock Names'!$B$11:$D$140,3)))</f>
        <v>#DIV/0!</v>
      </c>
    </row>
    <row r="29" spans="2:39"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IF(SUM(I29:AM29)&gt;0,SUM(I29:AM29)," ")</f>
        <v xml:space="preserve"> </v>
      </c>
      <c r="F29" s="119" t="e">
        <f>Jul!AM30</f>
        <v>#DIV/0!</v>
      </c>
      <c r="G29" s="17">
        <f>VLOOKUP(B29,'Herbage Mass Residual'!$B$11:$O$140,($B$1+2),FALSE)</f>
        <v>1200</v>
      </c>
      <c r="H29" s="103" t="e">
        <f>($F$7/VLOOKUP(B29,'Paddock Names'!$B$11:$D$140,3))*(SUM(I29:AM29)/31)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2"/>
    </row>
    <row r="30" spans="2:39"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4" t="e">
        <f>AK30+(VLOOKUP($B29,'Growth Rates'!$B$11:$O$140,($B$1+2),FALSE))-(AL29*(AL$7/VLOOKUP($B29,'Paddock Names'!$B$11:$D$140,3)))</f>
        <v>#DIV/0!</v>
      </c>
      <c r="AM30" s="115" t="e">
        <f>AL30+(VLOOKUP($B29,'Growth Rates'!$B$11:$O$140,($B$1+2),FALSE))-(AM29*(AM$7/VLOOKUP($B29,'Paddock Names'!$B$11:$D$140,3)))</f>
        <v>#DIV/0!</v>
      </c>
    </row>
    <row r="31" spans="2:39"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IF(SUM(I31:AM31)&gt;0,SUM(I31:AM31)," ")</f>
        <v xml:space="preserve"> </v>
      </c>
      <c r="F31" s="119" t="e">
        <f>Jul!AM32</f>
        <v>#DIV/0!</v>
      </c>
      <c r="G31" s="17">
        <f>VLOOKUP(B31,'Herbage Mass Residual'!$B$11:$O$140,($B$1+2),FALSE)</f>
        <v>1200</v>
      </c>
      <c r="H31" s="103" t="e">
        <f>($F$7/VLOOKUP(B31,'Paddock Names'!$B$11:$D$140,3))*(SUM(I31:AM31)/31)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2"/>
    </row>
    <row r="32" spans="2:39"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4" t="e">
        <f>AK32+(VLOOKUP($B31,'Growth Rates'!$B$11:$O$140,($B$1+2),FALSE))-(AL31*(AL$7/VLOOKUP($B31,'Paddock Names'!$B$11:$D$140,3)))</f>
        <v>#DIV/0!</v>
      </c>
      <c r="AM32" s="115" t="e">
        <f>AL32+(VLOOKUP($B31,'Growth Rates'!$B$11:$O$140,($B$1+2),FALSE))-(AM31*(AM$7/VLOOKUP($B31,'Paddock Names'!$B$11:$D$140,3)))</f>
        <v>#DIV/0!</v>
      </c>
    </row>
    <row r="33" spans="2:39"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IF(SUM(I33:AM33)&gt;0,SUM(I33:AM33)," ")</f>
        <v xml:space="preserve"> </v>
      </c>
      <c r="F33" s="119" t="e">
        <f>Jul!AM34</f>
        <v>#DIV/0!</v>
      </c>
      <c r="G33" s="17">
        <f>VLOOKUP(B33,'Herbage Mass Residual'!$B$11:$O$140,($B$1+2),FALSE)</f>
        <v>1200</v>
      </c>
      <c r="H33" s="103" t="e">
        <f>($F$7/VLOOKUP(B33,'Paddock Names'!$B$11:$D$140,3))*(SUM(I33:AM33)/31)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2"/>
    </row>
    <row r="34" spans="2:39"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4" t="e">
        <f>AK34+(VLOOKUP($B33,'Growth Rates'!$B$11:$O$140,($B$1+2),FALSE))-(AL33*(AL$7/VLOOKUP($B33,'Paddock Names'!$B$11:$D$140,3)))</f>
        <v>#DIV/0!</v>
      </c>
      <c r="AM34" s="115" t="e">
        <f>AL34+(VLOOKUP($B33,'Growth Rates'!$B$11:$O$140,($B$1+2),FALSE))-(AM33*(AM$7/VLOOKUP($B33,'Paddock Names'!$B$11:$D$140,3)))</f>
        <v>#DIV/0!</v>
      </c>
    </row>
    <row r="35" spans="2:39"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IF(SUM(I35:AM35)&gt;0,SUM(I35:AM35)," ")</f>
        <v xml:space="preserve"> </v>
      </c>
      <c r="F35" s="119" t="e">
        <f>Jul!AM36</f>
        <v>#DIV/0!</v>
      </c>
      <c r="G35" s="17">
        <f>VLOOKUP(B35,'Herbage Mass Residual'!$B$11:$O$140,($B$1+2),FALSE)</f>
        <v>1200</v>
      </c>
      <c r="H35" s="103" t="e">
        <f>($F$7/VLOOKUP(B35,'Paddock Names'!$B$11:$D$140,3))*(SUM(I35:AM35)/31)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2"/>
    </row>
    <row r="36" spans="2:39"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4" t="e">
        <f>AK36+(VLOOKUP($B35,'Growth Rates'!$B$11:$O$140,($B$1+2),FALSE))-(AL35*(AL$7/VLOOKUP($B35,'Paddock Names'!$B$11:$D$140,3)))</f>
        <v>#DIV/0!</v>
      </c>
      <c r="AM36" s="115" t="e">
        <f>AL36+(VLOOKUP($B35,'Growth Rates'!$B$11:$O$140,($B$1+2),FALSE))-(AM35*(AM$7/VLOOKUP($B35,'Paddock Names'!$B$11:$D$140,3)))</f>
        <v>#DIV/0!</v>
      </c>
    </row>
    <row r="37" spans="2:39"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IF(SUM(I37:AM37)&gt;0,SUM(I37:AM37)," ")</f>
        <v xml:space="preserve"> </v>
      </c>
      <c r="F37" s="119" t="e">
        <f>Jul!AM38</f>
        <v>#DIV/0!</v>
      </c>
      <c r="G37" s="17">
        <f>VLOOKUP(B37,'Herbage Mass Residual'!$B$11:$O$140,($B$1+2),FALSE)</f>
        <v>1200</v>
      </c>
      <c r="H37" s="103" t="e">
        <f>($F$7/VLOOKUP(B37,'Paddock Names'!$B$11:$D$140,3))*(SUM(I37:AM37)/31)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2"/>
    </row>
    <row r="38" spans="2:39"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4" t="e">
        <f>AK38+(VLOOKUP($B37,'Growth Rates'!$B$11:$O$140,($B$1+2),FALSE))-(AL37*(AL$7/VLOOKUP($B37,'Paddock Names'!$B$11:$D$140,3)))</f>
        <v>#DIV/0!</v>
      </c>
      <c r="AM38" s="115" t="e">
        <f>AL38+(VLOOKUP($B37,'Growth Rates'!$B$11:$O$140,($B$1+2),FALSE))-(AM37*(AM$7/VLOOKUP($B37,'Paddock Names'!$B$11:$D$140,3)))</f>
        <v>#DIV/0!</v>
      </c>
    </row>
    <row r="39" spans="2:39"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IF(SUM(I39:AM39)&gt;0,SUM(I39:AM39)," ")</f>
        <v xml:space="preserve"> </v>
      </c>
      <c r="F39" s="119" t="e">
        <f>Jul!AM40</f>
        <v>#DIV/0!</v>
      </c>
      <c r="G39" s="17">
        <f>VLOOKUP(B39,'Herbage Mass Residual'!$B$11:$O$140,($B$1+2),FALSE)</f>
        <v>1200</v>
      </c>
      <c r="H39" s="103" t="e">
        <f>($F$7/VLOOKUP(B39,'Paddock Names'!$B$11:$D$140,3))*(SUM(I39:AM39)/31)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2"/>
    </row>
    <row r="40" spans="2:39"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4" t="e">
        <f>AK40+(VLOOKUP($B39,'Growth Rates'!$B$11:$O$140,($B$1+2),FALSE))-(AL39*(AL$7/VLOOKUP($B39,'Paddock Names'!$B$11:$D$140,3)))</f>
        <v>#DIV/0!</v>
      </c>
      <c r="AM40" s="115" t="e">
        <f>AL40+(VLOOKUP($B39,'Growth Rates'!$B$11:$O$140,($B$1+2),FALSE))-(AM39*(AM$7/VLOOKUP($B39,'Paddock Names'!$B$11:$D$140,3)))</f>
        <v>#DIV/0!</v>
      </c>
    </row>
    <row r="41" spans="2:39"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IF(SUM(I41:AM41)&gt;0,SUM(I41:AM41)," ")</f>
        <v xml:space="preserve"> </v>
      </c>
      <c r="F41" s="119" t="e">
        <f>Jul!AM42</f>
        <v>#DIV/0!</v>
      </c>
      <c r="G41" s="17">
        <f>VLOOKUP(B41,'Herbage Mass Residual'!$B$11:$O$140,($B$1+2),FALSE)</f>
        <v>1200</v>
      </c>
      <c r="H41" s="103" t="e">
        <f>($F$7/VLOOKUP(B41,'Paddock Names'!$B$11:$D$140,3))*(SUM(I41:AM41)/31)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2"/>
    </row>
    <row r="42" spans="2:39"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4" t="e">
        <f>AK42+(VLOOKUP($B41,'Growth Rates'!$B$11:$O$140,($B$1+2),FALSE))-(AL41*(AL$7/VLOOKUP($B41,'Paddock Names'!$B$11:$D$140,3)))</f>
        <v>#DIV/0!</v>
      </c>
      <c r="AM42" s="115" t="e">
        <f>AL42+(VLOOKUP($B41,'Growth Rates'!$B$11:$O$140,($B$1+2),FALSE))-(AM41*(AM$7/VLOOKUP($B41,'Paddock Names'!$B$11:$D$140,3)))</f>
        <v>#DIV/0!</v>
      </c>
    </row>
    <row r="43" spans="2:39"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IF(SUM(I43:AM43)&gt;0,SUM(I43:AM43)," ")</f>
        <v xml:space="preserve"> </v>
      </c>
      <c r="F43" s="119" t="e">
        <f>Jul!AM44</f>
        <v>#DIV/0!</v>
      </c>
      <c r="G43" s="17">
        <f>VLOOKUP(B43,'Herbage Mass Residual'!$B$11:$O$140,($B$1+2),FALSE)</f>
        <v>1200</v>
      </c>
      <c r="H43" s="103" t="e">
        <f>($F$7/VLOOKUP(B43,'Paddock Names'!$B$11:$D$140,3))*(SUM(I43:AM43)/31)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2"/>
    </row>
    <row r="44" spans="2:39"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4" t="e">
        <f>AK44+(VLOOKUP($B43,'Growth Rates'!$B$11:$O$140,($B$1+2),FALSE))-(AL43*(AL$7/VLOOKUP($B43,'Paddock Names'!$B$11:$D$140,3)))</f>
        <v>#DIV/0!</v>
      </c>
      <c r="AM44" s="115" t="e">
        <f>AL44+(VLOOKUP($B43,'Growth Rates'!$B$11:$O$140,($B$1+2),FALSE))-(AM43*(AM$7/VLOOKUP($B43,'Paddock Names'!$B$11:$D$140,3)))</f>
        <v>#DIV/0!</v>
      </c>
    </row>
    <row r="45" spans="2:39"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IF(SUM(I45:AM45)&gt;0,SUM(I45:AM45)," ")</f>
        <v xml:space="preserve"> </v>
      </c>
      <c r="F45" s="119" t="e">
        <f>Jul!AM46</f>
        <v>#DIV/0!</v>
      </c>
      <c r="G45" s="17">
        <f>VLOOKUP(B45,'Herbage Mass Residual'!$B$11:$O$140,($B$1+2),FALSE)</f>
        <v>1200</v>
      </c>
      <c r="H45" s="103" t="e">
        <f>($F$7/VLOOKUP(B45,'Paddock Names'!$B$11:$D$140,3))*(SUM(I45:AM45)/31)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2"/>
    </row>
    <row r="46" spans="2:39"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4" t="e">
        <f>AK46+(VLOOKUP($B45,'Growth Rates'!$B$11:$O$140,($B$1+2),FALSE))-(AL45*(AL$7/VLOOKUP($B45,'Paddock Names'!$B$11:$D$140,3)))</f>
        <v>#DIV/0!</v>
      </c>
      <c r="AM46" s="115" t="e">
        <f>AL46+(VLOOKUP($B45,'Growth Rates'!$B$11:$O$140,($B$1+2),FALSE))-(AM45*(AM$7/VLOOKUP($B45,'Paddock Names'!$B$11:$D$140,3)))</f>
        <v>#DIV/0!</v>
      </c>
    </row>
    <row r="47" spans="2:39"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IF(SUM(I47:AM47)&gt;0,SUM(I47:AM47)," ")</f>
        <v xml:space="preserve"> </v>
      </c>
      <c r="F47" s="119" t="e">
        <f>Jul!AM48</f>
        <v>#DIV/0!</v>
      </c>
      <c r="G47" s="17">
        <f>VLOOKUP(B47,'Herbage Mass Residual'!$B$11:$O$140,($B$1+2),FALSE)</f>
        <v>1200</v>
      </c>
      <c r="H47" s="103" t="e">
        <f>($F$7/VLOOKUP(B47,'Paddock Names'!$B$11:$D$140,3))*(SUM(I47:AM47)/31)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2"/>
    </row>
    <row r="48" spans="2:39"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4" t="e">
        <f>AK48+(VLOOKUP($B47,'Growth Rates'!$B$11:$O$140,($B$1+2),FALSE))-(AL47*(AL$7/VLOOKUP($B47,'Paddock Names'!$B$11:$D$140,3)))</f>
        <v>#DIV/0!</v>
      </c>
      <c r="AM48" s="115" t="e">
        <f>AL48+(VLOOKUP($B47,'Growth Rates'!$B$11:$O$140,($B$1+2),FALSE))-(AM47*(AM$7/VLOOKUP($B47,'Paddock Names'!$B$11:$D$140,3)))</f>
        <v>#DIV/0!</v>
      </c>
    </row>
    <row r="49" spans="2:39"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IF(SUM(I49:AM49)&gt;0,SUM(I49:AM49)," ")</f>
        <v xml:space="preserve"> </v>
      </c>
      <c r="F49" s="119" t="e">
        <f>Jul!AM50</f>
        <v>#DIV/0!</v>
      </c>
      <c r="G49" s="17">
        <f>VLOOKUP(B49,'Herbage Mass Residual'!$B$11:$O$140,($B$1+2),FALSE)</f>
        <v>1200</v>
      </c>
      <c r="H49" s="103" t="e">
        <f>($F$7/VLOOKUP(B49,'Paddock Names'!$B$11:$D$140,3))*(SUM(I49:AM49)/31)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2"/>
    </row>
    <row r="50" spans="2:39"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4" t="e">
        <f>AK50+(VLOOKUP($B49,'Growth Rates'!$B$11:$O$140,($B$1+2),FALSE))-(AL49*(AL$7/VLOOKUP($B49,'Paddock Names'!$B$11:$D$140,3)))</f>
        <v>#DIV/0!</v>
      </c>
      <c r="AM50" s="115" t="e">
        <f>AL50+(VLOOKUP($B49,'Growth Rates'!$B$11:$O$140,($B$1+2),FALSE))-(AM49*(AM$7/VLOOKUP($B49,'Paddock Names'!$B$11:$D$140,3)))</f>
        <v>#DIV/0!</v>
      </c>
    </row>
    <row r="51" spans="2:39"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IF(SUM(I51:AM51)&gt;0,SUM(I51:AM51)," ")</f>
        <v xml:space="preserve"> </v>
      </c>
      <c r="F51" s="119" t="e">
        <f>Jul!AM52</f>
        <v>#DIV/0!</v>
      </c>
      <c r="G51" s="17">
        <f>VLOOKUP(B51,'Herbage Mass Residual'!$B$11:$O$140,($B$1+2),FALSE)</f>
        <v>1200</v>
      </c>
      <c r="H51" s="103" t="e">
        <f>($F$7/VLOOKUP(B51,'Paddock Names'!$B$11:$D$140,3))*(SUM(I51:AM51)/31)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2"/>
    </row>
    <row r="52" spans="2:39"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4" t="e">
        <f>AK52+(VLOOKUP($B51,'Growth Rates'!$B$11:$O$140,($B$1+2),FALSE))-(AL51*(AL$7/VLOOKUP($B51,'Paddock Names'!$B$11:$D$140,3)))</f>
        <v>#DIV/0!</v>
      </c>
      <c r="AM52" s="115" t="e">
        <f>AL52+(VLOOKUP($B51,'Growth Rates'!$B$11:$O$140,($B$1+2),FALSE))-(AM51*(AM$7/VLOOKUP($B51,'Paddock Names'!$B$11:$D$140,3)))</f>
        <v>#DIV/0!</v>
      </c>
    </row>
    <row r="53" spans="2:39"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IF(SUM(I53:AM53)&gt;0,SUM(I53:AM53)," ")</f>
        <v xml:space="preserve"> </v>
      </c>
      <c r="F53" s="119" t="e">
        <f>Jul!AM54</f>
        <v>#DIV/0!</v>
      </c>
      <c r="G53" s="17">
        <f>VLOOKUP(B53,'Herbage Mass Residual'!$B$11:$O$140,($B$1+2),FALSE)</f>
        <v>1200</v>
      </c>
      <c r="H53" s="103" t="e">
        <f>($F$7/VLOOKUP(B53,'Paddock Names'!$B$11:$D$140,3))*(SUM(I53:AM53)/31)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2"/>
    </row>
    <row r="54" spans="2:39"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4" t="e">
        <f>AK54+(VLOOKUP($B53,'Growth Rates'!$B$11:$O$140,($B$1+2),FALSE))-(AL53*(AL$7/VLOOKUP($B53,'Paddock Names'!$B$11:$D$140,3)))</f>
        <v>#DIV/0!</v>
      </c>
      <c r="AM54" s="115" t="e">
        <f>AL54+(VLOOKUP($B53,'Growth Rates'!$B$11:$O$140,($B$1+2),FALSE))-(AM53*(AM$7/VLOOKUP($B53,'Paddock Names'!$B$11:$D$140,3)))</f>
        <v>#DIV/0!</v>
      </c>
    </row>
    <row r="55" spans="2:39"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IF(SUM(I55:AM55)&gt;0,SUM(I55:AM55)," ")</f>
        <v xml:space="preserve"> </v>
      </c>
      <c r="F55" s="119" t="e">
        <f>Jul!AM56</f>
        <v>#DIV/0!</v>
      </c>
      <c r="G55" s="17">
        <f>VLOOKUP(B55,'Herbage Mass Residual'!$B$11:$O$140,($B$1+2),FALSE)</f>
        <v>1200</v>
      </c>
      <c r="H55" s="103" t="e">
        <f>($F$7/VLOOKUP(B55,'Paddock Names'!$B$11:$D$140,3))*(SUM(I55:AM55)/31)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2"/>
    </row>
    <row r="56" spans="2:39"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4" t="e">
        <f>AK56+(VLOOKUP($B55,'Growth Rates'!$B$11:$O$140,($B$1+2),FALSE))-(AL55*(AL$7/VLOOKUP($B55,'Paddock Names'!$B$11:$D$140,3)))</f>
        <v>#DIV/0!</v>
      </c>
      <c r="AM56" s="115" t="e">
        <f>AL56+(VLOOKUP($B55,'Growth Rates'!$B$11:$O$140,($B$1+2),FALSE))-(AM55*(AM$7/VLOOKUP($B55,'Paddock Names'!$B$11:$D$140,3)))</f>
        <v>#DIV/0!</v>
      </c>
    </row>
    <row r="57" spans="2:39"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IF(SUM(I57:AM57)&gt;0,SUM(I57:AM57)," ")</f>
        <v xml:space="preserve"> </v>
      </c>
      <c r="F57" s="119" t="e">
        <f>Jul!AM58</f>
        <v>#DIV/0!</v>
      </c>
      <c r="G57" s="17">
        <f>VLOOKUP(B57,'Herbage Mass Residual'!$B$11:$O$140,($B$1+2),FALSE)</f>
        <v>1200</v>
      </c>
      <c r="H57" s="103" t="e">
        <f>($F$7/VLOOKUP(B57,'Paddock Names'!$B$11:$D$140,3))*(SUM(I57:AM57)/31)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2"/>
    </row>
    <row r="58" spans="2:39"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4" t="e">
        <f>AK58+(VLOOKUP($B57,'Growth Rates'!$B$11:$O$140,($B$1+2),FALSE))-(AL57*(AL$7/VLOOKUP($B57,'Paddock Names'!$B$11:$D$140,3)))</f>
        <v>#DIV/0!</v>
      </c>
      <c r="AM58" s="115" t="e">
        <f>AL58+(VLOOKUP($B57,'Growth Rates'!$B$11:$O$140,($B$1+2),FALSE))-(AM57*(AM$7/VLOOKUP($B57,'Paddock Names'!$B$11:$D$140,3)))</f>
        <v>#DIV/0!</v>
      </c>
    </row>
    <row r="59" spans="2:39"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IF(SUM(I59:AM59)&gt;0,SUM(I59:AM59)," ")</f>
        <v xml:space="preserve"> </v>
      </c>
      <c r="F59" s="119" t="e">
        <f>Jul!AM60</f>
        <v>#DIV/0!</v>
      </c>
      <c r="G59" s="17">
        <f>VLOOKUP(B59,'Herbage Mass Residual'!$B$11:$O$140,($B$1+2),FALSE)</f>
        <v>1200</v>
      </c>
      <c r="H59" s="103" t="e">
        <f>($F$7/VLOOKUP(B59,'Paddock Names'!$B$11:$D$140,3))*(SUM(I59:AM59)/31)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2"/>
    </row>
    <row r="60" spans="2:39"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4" t="e">
        <f>AK60+(VLOOKUP($B59,'Growth Rates'!$B$11:$O$140,($B$1+2),FALSE))-(AL59*(AL$7/VLOOKUP($B59,'Paddock Names'!$B$11:$D$140,3)))</f>
        <v>#DIV/0!</v>
      </c>
      <c r="AM60" s="115" t="e">
        <f>AL60+(VLOOKUP($B59,'Growth Rates'!$B$11:$O$140,($B$1+2),FALSE))-(AM59*(AM$7/VLOOKUP($B59,'Paddock Names'!$B$11:$D$140,3)))</f>
        <v>#DIV/0!</v>
      </c>
    </row>
    <row r="61" spans="2:39"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IF(SUM(I61:AM61)&gt;0,SUM(I61:AM61)," ")</f>
        <v xml:space="preserve"> </v>
      </c>
      <c r="F61" s="119" t="e">
        <f>Jul!AM62</f>
        <v>#DIV/0!</v>
      </c>
      <c r="G61" s="17">
        <f>VLOOKUP(B61,'Herbage Mass Residual'!$B$11:$O$140,($B$1+2),FALSE)</f>
        <v>1200</v>
      </c>
      <c r="H61" s="103" t="e">
        <f>($F$7/VLOOKUP(B61,'Paddock Names'!$B$11:$D$140,3))*(SUM(I61:AM61)/31)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2"/>
    </row>
    <row r="62" spans="2:39"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4" t="e">
        <f>AK62+(VLOOKUP($B61,'Growth Rates'!$B$11:$O$140,($B$1+2),FALSE))-(AL61*(AL$7/VLOOKUP($B61,'Paddock Names'!$B$11:$D$140,3)))</f>
        <v>#DIV/0!</v>
      </c>
      <c r="AM62" s="115" t="e">
        <f>AL62+(VLOOKUP($B61,'Growth Rates'!$B$11:$O$140,($B$1+2),FALSE))-(AM61*(AM$7/VLOOKUP($B61,'Paddock Names'!$B$11:$D$140,3)))</f>
        <v>#DIV/0!</v>
      </c>
    </row>
    <row r="63" spans="2:39"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IF(SUM(I63:AM63)&gt;0,SUM(I63:AM63)," ")</f>
        <v xml:space="preserve"> </v>
      </c>
      <c r="F63" s="119" t="e">
        <f>Jul!AM64</f>
        <v>#DIV/0!</v>
      </c>
      <c r="G63" s="17">
        <f>VLOOKUP(B63,'Herbage Mass Residual'!$B$11:$O$140,($B$1+2),FALSE)</f>
        <v>1200</v>
      </c>
      <c r="H63" s="103" t="e">
        <f>($F$7/VLOOKUP(B63,'Paddock Names'!$B$11:$D$140,3))*(SUM(I63:AM63)/31)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2"/>
    </row>
    <row r="64" spans="2:39"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4" t="e">
        <f>AK64+(VLOOKUP($B63,'Growth Rates'!$B$11:$O$140,($B$1+2),FALSE))-(AL63*(AL$7/VLOOKUP($B63,'Paddock Names'!$B$11:$D$140,3)))</f>
        <v>#DIV/0!</v>
      </c>
      <c r="AM64" s="115" t="e">
        <f>AL64+(VLOOKUP($B63,'Growth Rates'!$B$11:$O$140,($B$1+2),FALSE))-(AM63*(AM$7/VLOOKUP($B63,'Paddock Names'!$B$11:$D$140,3)))</f>
        <v>#DIV/0!</v>
      </c>
    </row>
    <row r="65" spans="2:39"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IF(SUM(I65:AM65)&gt;0,SUM(I65:AM65)," ")</f>
        <v xml:space="preserve"> </v>
      </c>
      <c r="F65" s="119" t="e">
        <f>Jul!AM66</f>
        <v>#DIV/0!</v>
      </c>
      <c r="G65" s="17">
        <f>VLOOKUP(B65,'Herbage Mass Residual'!$B$11:$O$140,($B$1+2),FALSE)</f>
        <v>1200</v>
      </c>
      <c r="H65" s="103" t="e">
        <f>($F$7/VLOOKUP(B65,'Paddock Names'!$B$11:$D$140,3))*(SUM(I65:AM65)/31)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2"/>
    </row>
    <row r="66" spans="2:39"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4" t="e">
        <f>AK66+(VLOOKUP($B65,'Growth Rates'!$B$11:$O$140,($B$1+2),FALSE))-(AL65*(AL$7/VLOOKUP($B65,'Paddock Names'!$B$11:$D$140,3)))</f>
        <v>#DIV/0!</v>
      </c>
      <c r="AM66" s="115" t="e">
        <f>AL66+(VLOOKUP($B65,'Growth Rates'!$B$11:$O$140,($B$1+2),FALSE))-(AM65*(AM$7/VLOOKUP($B65,'Paddock Names'!$B$11:$D$140,3)))</f>
        <v>#DIV/0!</v>
      </c>
    </row>
    <row r="67" spans="2:39"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IF(SUM(I67:AM67)&gt;0,SUM(I67:AM67)," ")</f>
        <v xml:space="preserve"> </v>
      </c>
      <c r="F67" s="119" t="e">
        <f>Jul!AM68</f>
        <v>#DIV/0!</v>
      </c>
      <c r="G67" s="17">
        <f>VLOOKUP(B67,'Herbage Mass Residual'!$B$11:$O$140,($B$1+2),FALSE)</f>
        <v>1200</v>
      </c>
      <c r="H67" s="103" t="e">
        <f>($F$7/VLOOKUP(B67,'Paddock Names'!$B$11:$D$140,3))*(SUM(I67:AM67)/31)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2"/>
    </row>
    <row r="68" spans="2:39"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4" t="e">
        <f>AK68+(VLOOKUP($B67,'Growth Rates'!$B$11:$O$140,($B$1+2),FALSE))-(AL67*(AL$7/VLOOKUP($B67,'Paddock Names'!$B$11:$D$140,3)))</f>
        <v>#DIV/0!</v>
      </c>
      <c r="AM68" s="115" t="e">
        <f>AL68+(VLOOKUP($B67,'Growth Rates'!$B$11:$O$140,($B$1+2),FALSE))-(AM67*(AM$7/VLOOKUP($B67,'Paddock Names'!$B$11:$D$140,3)))</f>
        <v>#DIV/0!</v>
      </c>
    </row>
    <row r="69" spans="2:39"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IF(SUM(I69:AM69)&gt;0,SUM(I69:AM69)," ")</f>
        <v xml:space="preserve"> </v>
      </c>
      <c r="F69" s="119" t="e">
        <f>Jul!AM70</f>
        <v>#DIV/0!</v>
      </c>
      <c r="G69" s="17">
        <f>VLOOKUP(B69,'Herbage Mass Residual'!$B$11:$O$140,($B$1+2),FALSE)</f>
        <v>1200</v>
      </c>
      <c r="H69" s="103" t="e">
        <f>($F$7/VLOOKUP(B69,'Paddock Names'!$B$11:$D$140,3))*(SUM(I69:AM69)/31)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2"/>
    </row>
    <row r="70" spans="2:39"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4" t="e">
        <f>AK70+(VLOOKUP($B69,'Growth Rates'!$B$11:$O$140,($B$1+2),FALSE))-(AL69*(AL$7/VLOOKUP($B69,'Paddock Names'!$B$11:$D$140,3)))</f>
        <v>#DIV/0!</v>
      </c>
      <c r="AM70" s="115" t="e">
        <f>AL70+(VLOOKUP($B69,'Growth Rates'!$B$11:$O$140,($B$1+2),FALSE))-(AM69*(AM$7/VLOOKUP($B69,'Paddock Names'!$B$11:$D$140,3)))</f>
        <v>#DIV/0!</v>
      </c>
    </row>
    <row r="71" spans="2:39"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IF(SUM(I71:AM71)&gt;0,SUM(I71:AM71)," ")</f>
        <v xml:space="preserve"> </v>
      </c>
      <c r="F71" s="119" t="e">
        <f>Jul!AM72</f>
        <v>#DIV/0!</v>
      </c>
      <c r="G71" s="17">
        <f>VLOOKUP(B71,'Herbage Mass Residual'!$B$11:$O$140,($B$1+2),FALSE)</f>
        <v>1200</v>
      </c>
      <c r="H71" s="103" t="e">
        <f>($F$7/VLOOKUP(B71,'Paddock Names'!$B$11:$D$140,3))*(SUM(I71:AM71)/31)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2"/>
    </row>
    <row r="72" spans="2:39"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4" t="e">
        <f>AK72+(VLOOKUP($B71,'Growth Rates'!$B$11:$O$140,($B$1+2),FALSE))-(AL71*(AL$7/VLOOKUP($B71,'Paddock Names'!$B$11:$D$140,3)))</f>
        <v>#DIV/0!</v>
      </c>
      <c r="AM72" s="115" t="e">
        <f>AL72+(VLOOKUP($B71,'Growth Rates'!$B$11:$O$140,($B$1+2),FALSE))-(AM71*(AM$7/VLOOKUP($B71,'Paddock Names'!$B$11:$D$140,3)))</f>
        <v>#DIV/0!</v>
      </c>
    </row>
    <row r="73" spans="2:39"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IF(SUM(I73:AM73)&gt;0,SUM(I73:AM73)," ")</f>
        <v xml:space="preserve"> </v>
      </c>
      <c r="F73" s="119" t="e">
        <f>Jul!AM74</f>
        <v>#DIV/0!</v>
      </c>
      <c r="G73" s="17">
        <f>VLOOKUP(B73,'Herbage Mass Residual'!$B$11:$O$140,($B$1+2),FALSE)</f>
        <v>1200</v>
      </c>
      <c r="H73" s="103" t="e">
        <f>($F$7/VLOOKUP(B73,'Paddock Names'!$B$11:$D$140,3))*(SUM(I73:AM73)/31)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2"/>
    </row>
    <row r="74" spans="2:39"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4" t="e">
        <f>AK74+(VLOOKUP($B73,'Growth Rates'!$B$11:$O$140,($B$1+2),FALSE))-(AL73*(AL$7/VLOOKUP($B73,'Paddock Names'!$B$11:$D$140,3)))</f>
        <v>#DIV/0!</v>
      </c>
      <c r="AM74" s="115" t="e">
        <f>AL74+(VLOOKUP($B73,'Growth Rates'!$B$11:$O$140,($B$1+2),FALSE))-(AM73*(AM$7/VLOOKUP($B73,'Paddock Names'!$B$11:$D$140,3)))</f>
        <v>#DIV/0!</v>
      </c>
    </row>
    <row r="75" spans="2:39"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IF(SUM(I75:AM75)&gt;0,SUM(I75:AM75)," ")</f>
        <v xml:space="preserve"> </v>
      </c>
      <c r="F75" s="119" t="e">
        <f>Jul!AM76</f>
        <v>#DIV/0!</v>
      </c>
      <c r="G75" s="17">
        <f>VLOOKUP(B75,'Herbage Mass Residual'!$B$11:$O$140,($B$1+2),FALSE)</f>
        <v>1200</v>
      </c>
      <c r="H75" s="103" t="e">
        <f>($F$7/VLOOKUP(B75,'Paddock Names'!$B$11:$D$140,3))*(SUM(I75:AM75)/31)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2"/>
    </row>
    <row r="76" spans="2:39"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4" t="e">
        <f>AK76+(VLOOKUP($B75,'Growth Rates'!$B$11:$O$140,($B$1+2),FALSE))-(AL75*(AL$7/VLOOKUP($B75,'Paddock Names'!$B$11:$D$140,3)))</f>
        <v>#DIV/0!</v>
      </c>
      <c r="AM76" s="115" t="e">
        <f>AL76+(VLOOKUP($B75,'Growth Rates'!$B$11:$O$140,($B$1+2),FALSE))-(AM75*(AM$7/VLOOKUP($B75,'Paddock Names'!$B$11:$D$140,3)))</f>
        <v>#DIV/0!</v>
      </c>
    </row>
    <row r="77" spans="2:39"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 t="shared" ref="E77:E139" si="6">IF(SUM(I77:AM77)&gt;0,SUM(I77:AM77)," ")</f>
        <v xml:space="preserve"> </v>
      </c>
      <c r="F77" s="119" t="e">
        <f>Jul!AM78</f>
        <v>#DIV/0!</v>
      </c>
      <c r="G77" s="17">
        <f>VLOOKUP(B77,'Herbage Mass Residual'!$B$11:$O$140,($B$1+2),FALSE)</f>
        <v>1200</v>
      </c>
      <c r="H77" s="103" t="e">
        <f>($F$7/VLOOKUP(B77,'Paddock Names'!$B$11:$D$140,3))*(SUM(I77:AM77)/31)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2"/>
    </row>
    <row r="78" spans="2:39"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4" t="e">
        <f>AK78+(VLOOKUP($B77,'Growth Rates'!$B$11:$O$140,($B$1+2),FALSE))-(AL77*(AL$7/VLOOKUP($B77,'Paddock Names'!$B$11:$D$140,3)))</f>
        <v>#DIV/0!</v>
      </c>
      <c r="AM78" s="115" t="e">
        <f>AL78+(VLOOKUP($B77,'Growth Rates'!$B$11:$O$140,($B$1+2),FALSE))-(AM77*(AM$7/VLOOKUP($B77,'Paddock Names'!$B$11:$D$140,3)))</f>
        <v>#DIV/0!</v>
      </c>
    </row>
    <row r="79" spans="2:39"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 t="shared" si="6"/>
        <v xml:space="preserve"> </v>
      </c>
      <c r="F79" s="119" t="e">
        <f>Jul!AM80</f>
        <v>#DIV/0!</v>
      </c>
      <c r="G79" s="17">
        <f>VLOOKUP(B79,'Herbage Mass Residual'!$B$11:$O$140,($B$1+2),FALSE)</f>
        <v>1200</v>
      </c>
      <c r="H79" s="103" t="e">
        <f>($F$7/VLOOKUP(B79,'Paddock Names'!$B$11:$D$140,3))*(SUM(I79:AM79)/31)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2"/>
    </row>
    <row r="80" spans="2:39"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4" t="e">
        <f>AK80+(VLOOKUP($B79,'Growth Rates'!$B$11:$O$140,($B$1+2),FALSE))-(AL79*(AL$7/VLOOKUP($B79,'Paddock Names'!$B$11:$D$140,3)))</f>
        <v>#DIV/0!</v>
      </c>
      <c r="AM80" s="115" t="e">
        <f>AL80+(VLOOKUP($B79,'Growth Rates'!$B$11:$O$140,($B$1+2),FALSE))-(AM79*(AM$7/VLOOKUP($B79,'Paddock Names'!$B$11:$D$140,3)))</f>
        <v>#DIV/0!</v>
      </c>
    </row>
    <row r="81" spans="2:39"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 t="shared" si="6"/>
        <v xml:space="preserve"> </v>
      </c>
      <c r="F81" s="119" t="e">
        <f>Jul!AM82</f>
        <v>#DIV/0!</v>
      </c>
      <c r="G81" s="17">
        <f>VLOOKUP(B81,'Herbage Mass Residual'!$B$11:$O$140,($B$1+2),FALSE)</f>
        <v>1200</v>
      </c>
      <c r="H81" s="103" t="e">
        <f>($F$7/VLOOKUP(B81,'Paddock Names'!$B$11:$D$140,3))*(SUM(I81:AM81)/31)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2"/>
    </row>
    <row r="82" spans="2:39"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4" t="e">
        <f>AK82+(VLOOKUP($B81,'Growth Rates'!$B$11:$O$140,($B$1+2),FALSE))-(AL81*(AL$7/VLOOKUP($B81,'Paddock Names'!$B$11:$D$140,3)))</f>
        <v>#DIV/0!</v>
      </c>
      <c r="AM82" s="115" t="e">
        <f>AL82+(VLOOKUP($B81,'Growth Rates'!$B$11:$O$140,($B$1+2),FALSE))-(AM81*(AM$7/VLOOKUP($B81,'Paddock Names'!$B$11:$D$140,3)))</f>
        <v>#DIV/0!</v>
      </c>
    </row>
    <row r="83" spans="2:39"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 t="shared" si="6"/>
        <v xml:space="preserve"> </v>
      </c>
      <c r="F83" s="119" t="e">
        <f>Jul!AM84</f>
        <v>#DIV/0!</v>
      </c>
      <c r="G83" s="17">
        <f>VLOOKUP(B83,'Herbage Mass Residual'!$B$11:$O$140,($B$1+2),FALSE)</f>
        <v>1200</v>
      </c>
      <c r="H83" s="103" t="e">
        <f>($F$7/VLOOKUP(B83,'Paddock Names'!$B$11:$D$140,3))*(SUM(I83:AM83)/31)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2"/>
    </row>
    <row r="84" spans="2:39"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4" t="e">
        <f>AK84+(VLOOKUP($B83,'Growth Rates'!$B$11:$O$140,($B$1+2),FALSE))-(AL83*(AL$7/VLOOKUP($B83,'Paddock Names'!$B$11:$D$140,3)))</f>
        <v>#DIV/0!</v>
      </c>
      <c r="AM84" s="115" t="e">
        <f>AL84+(VLOOKUP($B83,'Growth Rates'!$B$11:$O$140,($B$1+2),FALSE))-(AM83*(AM$7/VLOOKUP($B83,'Paddock Names'!$B$11:$D$140,3)))</f>
        <v>#DIV/0!</v>
      </c>
    </row>
    <row r="85" spans="2:39"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 t="shared" si="6"/>
        <v xml:space="preserve"> </v>
      </c>
      <c r="F85" s="119" t="e">
        <f>Jul!AM86</f>
        <v>#DIV/0!</v>
      </c>
      <c r="G85" s="17">
        <f>VLOOKUP(B85,'Herbage Mass Residual'!$B$11:$O$140,($B$1+2),FALSE)</f>
        <v>1200</v>
      </c>
      <c r="H85" s="103" t="e">
        <f>($F$7/VLOOKUP(B85,'Paddock Names'!$B$11:$D$140,3))*(SUM(I85:AM85)/31)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2"/>
    </row>
    <row r="86" spans="2:39"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4" t="e">
        <f>AK86+(VLOOKUP($B85,'Growth Rates'!$B$11:$O$140,($B$1+2),FALSE))-(AL85*(AL$7/VLOOKUP($B85,'Paddock Names'!$B$11:$D$140,3)))</f>
        <v>#DIV/0!</v>
      </c>
      <c r="AM86" s="115" t="e">
        <f>AL86+(VLOOKUP($B85,'Growth Rates'!$B$11:$O$140,($B$1+2),FALSE))-(AM85*(AM$7/VLOOKUP($B85,'Paddock Names'!$B$11:$D$140,3)))</f>
        <v>#DIV/0!</v>
      </c>
    </row>
    <row r="87" spans="2:39"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 t="shared" si="6"/>
        <v xml:space="preserve"> </v>
      </c>
      <c r="F87" s="119" t="e">
        <f>Jul!AM88</f>
        <v>#DIV/0!</v>
      </c>
      <c r="G87" s="17">
        <f>VLOOKUP(B87,'Herbage Mass Residual'!$B$11:$O$140,($B$1+2),FALSE)</f>
        <v>1200</v>
      </c>
      <c r="H87" s="103" t="e">
        <f>($F$7/VLOOKUP(B87,'Paddock Names'!$B$11:$D$140,3))*(SUM(I87:AM87)/31)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2"/>
    </row>
    <row r="88" spans="2:39"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4" t="e">
        <f>AK88+(VLOOKUP($B87,'Growth Rates'!$B$11:$O$140,($B$1+2),FALSE))-(AL87*(AL$7/VLOOKUP($B87,'Paddock Names'!$B$11:$D$140,3)))</f>
        <v>#DIV/0!</v>
      </c>
      <c r="AM88" s="115" t="e">
        <f>AL88+(VLOOKUP($B87,'Growth Rates'!$B$11:$O$140,($B$1+2),FALSE))-(AM87*(AM$7/VLOOKUP($B87,'Paddock Names'!$B$11:$D$140,3)))</f>
        <v>#DIV/0!</v>
      </c>
    </row>
    <row r="89" spans="2:39"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 t="shared" si="6"/>
        <v xml:space="preserve"> </v>
      </c>
      <c r="F89" s="119" t="e">
        <f>Jul!AM90</f>
        <v>#DIV/0!</v>
      </c>
      <c r="G89" s="17">
        <f>VLOOKUP(B89,'Herbage Mass Residual'!$B$11:$O$140,($B$1+2),FALSE)</f>
        <v>1200</v>
      </c>
      <c r="H89" s="103" t="e">
        <f>($F$7/VLOOKUP(B89,'Paddock Names'!$B$11:$D$140,3))*(SUM(I89:AM89)/31)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2"/>
    </row>
    <row r="90" spans="2:39"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4" t="e">
        <f>AK90+(VLOOKUP($B89,'Growth Rates'!$B$11:$O$140,($B$1+2),FALSE))-(AL89*(AL$7/VLOOKUP($B89,'Paddock Names'!$B$11:$D$140,3)))</f>
        <v>#DIV/0!</v>
      </c>
      <c r="AM90" s="115" t="e">
        <f>AL90+(VLOOKUP($B89,'Growth Rates'!$B$11:$O$140,($B$1+2),FALSE))-(AM89*(AM$7/VLOOKUP($B89,'Paddock Names'!$B$11:$D$140,3)))</f>
        <v>#DIV/0!</v>
      </c>
    </row>
    <row r="91" spans="2:39"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 t="shared" si="6"/>
        <v xml:space="preserve"> </v>
      </c>
      <c r="F91" s="119" t="e">
        <f>Jul!AM92</f>
        <v>#DIV/0!</v>
      </c>
      <c r="G91" s="17">
        <f>VLOOKUP(B91,'Herbage Mass Residual'!$B$11:$O$140,($B$1+2),FALSE)</f>
        <v>1200</v>
      </c>
      <c r="H91" s="103" t="e">
        <f>($F$7/VLOOKUP(B91,'Paddock Names'!$B$11:$D$140,3))*(SUM(I91:AM91)/31)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2"/>
    </row>
    <row r="92" spans="2:39"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4" t="e">
        <f>AK92+(VLOOKUP($B91,'Growth Rates'!$B$11:$O$140,($B$1+2),FALSE))-(AL91*(AL$7/VLOOKUP($B91,'Paddock Names'!$B$11:$D$140,3)))</f>
        <v>#DIV/0!</v>
      </c>
      <c r="AM92" s="115" t="e">
        <f>AL92+(VLOOKUP($B91,'Growth Rates'!$B$11:$O$140,($B$1+2),FALSE))-(AM91*(AM$7/VLOOKUP($B91,'Paddock Names'!$B$11:$D$140,3)))</f>
        <v>#DIV/0!</v>
      </c>
    </row>
    <row r="93" spans="2:39"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 t="shared" si="6"/>
        <v xml:space="preserve"> </v>
      </c>
      <c r="F93" s="119" t="e">
        <f>Jul!AM94</f>
        <v>#DIV/0!</v>
      </c>
      <c r="G93" s="17">
        <f>VLOOKUP(B93,'Herbage Mass Residual'!$B$11:$O$140,($B$1+2),FALSE)</f>
        <v>1200</v>
      </c>
      <c r="H93" s="103" t="e">
        <f>($F$7/VLOOKUP(B93,'Paddock Names'!$B$11:$D$140,3))*(SUM(I93:AM93)/31)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2"/>
    </row>
    <row r="94" spans="2:39"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4" t="e">
        <f>AK94+(VLOOKUP($B93,'Growth Rates'!$B$11:$O$140,($B$1+2),FALSE))-(AL93*(AL$7/VLOOKUP($B93,'Paddock Names'!$B$11:$D$140,3)))</f>
        <v>#DIV/0!</v>
      </c>
      <c r="AM94" s="115" t="e">
        <f>AL94+(VLOOKUP($B93,'Growth Rates'!$B$11:$O$140,($B$1+2),FALSE))-(AM93*(AM$7/VLOOKUP($B93,'Paddock Names'!$B$11:$D$140,3)))</f>
        <v>#DIV/0!</v>
      </c>
    </row>
    <row r="95" spans="2:39"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 t="shared" si="6"/>
        <v xml:space="preserve"> </v>
      </c>
      <c r="F95" s="119" t="e">
        <f>Jul!AM96</f>
        <v>#DIV/0!</v>
      </c>
      <c r="G95" s="17">
        <f>VLOOKUP(B95,'Herbage Mass Residual'!$B$11:$O$140,($B$1+2),FALSE)</f>
        <v>1200</v>
      </c>
      <c r="H95" s="103" t="e">
        <f>($F$7/VLOOKUP(B95,'Paddock Names'!$B$11:$D$140,3))*(SUM(I95:AM95)/31)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2"/>
    </row>
    <row r="96" spans="2:39"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4" t="e">
        <f>AK96+(VLOOKUP($B95,'Growth Rates'!$B$11:$O$140,($B$1+2),FALSE))-(AL95*(AL$7/VLOOKUP($B95,'Paddock Names'!$B$11:$D$140,3)))</f>
        <v>#DIV/0!</v>
      </c>
      <c r="AM96" s="115" t="e">
        <f>AL96+(VLOOKUP($B95,'Growth Rates'!$B$11:$O$140,($B$1+2),FALSE))-(AM95*(AM$7/VLOOKUP($B95,'Paddock Names'!$B$11:$D$140,3)))</f>
        <v>#DIV/0!</v>
      </c>
    </row>
    <row r="97" spans="2:39"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 t="shared" si="6"/>
        <v xml:space="preserve"> </v>
      </c>
      <c r="F97" s="119" t="e">
        <f>Jul!AM98</f>
        <v>#DIV/0!</v>
      </c>
      <c r="G97" s="17">
        <f>VLOOKUP(B97,'Herbage Mass Residual'!$B$11:$O$140,($B$1+2),FALSE)</f>
        <v>1200</v>
      </c>
      <c r="H97" s="103" t="e">
        <f>($F$7/VLOOKUP(B97,'Paddock Names'!$B$11:$D$140,3))*(SUM(I97:AM97)/31)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2"/>
    </row>
    <row r="98" spans="2:39"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4" t="e">
        <f>AK98+(VLOOKUP($B97,'Growth Rates'!$B$11:$O$140,($B$1+2),FALSE))-(AL97*(AL$7/VLOOKUP($B97,'Paddock Names'!$B$11:$D$140,3)))</f>
        <v>#DIV/0!</v>
      </c>
      <c r="AM98" s="115" t="e">
        <f>AL98+(VLOOKUP($B97,'Growth Rates'!$B$11:$O$140,($B$1+2),FALSE))-(AM97*(AM$7/VLOOKUP($B97,'Paddock Names'!$B$11:$D$140,3)))</f>
        <v>#DIV/0!</v>
      </c>
    </row>
    <row r="99" spans="2:39"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 t="shared" si="6"/>
        <v xml:space="preserve"> </v>
      </c>
      <c r="F99" s="119" t="e">
        <f>Jul!AM100</f>
        <v>#DIV/0!</v>
      </c>
      <c r="G99" s="17">
        <f>VLOOKUP(B99,'Herbage Mass Residual'!$B$11:$O$140,($B$1+2),FALSE)</f>
        <v>1200</v>
      </c>
      <c r="H99" s="103" t="e">
        <f>($F$7/VLOOKUP(B99,'Paddock Names'!$B$11:$D$140,3))*(SUM(I99:AM99)/31)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2"/>
    </row>
    <row r="100" spans="2:39"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4" t="e">
        <f>AK100+(VLOOKUP($B99,'Growth Rates'!$B$11:$O$140,($B$1+2),FALSE))-(AL99*(AL$7/VLOOKUP($B99,'Paddock Names'!$B$11:$D$140,3)))</f>
        <v>#DIV/0!</v>
      </c>
      <c r="AM100" s="115" t="e">
        <f>AL100+(VLOOKUP($B99,'Growth Rates'!$B$11:$O$140,($B$1+2),FALSE))-(AM99*(AM$7/VLOOKUP($B99,'Paddock Names'!$B$11:$D$140,3)))</f>
        <v>#DIV/0!</v>
      </c>
    </row>
    <row r="101" spans="2:39"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 t="shared" si="6"/>
        <v xml:space="preserve"> </v>
      </c>
      <c r="F101" s="119" t="e">
        <f>Jul!AM102</f>
        <v>#DIV/0!</v>
      </c>
      <c r="G101" s="17">
        <f>VLOOKUP(B101,'Herbage Mass Residual'!$B$11:$O$140,($B$1+2),FALSE)</f>
        <v>1200</v>
      </c>
      <c r="H101" s="103" t="e">
        <f>($F$7/VLOOKUP(B101,'Paddock Names'!$B$11:$D$140,3))*(SUM(I101:AM101)/31)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2"/>
    </row>
    <row r="102" spans="2:39"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4" t="e">
        <f>AK102+(VLOOKUP($B101,'Growth Rates'!$B$11:$O$140,($B$1+2),FALSE))-(AL101*(AL$7/VLOOKUP($B101,'Paddock Names'!$B$11:$D$140,3)))</f>
        <v>#DIV/0!</v>
      </c>
      <c r="AM102" s="115" t="e">
        <f>AL102+(VLOOKUP($B101,'Growth Rates'!$B$11:$O$140,($B$1+2),FALSE))-(AM101*(AM$7/VLOOKUP($B101,'Paddock Names'!$B$11:$D$140,3)))</f>
        <v>#DIV/0!</v>
      </c>
    </row>
    <row r="103" spans="2:39"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 t="shared" si="6"/>
        <v xml:space="preserve"> </v>
      </c>
      <c r="F103" s="119" t="e">
        <f>Jul!AM104</f>
        <v>#DIV/0!</v>
      </c>
      <c r="G103" s="17">
        <f>VLOOKUP(B103,'Herbage Mass Residual'!$B$11:$O$140,($B$1+2),FALSE)</f>
        <v>1200</v>
      </c>
      <c r="H103" s="103" t="e">
        <f>($F$7/VLOOKUP(B103,'Paddock Names'!$B$11:$D$140,3))*(SUM(I103:AM103)/31)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2"/>
    </row>
    <row r="104" spans="2:39"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4" t="e">
        <f>AK104+(VLOOKUP($B103,'Growth Rates'!$B$11:$O$140,($B$1+2),FALSE))-(AL103*(AL$7/VLOOKUP($B103,'Paddock Names'!$B$11:$D$140,3)))</f>
        <v>#DIV/0!</v>
      </c>
      <c r="AM104" s="115" t="e">
        <f>AL104+(VLOOKUP($B103,'Growth Rates'!$B$11:$O$140,($B$1+2),FALSE))-(AM103*(AM$7/VLOOKUP($B103,'Paddock Names'!$B$11:$D$140,3)))</f>
        <v>#DIV/0!</v>
      </c>
    </row>
    <row r="105" spans="2:39"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 t="shared" si="6"/>
        <v xml:space="preserve"> </v>
      </c>
      <c r="F105" s="119" t="e">
        <f>Jul!AM106</f>
        <v>#DIV/0!</v>
      </c>
      <c r="G105" s="17">
        <f>VLOOKUP(B105,'Herbage Mass Residual'!$B$11:$O$140,($B$1+2),FALSE)</f>
        <v>1200</v>
      </c>
      <c r="H105" s="103" t="e">
        <f>($F$7/VLOOKUP(B105,'Paddock Names'!$B$11:$D$140,3))*(SUM(I105:AM105)/31)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2"/>
    </row>
    <row r="106" spans="2:39"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4" t="e">
        <f>AK106+(VLOOKUP($B105,'Growth Rates'!$B$11:$O$140,($B$1+2),FALSE))-(AL105*(AL$7/VLOOKUP($B105,'Paddock Names'!$B$11:$D$140,3)))</f>
        <v>#DIV/0!</v>
      </c>
      <c r="AM106" s="115" t="e">
        <f>AL106+(VLOOKUP($B105,'Growth Rates'!$B$11:$O$140,($B$1+2),FALSE))-(AM105*(AM$7/VLOOKUP($B105,'Paddock Names'!$B$11:$D$140,3)))</f>
        <v>#DIV/0!</v>
      </c>
    </row>
    <row r="107" spans="2:39"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 t="shared" si="6"/>
        <v xml:space="preserve"> </v>
      </c>
      <c r="F107" s="119" t="e">
        <f>Jul!AM108</f>
        <v>#DIV/0!</v>
      </c>
      <c r="G107" s="17">
        <f>VLOOKUP(B107,'Herbage Mass Residual'!$B$11:$O$140,($B$1+2),FALSE)</f>
        <v>1200</v>
      </c>
      <c r="H107" s="103" t="e">
        <f>($F$7/VLOOKUP(B107,'Paddock Names'!$B$11:$D$140,3))*(SUM(I107:AM107)/31)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2"/>
    </row>
    <row r="108" spans="2:39"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4" t="e">
        <f>AK108+(VLOOKUP($B107,'Growth Rates'!$B$11:$O$140,($B$1+2),FALSE))-(AL107*(AL$7/VLOOKUP($B107,'Paddock Names'!$B$11:$D$140,3)))</f>
        <v>#DIV/0!</v>
      </c>
      <c r="AM108" s="115" t="e">
        <f>AL108+(VLOOKUP($B107,'Growth Rates'!$B$11:$O$140,($B$1+2),FALSE))-(AM107*(AM$7/VLOOKUP($B107,'Paddock Names'!$B$11:$D$140,3)))</f>
        <v>#DIV/0!</v>
      </c>
    </row>
    <row r="109" spans="2:39"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 t="shared" si="6"/>
        <v xml:space="preserve"> </v>
      </c>
      <c r="F109" s="119" t="e">
        <f>Jul!AM110</f>
        <v>#DIV/0!</v>
      </c>
      <c r="G109" s="17">
        <f>VLOOKUP(B109,'Herbage Mass Residual'!$B$11:$O$140,($B$1+2),FALSE)</f>
        <v>1200</v>
      </c>
      <c r="H109" s="103" t="e">
        <f>($F$7/VLOOKUP(B109,'Paddock Names'!$B$11:$D$140,3))*(SUM(I109:AM109)/31)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2"/>
    </row>
    <row r="110" spans="2:39"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4" t="e">
        <f>AK110+(VLOOKUP($B109,'Growth Rates'!$B$11:$O$140,($B$1+2),FALSE))-(AL109*(AL$7/VLOOKUP($B109,'Paddock Names'!$B$11:$D$140,3)))</f>
        <v>#DIV/0!</v>
      </c>
      <c r="AM110" s="115" t="e">
        <f>AL110+(VLOOKUP($B109,'Growth Rates'!$B$11:$O$140,($B$1+2),FALSE))-(AM109*(AM$7/VLOOKUP($B109,'Paddock Names'!$B$11:$D$140,3)))</f>
        <v>#DIV/0!</v>
      </c>
    </row>
    <row r="111" spans="2:39"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 t="shared" si="6"/>
        <v xml:space="preserve"> </v>
      </c>
      <c r="F111" s="119" t="e">
        <f>Jul!AM112</f>
        <v>#DIV/0!</v>
      </c>
      <c r="G111" s="17">
        <f>VLOOKUP(B111,'Herbage Mass Residual'!$B$11:$O$140,($B$1+2),FALSE)</f>
        <v>1200</v>
      </c>
      <c r="H111" s="103" t="e">
        <f>($F$7/VLOOKUP(B111,'Paddock Names'!$B$11:$D$140,3))*(SUM(I111:AM111)/31)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2"/>
    </row>
    <row r="112" spans="2:39"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4" t="e">
        <f>AK112+(VLOOKUP($B111,'Growth Rates'!$B$11:$O$140,($B$1+2),FALSE))-(AL111*(AL$7/VLOOKUP($B111,'Paddock Names'!$B$11:$D$140,3)))</f>
        <v>#DIV/0!</v>
      </c>
      <c r="AM112" s="115" t="e">
        <f>AL112+(VLOOKUP($B111,'Growth Rates'!$B$11:$O$140,($B$1+2),FALSE))-(AM111*(AM$7/VLOOKUP($B111,'Paddock Names'!$B$11:$D$140,3)))</f>
        <v>#DIV/0!</v>
      </c>
    </row>
    <row r="113" spans="2:39"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 t="shared" si="6"/>
        <v xml:space="preserve"> </v>
      </c>
      <c r="F113" s="119" t="e">
        <f>Jul!AM114</f>
        <v>#DIV/0!</v>
      </c>
      <c r="G113" s="17">
        <f>VLOOKUP(B113,'Herbage Mass Residual'!$B$11:$O$140,($B$1+2),FALSE)</f>
        <v>1200</v>
      </c>
      <c r="H113" s="103" t="e">
        <f>($F$7/VLOOKUP(B113,'Paddock Names'!$B$11:$D$140,3))*(SUM(I113:AM113)/31)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2"/>
    </row>
    <row r="114" spans="2:39"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4" t="e">
        <f>AK114+(VLOOKUP($B113,'Growth Rates'!$B$11:$O$140,($B$1+2),FALSE))-(AL113*(AL$7/VLOOKUP($B113,'Paddock Names'!$B$11:$D$140,3)))</f>
        <v>#DIV/0!</v>
      </c>
      <c r="AM114" s="115" t="e">
        <f>AL114+(VLOOKUP($B113,'Growth Rates'!$B$11:$O$140,($B$1+2),FALSE))-(AM113*(AM$7/VLOOKUP($B113,'Paddock Names'!$B$11:$D$140,3)))</f>
        <v>#DIV/0!</v>
      </c>
    </row>
    <row r="115" spans="2:39"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 t="shared" si="6"/>
        <v xml:space="preserve"> </v>
      </c>
      <c r="F115" s="119" t="e">
        <f>Jul!AM116</f>
        <v>#DIV/0!</v>
      </c>
      <c r="G115" s="17">
        <f>VLOOKUP(B115,'Herbage Mass Residual'!$B$11:$O$140,($B$1+2),FALSE)</f>
        <v>1200</v>
      </c>
      <c r="H115" s="103" t="e">
        <f>($F$7/VLOOKUP(B115,'Paddock Names'!$B$11:$D$140,3))*(SUM(I115:AM115)/31)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2"/>
    </row>
    <row r="116" spans="2:39"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4" t="e">
        <f>AK116+(VLOOKUP($B115,'Growth Rates'!$B$11:$O$140,($B$1+2),FALSE))-(AL115*(AL$7/VLOOKUP($B115,'Paddock Names'!$B$11:$D$140,3)))</f>
        <v>#DIV/0!</v>
      </c>
      <c r="AM116" s="115" t="e">
        <f>AL116+(VLOOKUP($B115,'Growth Rates'!$B$11:$O$140,($B$1+2),FALSE))-(AM115*(AM$7/VLOOKUP($B115,'Paddock Names'!$B$11:$D$140,3)))</f>
        <v>#DIV/0!</v>
      </c>
    </row>
    <row r="117" spans="2:39"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 t="shared" si="6"/>
        <v xml:space="preserve"> </v>
      </c>
      <c r="F117" s="119" t="e">
        <f>Jul!AM118</f>
        <v>#DIV/0!</v>
      </c>
      <c r="G117" s="17">
        <f>VLOOKUP(B117,'Herbage Mass Residual'!$B$11:$O$140,($B$1+2),FALSE)</f>
        <v>1200</v>
      </c>
      <c r="H117" s="103" t="e">
        <f>($F$7/VLOOKUP(B117,'Paddock Names'!$B$11:$D$140,3))*(SUM(I117:AM117)/31)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2"/>
    </row>
    <row r="118" spans="2:39"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4" t="e">
        <f>AK118+(VLOOKUP($B117,'Growth Rates'!$B$11:$O$140,($B$1+2),FALSE))-(AL117*(AL$7/VLOOKUP($B117,'Paddock Names'!$B$11:$D$140,3)))</f>
        <v>#DIV/0!</v>
      </c>
      <c r="AM118" s="115" t="e">
        <f>AL118+(VLOOKUP($B117,'Growth Rates'!$B$11:$O$140,($B$1+2),FALSE))-(AM117*(AM$7/VLOOKUP($B117,'Paddock Names'!$B$11:$D$140,3)))</f>
        <v>#DIV/0!</v>
      </c>
    </row>
    <row r="119" spans="2:39"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 t="shared" si="6"/>
        <v xml:space="preserve"> </v>
      </c>
      <c r="F119" s="119" t="e">
        <f>Jul!AM120</f>
        <v>#DIV/0!</v>
      </c>
      <c r="G119" s="17">
        <f>VLOOKUP(B119,'Herbage Mass Residual'!$B$11:$O$140,($B$1+2),FALSE)</f>
        <v>1200</v>
      </c>
      <c r="H119" s="103" t="e">
        <f>($F$7/VLOOKUP(B119,'Paddock Names'!$B$11:$D$140,3))*(SUM(I119:AM119)/31)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2"/>
    </row>
    <row r="120" spans="2:39"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4" t="e">
        <f>AK120+(VLOOKUP($B119,'Growth Rates'!$B$11:$O$140,($B$1+2),FALSE))-(AL119*(AL$7/VLOOKUP($B119,'Paddock Names'!$B$11:$D$140,3)))</f>
        <v>#DIV/0!</v>
      </c>
      <c r="AM120" s="115" t="e">
        <f>AL120+(VLOOKUP($B119,'Growth Rates'!$B$11:$O$140,($B$1+2),FALSE))-(AM119*(AM$7/VLOOKUP($B119,'Paddock Names'!$B$11:$D$140,3)))</f>
        <v>#DIV/0!</v>
      </c>
    </row>
    <row r="121" spans="2:39"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 t="shared" si="6"/>
        <v xml:space="preserve"> </v>
      </c>
      <c r="F121" s="119" t="e">
        <f>Jul!AM122</f>
        <v>#DIV/0!</v>
      </c>
      <c r="G121" s="17">
        <f>VLOOKUP(B121,'Herbage Mass Residual'!$B$11:$O$140,($B$1+2),FALSE)</f>
        <v>1200</v>
      </c>
      <c r="H121" s="103" t="e">
        <f>($F$7/VLOOKUP(B121,'Paddock Names'!$B$11:$D$140,3))*(SUM(I121:AM121)/31)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2"/>
    </row>
    <row r="122" spans="2:39"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4" t="e">
        <f>AK122+(VLOOKUP($B121,'Growth Rates'!$B$11:$O$140,($B$1+2),FALSE))-(AL121*(AL$7/VLOOKUP($B121,'Paddock Names'!$B$11:$D$140,3)))</f>
        <v>#DIV/0!</v>
      </c>
      <c r="AM122" s="115" t="e">
        <f>AL122+(VLOOKUP($B121,'Growth Rates'!$B$11:$O$140,($B$1+2),FALSE))-(AM121*(AM$7/VLOOKUP($B121,'Paddock Names'!$B$11:$D$140,3)))</f>
        <v>#DIV/0!</v>
      </c>
    </row>
    <row r="123" spans="2:39"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 t="shared" si="6"/>
        <v xml:space="preserve"> </v>
      </c>
      <c r="F123" s="119" t="e">
        <f>Jul!AM124</f>
        <v>#DIV/0!</v>
      </c>
      <c r="G123" s="17">
        <f>VLOOKUP(B123,'Herbage Mass Residual'!$B$11:$O$140,($B$1+2),FALSE)</f>
        <v>1200</v>
      </c>
      <c r="H123" s="103" t="e">
        <f>($F$7/VLOOKUP(B123,'Paddock Names'!$B$11:$D$140,3))*(SUM(I123:AM123)/31)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2"/>
    </row>
    <row r="124" spans="2:39"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4" t="e">
        <f>AK124+(VLOOKUP($B123,'Growth Rates'!$B$11:$O$140,($B$1+2),FALSE))-(AL123*(AL$7/VLOOKUP($B123,'Paddock Names'!$B$11:$D$140,3)))</f>
        <v>#DIV/0!</v>
      </c>
      <c r="AM124" s="115" t="e">
        <f>AL124+(VLOOKUP($B123,'Growth Rates'!$B$11:$O$140,($B$1+2),FALSE))-(AM123*(AM$7/VLOOKUP($B123,'Paddock Names'!$B$11:$D$140,3)))</f>
        <v>#DIV/0!</v>
      </c>
    </row>
    <row r="125" spans="2:39"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 t="shared" si="6"/>
        <v xml:space="preserve"> </v>
      </c>
      <c r="F125" s="119" t="e">
        <f>Jul!AM126</f>
        <v>#DIV/0!</v>
      </c>
      <c r="G125" s="17">
        <f>VLOOKUP(B125,'Herbage Mass Residual'!$B$11:$O$140,($B$1+2),FALSE)</f>
        <v>1200</v>
      </c>
      <c r="H125" s="103" t="e">
        <f>($F$7/VLOOKUP(B125,'Paddock Names'!$B$11:$D$140,3))*(SUM(I125:AM125)/31)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2"/>
    </row>
    <row r="126" spans="2:39"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4" t="e">
        <f>AK126+(VLOOKUP($B125,'Growth Rates'!$B$11:$O$140,($B$1+2),FALSE))-(AL125*(AL$7/VLOOKUP($B125,'Paddock Names'!$B$11:$D$140,3)))</f>
        <v>#DIV/0!</v>
      </c>
      <c r="AM126" s="115" t="e">
        <f>AL126+(VLOOKUP($B125,'Growth Rates'!$B$11:$O$140,($B$1+2),FALSE))-(AM125*(AM$7/VLOOKUP($B125,'Paddock Names'!$B$11:$D$140,3)))</f>
        <v>#DIV/0!</v>
      </c>
    </row>
    <row r="127" spans="2:39"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 t="shared" si="6"/>
        <v xml:space="preserve"> </v>
      </c>
      <c r="F127" s="119" t="e">
        <f>Jul!AM128</f>
        <v>#DIV/0!</v>
      </c>
      <c r="G127" s="17">
        <f>VLOOKUP(B127,'Herbage Mass Residual'!$B$11:$O$140,($B$1+2),FALSE)</f>
        <v>1200</v>
      </c>
      <c r="H127" s="103" t="e">
        <f>($F$7/VLOOKUP(B127,'Paddock Names'!$B$11:$D$140,3))*(SUM(I127:AM127)/31)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2"/>
    </row>
    <row r="128" spans="2:39"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4" t="e">
        <f>AK128+(VLOOKUP($B127,'Growth Rates'!$B$11:$O$140,($B$1+2),FALSE))-(AL127*(AL$7/VLOOKUP($B127,'Paddock Names'!$B$11:$D$140,3)))</f>
        <v>#DIV/0!</v>
      </c>
      <c r="AM128" s="115" t="e">
        <f>AL128+(VLOOKUP($B127,'Growth Rates'!$B$11:$O$140,($B$1+2),FALSE))-(AM127*(AM$7/VLOOKUP($B127,'Paddock Names'!$B$11:$D$140,3)))</f>
        <v>#DIV/0!</v>
      </c>
    </row>
    <row r="129" spans="2:39"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 t="shared" si="6"/>
        <v xml:space="preserve"> </v>
      </c>
      <c r="F129" s="119" t="e">
        <f>Jul!AM130</f>
        <v>#DIV/0!</v>
      </c>
      <c r="G129" s="17">
        <f>VLOOKUP(B129,'Herbage Mass Residual'!$B$11:$O$140,($B$1+2),FALSE)</f>
        <v>1200</v>
      </c>
      <c r="H129" s="103" t="e">
        <f>($F$7/VLOOKUP(B129,'Paddock Names'!$B$11:$D$140,3))*(SUM(I129:AM129)/31)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2"/>
    </row>
    <row r="130" spans="2:39"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4" t="e">
        <f>AK130+(VLOOKUP($B129,'Growth Rates'!$B$11:$O$140,($B$1+2),FALSE))-(AL129*(AL$7/VLOOKUP($B129,'Paddock Names'!$B$11:$D$140,3)))</f>
        <v>#DIV/0!</v>
      </c>
      <c r="AM130" s="115" t="e">
        <f>AL130+(VLOOKUP($B129,'Growth Rates'!$B$11:$O$140,($B$1+2),FALSE))-(AM129*(AM$7/VLOOKUP($B129,'Paddock Names'!$B$11:$D$140,3)))</f>
        <v>#DIV/0!</v>
      </c>
    </row>
    <row r="131" spans="2:39"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 t="shared" si="6"/>
        <v xml:space="preserve"> </v>
      </c>
      <c r="F131" s="119" t="e">
        <f>Jul!AM132</f>
        <v>#DIV/0!</v>
      </c>
      <c r="G131" s="17">
        <f>VLOOKUP(B131,'Herbage Mass Residual'!$B$11:$O$140,($B$1+2),FALSE)</f>
        <v>1200</v>
      </c>
      <c r="H131" s="103" t="e">
        <f>($F$7/VLOOKUP(B131,'Paddock Names'!$B$11:$D$140,3))*(SUM(I131:AM131)/31)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2"/>
    </row>
    <row r="132" spans="2:39"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4" t="e">
        <f>AK132+(VLOOKUP($B131,'Growth Rates'!$B$11:$O$140,($B$1+2),FALSE))-(AL131*(AL$7/VLOOKUP($B131,'Paddock Names'!$B$11:$D$140,3)))</f>
        <v>#DIV/0!</v>
      </c>
      <c r="AM132" s="115" t="e">
        <f>AL132+(VLOOKUP($B131,'Growth Rates'!$B$11:$O$140,($B$1+2),FALSE))-(AM131*(AM$7/VLOOKUP($B131,'Paddock Names'!$B$11:$D$140,3)))</f>
        <v>#DIV/0!</v>
      </c>
    </row>
    <row r="133" spans="2:39"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 t="shared" si="6"/>
        <v xml:space="preserve"> </v>
      </c>
      <c r="F133" s="119" t="e">
        <f>Jul!AM134</f>
        <v>#DIV/0!</v>
      </c>
      <c r="G133" s="17">
        <f>VLOOKUP(B133,'Herbage Mass Residual'!$B$11:$O$140,($B$1+2),FALSE)</f>
        <v>1200</v>
      </c>
      <c r="H133" s="103" t="e">
        <f>($F$7/VLOOKUP(B133,'Paddock Names'!$B$11:$D$140,3))*(SUM(I133:AM133)/31)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2"/>
    </row>
    <row r="134" spans="2:39"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4" t="e">
        <f>AK134+(VLOOKUP($B133,'Growth Rates'!$B$11:$O$140,($B$1+2),FALSE))-(AL133*(AL$7/VLOOKUP($B133,'Paddock Names'!$B$11:$D$140,3)))</f>
        <v>#DIV/0!</v>
      </c>
      <c r="AM134" s="115" t="e">
        <f>AL134+(VLOOKUP($B133,'Growth Rates'!$B$11:$O$140,($B$1+2),FALSE))-(AM133*(AM$7/VLOOKUP($B133,'Paddock Names'!$B$11:$D$140,3)))</f>
        <v>#DIV/0!</v>
      </c>
    </row>
    <row r="135" spans="2:39"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 t="shared" si="6"/>
        <v xml:space="preserve"> </v>
      </c>
      <c r="F135" s="119" t="e">
        <f>Jul!AM136</f>
        <v>#DIV/0!</v>
      </c>
      <c r="G135" s="17">
        <f>VLOOKUP(B135,'Herbage Mass Residual'!$B$11:$O$140,($B$1+2),FALSE)</f>
        <v>1200</v>
      </c>
      <c r="H135" s="103" t="e">
        <f>($F$7/VLOOKUP(B135,'Paddock Names'!$B$11:$D$140,3))*(SUM(I135:AM135)/31)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2"/>
    </row>
    <row r="136" spans="2:39"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4" t="e">
        <f>AK136+(VLOOKUP($B135,'Growth Rates'!$B$11:$O$140,($B$1+2),FALSE))-(AL135*(AL$7/VLOOKUP($B135,'Paddock Names'!$B$11:$D$140,3)))</f>
        <v>#DIV/0!</v>
      </c>
      <c r="AM136" s="115" t="e">
        <f>AL136+(VLOOKUP($B135,'Growth Rates'!$B$11:$O$140,($B$1+2),FALSE))-(AM135*(AM$7/VLOOKUP($B135,'Paddock Names'!$B$11:$D$140,3)))</f>
        <v>#DIV/0!</v>
      </c>
    </row>
    <row r="137" spans="2:39"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 t="shared" si="6"/>
        <v xml:space="preserve"> </v>
      </c>
      <c r="F137" s="119" t="e">
        <f>Jul!AM138</f>
        <v>#DIV/0!</v>
      </c>
      <c r="G137" s="17">
        <f>VLOOKUP(B137,'Herbage Mass Residual'!$B$11:$O$140,($B$1+2),FALSE)</f>
        <v>1200</v>
      </c>
      <c r="H137" s="103" t="e">
        <f>($F$7/VLOOKUP(B137,'Paddock Names'!$B$11:$D$140,3))*(SUM(I137:AM137)/31)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2"/>
    </row>
    <row r="138" spans="2:39"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4" t="e">
        <f>AK138+(VLOOKUP($B137,'Growth Rates'!$B$11:$O$140,($B$1+2),FALSE))-(AL137*(AL$7/VLOOKUP($B137,'Paddock Names'!$B$11:$D$140,3)))</f>
        <v>#DIV/0!</v>
      </c>
      <c r="AM138" s="115" t="e">
        <f>AL138+(VLOOKUP($B137,'Growth Rates'!$B$11:$O$140,($B$1+2),FALSE))-(AM137*(AM$7/VLOOKUP($B137,'Paddock Names'!$B$11:$D$140,3)))</f>
        <v>#DIV/0!</v>
      </c>
    </row>
    <row r="139" spans="2:39"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 t="shared" si="6"/>
        <v xml:space="preserve"> </v>
      </c>
      <c r="F139" s="119" t="e">
        <f>Jul!AM140</f>
        <v>#DIV/0!</v>
      </c>
      <c r="G139" s="17">
        <f>VLOOKUP(B139,'Herbage Mass Residual'!$B$11:$O$140,($B$1+2),FALSE)</f>
        <v>1200</v>
      </c>
      <c r="H139" s="103" t="e">
        <f>($F$7/VLOOKUP(B139,'Paddock Names'!$B$11:$D$140,3))*(SUM(I139:AM139)/31)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2"/>
    </row>
    <row r="140" spans="2:39"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4" t="e">
        <f>AK140+(VLOOKUP($B139,'Growth Rates'!$B$11:$O$140,($B$1+2),FALSE))-(AL139*(AL$7/VLOOKUP($B139,'Paddock Names'!$B$11:$D$140,3)))</f>
        <v>#DIV/0!</v>
      </c>
      <c r="AM140" s="115" t="e">
        <f>AL140+(VLOOKUP($B139,'Growth Rates'!$B$11:$O$140,($B$1+2),FALSE))-(AM139*(AM$7/VLOOKUP($B139,'Paddock Names'!$B$11:$D$140,3)))</f>
        <v>#DIV/0!</v>
      </c>
    </row>
    <row r="141" spans="2:39" x14ac:dyDescent="0.2">
      <c r="B141" s="58">
        <f t="shared" ref="B141:B204" si="7">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 t="shared" ref="E141:E203" si="8">IF(SUM(I141:AM141)&gt;0,SUM(I141:AM141)," ")</f>
        <v xml:space="preserve"> </v>
      </c>
      <c r="F141" s="119" t="e">
        <f>Jul!AM142</f>
        <v>#DIV/0!</v>
      </c>
      <c r="G141" s="17">
        <f>VLOOKUP(B141,'Herbage Mass Residual'!$B$11:$O$140,($B$1+2),FALSE)</f>
        <v>1200</v>
      </c>
      <c r="H141" s="103" t="e">
        <f>($F$7/VLOOKUP(B141,'Paddock Names'!$B$11:$D$140,3))*(SUM(I141:AM141)/31)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2"/>
    </row>
    <row r="142" spans="2:39" ht="16" thickBot="1" x14ac:dyDescent="0.25">
      <c r="B142" s="58">
        <f t="shared" si="7"/>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4" t="e">
        <f>AK142+(VLOOKUP($B141,'Growth Rates'!$B$11:$O$140,($B$1+2),FALSE))-(AL141*(AL$7/VLOOKUP($B141,'Paddock Names'!$B$11:$D$140,3)))</f>
        <v>#DIV/0!</v>
      </c>
      <c r="AM142" s="115" t="e">
        <f>AL142+(VLOOKUP($B141,'Growth Rates'!$B$11:$O$140,($B$1+2),FALSE))-(AM141*(AM$7/VLOOKUP($B141,'Paddock Names'!$B$11:$D$140,3)))</f>
        <v>#DIV/0!</v>
      </c>
    </row>
    <row r="143" spans="2:39" x14ac:dyDescent="0.2">
      <c r="B143" s="58">
        <f t="shared" si="7"/>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 t="shared" si="8"/>
        <v xml:space="preserve"> </v>
      </c>
      <c r="F143" s="119" t="e">
        <f>Jul!AM144</f>
        <v>#DIV/0!</v>
      </c>
      <c r="G143" s="17">
        <f>VLOOKUP(B143,'Herbage Mass Residual'!$B$11:$O$140,($B$1+2),FALSE)</f>
        <v>1200</v>
      </c>
      <c r="H143" s="103" t="e">
        <f>($F$7/VLOOKUP(B143,'Paddock Names'!$B$11:$D$140,3))*(SUM(I143:AM143)/31)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2"/>
    </row>
    <row r="144" spans="2:39" ht="16" thickBot="1" x14ac:dyDescent="0.25">
      <c r="B144" s="58">
        <f t="shared" si="7"/>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4" t="e">
        <f>AK144+(VLOOKUP($B143,'Growth Rates'!$B$11:$O$140,($B$1+2),FALSE))-(AL143*(AL$7/VLOOKUP($B143,'Paddock Names'!$B$11:$D$140,3)))</f>
        <v>#DIV/0!</v>
      </c>
      <c r="AM144" s="115" t="e">
        <f>AL144+(VLOOKUP($B143,'Growth Rates'!$B$11:$O$140,($B$1+2),FALSE))-(AM143*(AM$7/VLOOKUP($B143,'Paddock Names'!$B$11:$D$140,3)))</f>
        <v>#DIV/0!</v>
      </c>
    </row>
    <row r="145" spans="2:39" x14ac:dyDescent="0.2">
      <c r="B145" s="58">
        <f t="shared" si="7"/>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 t="shared" si="8"/>
        <v xml:space="preserve"> </v>
      </c>
      <c r="F145" s="119" t="e">
        <f>Jul!AM146</f>
        <v>#DIV/0!</v>
      </c>
      <c r="G145" s="17">
        <f>VLOOKUP(B145,'Herbage Mass Residual'!$B$11:$O$140,($B$1+2),FALSE)</f>
        <v>1200</v>
      </c>
      <c r="H145" s="103" t="e">
        <f>($F$7/VLOOKUP(B145,'Paddock Names'!$B$11:$D$140,3))*(SUM(I145:AM145)/31)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2"/>
    </row>
    <row r="146" spans="2:39" ht="16" thickBot="1" x14ac:dyDescent="0.25">
      <c r="B146" s="58">
        <f t="shared" si="7"/>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4" t="e">
        <f>AK146+(VLOOKUP($B145,'Growth Rates'!$B$11:$O$140,($B$1+2),FALSE))-(AL145*(AL$7/VLOOKUP($B145,'Paddock Names'!$B$11:$D$140,3)))</f>
        <v>#DIV/0!</v>
      </c>
      <c r="AM146" s="115" t="e">
        <f>AL146+(VLOOKUP($B145,'Growth Rates'!$B$11:$O$140,($B$1+2),FALSE))-(AM145*(AM$7/VLOOKUP($B145,'Paddock Names'!$B$11:$D$140,3)))</f>
        <v>#DIV/0!</v>
      </c>
    </row>
    <row r="147" spans="2:39" x14ac:dyDescent="0.2">
      <c r="B147" s="58">
        <f t="shared" si="7"/>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 t="shared" si="8"/>
        <v xml:space="preserve"> </v>
      </c>
      <c r="F147" s="119" t="e">
        <f>Jul!AM148</f>
        <v>#DIV/0!</v>
      </c>
      <c r="G147" s="17">
        <f>VLOOKUP(B147,'Herbage Mass Residual'!$B$11:$O$140,($B$1+2),FALSE)</f>
        <v>1200</v>
      </c>
      <c r="H147" s="103" t="e">
        <f>($F$7/VLOOKUP(B147,'Paddock Names'!$B$11:$D$140,3))*(SUM(I147:AM147)/31)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2"/>
    </row>
    <row r="148" spans="2:39" ht="16" thickBot="1" x14ac:dyDescent="0.25">
      <c r="B148" s="58">
        <f t="shared" si="7"/>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4" t="e">
        <f>AK148+(VLOOKUP($B147,'Growth Rates'!$B$11:$O$140,($B$1+2),FALSE))-(AL147*(AL$7/VLOOKUP($B147,'Paddock Names'!$B$11:$D$140,3)))</f>
        <v>#DIV/0!</v>
      </c>
      <c r="AM148" s="115" t="e">
        <f>AL148+(VLOOKUP($B147,'Growth Rates'!$B$11:$O$140,($B$1+2),FALSE))-(AM147*(AM$7/VLOOKUP($B147,'Paddock Names'!$B$11:$D$140,3)))</f>
        <v>#DIV/0!</v>
      </c>
    </row>
    <row r="149" spans="2:39" x14ac:dyDescent="0.2">
      <c r="B149" s="58">
        <f t="shared" si="7"/>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 t="shared" si="8"/>
        <v xml:space="preserve"> </v>
      </c>
      <c r="F149" s="119" t="e">
        <f>Jul!AM150</f>
        <v>#DIV/0!</v>
      </c>
      <c r="G149" s="17">
        <f>VLOOKUP(B149,'Herbage Mass Residual'!$B$11:$O$140,($B$1+2),FALSE)</f>
        <v>1200</v>
      </c>
      <c r="H149" s="103" t="e">
        <f>($F$7/VLOOKUP(B149,'Paddock Names'!$B$11:$D$140,3))*(SUM(I149:AM149)/31)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2"/>
    </row>
    <row r="150" spans="2:39" ht="16" thickBot="1" x14ac:dyDescent="0.25">
      <c r="B150" s="58">
        <f t="shared" si="7"/>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4" t="e">
        <f>AK150+(VLOOKUP($B149,'Growth Rates'!$B$11:$O$140,($B$1+2),FALSE))-(AL149*(AL$7/VLOOKUP($B149,'Paddock Names'!$B$11:$D$140,3)))</f>
        <v>#DIV/0!</v>
      </c>
      <c r="AM150" s="115" t="e">
        <f>AL150+(VLOOKUP($B149,'Growth Rates'!$B$11:$O$140,($B$1+2),FALSE))-(AM149*(AM$7/VLOOKUP($B149,'Paddock Names'!$B$11:$D$140,3)))</f>
        <v>#DIV/0!</v>
      </c>
    </row>
    <row r="151" spans="2:39" x14ac:dyDescent="0.2">
      <c r="B151" s="58">
        <f t="shared" si="7"/>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 t="shared" si="8"/>
        <v xml:space="preserve"> </v>
      </c>
      <c r="F151" s="119" t="e">
        <f>Jul!AM152</f>
        <v>#DIV/0!</v>
      </c>
      <c r="G151" s="17">
        <f>VLOOKUP(B151,'Herbage Mass Residual'!$B$11:$O$140,($B$1+2),FALSE)</f>
        <v>1200</v>
      </c>
      <c r="H151" s="103" t="e">
        <f>($F$7/VLOOKUP(B151,'Paddock Names'!$B$11:$D$140,3))*(SUM(I151:AM151)/31)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2"/>
    </row>
    <row r="152" spans="2:39" ht="16" thickBot="1" x14ac:dyDescent="0.25">
      <c r="B152" s="58">
        <f t="shared" si="7"/>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4" t="e">
        <f>AK152+(VLOOKUP($B151,'Growth Rates'!$B$11:$O$140,($B$1+2),FALSE))-(AL151*(AL$7/VLOOKUP($B151,'Paddock Names'!$B$11:$D$140,3)))</f>
        <v>#DIV/0!</v>
      </c>
      <c r="AM152" s="115" t="e">
        <f>AL152+(VLOOKUP($B151,'Growth Rates'!$B$11:$O$140,($B$1+2),FALSE))-(AM151*(AM$7/VLOOKUP($B151,'Paddock Names'!$B$11:$D$140,3)))</f>
        <v>#DIV/0!</v>
      </c>
    </row>
    <row r="153" spans="2:39" x14ac:dyDescent="0.2">
      <c r="B153" s="58">
        <f t="shared" si="7"/>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 t="shared" si="8"/>
        <v xml:space="preserve"> </v>
      </c>
      <c r="F153" s="119" t="e">
        <f>Jul!AM154</f>
        <v>#DIV/0!</v>
      </c>
      <c r="G153" s="17">
        <f>VLOOKUP(B153,'Herbage Mass Residual'!$B$11:$O$140,($B$1+2),FALSE)</f>
        <v>1200</v>
      </c>
      <c r="H153" s="103" t="e">
        <f>($F$7/VLOOKUP(B153,'Paddock Names'!$B$11:$D$140,3))*(SUM(I153:AM153)/31)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2"/>
    </row>
    <row r="154" spans="2:39" ht="16" thickBot="1" x14ac:dyDescent="0.25">
      <c r="B154" s="58">
        <f t="shared" si="7"/>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4" t="e">
        <f>AK154+(VLOOKUP($B153,'Growth Rates'!$B$11:$O$140,($B$1+2),FALSE))-(AL153*(AL$7/VLOOKUP($B153,'Paddock Names'!$B$11:$D$140,3)))</f>
        <v>#DIV/0!</v>
      </c>
      <c r="AM154" s="115" t="e">
        <f>AL154+(VLOOKUP($B153,'Growth Rates'!$B$11:$O$140,($B$1+2),FALSE))-(AM153*(AM$7/VLOOKUP($B153,'Paddock Names'!$B$11:$D$140,3)))</f>
        <v>#DIV/0!</v>
      </c>
    </row>
    <row r="155" spans="2:39" x14ac:dyDescent="0.2">
      <c r="B155" s="58">
        <f t="shared" si="7"/>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 t="shared" si="8"/>
        <v xml:space="preserve"> </v>
      </c>
      <c r="F155" s="119" t="e">
        <f>Jul!AM156</f>
        <v>#DIV/0!</v>
      </c>
      <c r="G155" s="17">
        <f>VLOOKUP(B155,'Herbage Mass Residual'!$B$11:$O$140,($B$1+2),FALSE)</f>
        <v>1200</v>
      </c>
      <c r="H155" s="103" t="e">
        <f>($F$7/VLOOKUP(B155,'Paddock Names'!$B$11:$D$140,3))*(SUM(I155:AM155)/31)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2"/>
    </row>
    <row r="156" spans="2:39" ht="16" thickBot="1" x14ac:dyDescent="0.25">
      <c r="B156" s="58">
        <f t="shared" si="7"/>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4" t="e">
        <f>AK156+(VLOOKUP($B155,'Growth Rates'!$B$11:$O$140,($B$1+2),FALSE))-(AL155*(AL$7/VLOOKUP($B155,'Paddock Names'!$B$11:$D$140,3)))</f>
        <v>#DIV/0!</v>
      </c>
      <c r="AM156" s="115" t="e">
        <f>AL156+(VLOOKUP($B155,'Growth Rates'!$B$11:$O$140,($B$1+2),FALSE))-(AM155*(AM$7/VLOOKUP($B155,'Paddock Names'!$B$11:$D$140,3)))</f>
        <v>#DIV/0!</v>
      </c>
    </row>
    <row r="157" spans="2:39" x14ac:dyDescent="0.2">
      <c r="B157" s="58">
        <f t="shared" si="7"/>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 t="shared" si="8"/>
        <v xml:space="preserve"> </v>
      </c>
      <c r="F157" s="119" t="e">
        <f>Jul!AM158</f>
        <v>#DIV/0!</v>
      </c>
      <c r="G157" s="17">
        <f>VLOOKUP(B157,'Herbage Mass Residual'!$B$11:$O$140,($B$1+2),FALSE)</f>
        <v>1200</v>
      </c>
      <c r="H157" s="103" t="e">
        <f>($F$7/VLOOKUP(B157,'Paddock Names'!$B$11:$D$140,3))*(SUM(I157:AM157)/31)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2"/>
    </row>
    <row r="158" spans="2:39" ht="16" thickBot="1" x14ac:dyDescent="0.25">
      <c r="B158" s="58">
        <f t="shared" si="7"/>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4" t="e">
        <f>AK158+(VLOOKUP($B157,'Growth Rates'!$B$11:$O$140,($B$1+2),FALSE))-(AL157*(AL$7/VLOOKUP($B157,'Paddock Names'!$B$11:$D$140,3)))</f>
        <v>#DIV/0!</v>
      </c>
      <c r="AM158" s="115" t="e">
        <f>AL158+(VLOOKUP($B157,'Growth Rates'!$B$11:$O$140,($B$1+2),FALSE))-(AM157*(AM$7/VLOOKUP($B157,'Paddock Names'!$B$11:$D$140,3)))</f>
        <v>#DIV/0!</v>
      </c>
    </row>
    <row r="159" spans="2:39" x14ac:dyDescent="0.2">
      <c r="B159" s="58">
        <f t="shared" si="7"/>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 t="shared" si="8"/>
        <v xml:space="preserve"> </v>
      </c>
      <c r="F159" s="119" t="e">
        <f>Jul!AM160</f>
        <v>#DIV/0!</v>
      </c>
      <c r="G159" s="17">
        <f>VLOOKUP(B159,'Herbage Mass Residual'!$B$11:$O$140,($B$1+2),FALSE)</f>
        <v>1200</v>
      </c>
      <c r="H159" s="103" t="e">
        <f>($F$7/VLOOKUP(B159,'Paddock Names'!$B$11:$D$140,3))*(SUM(I159:AM159)/31)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2"/>
    </row>
    <row r="160" spans="2:39" ht="16" thickBot="1" x14ac:dyDescent="0.25">
      <c r="B160" s="58">
        <f t="shared" si="7"/>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4" t="e">
        <f>AK160+(VLOOKUP($B159,'Growth Rates'!$B$11:$O$140,($B$1+2),FALSE))-(AL159*(AL$7/VLOOKUP($B159,'Paddock Names'!$B$11:$D$140,3)))</f>
        <v>#DIV/0!</v>
      </c>
      <c r="AM160" s="115" t="e">
        <f>AL160+(VLOOKUP($B159,'Growth Rates'!$B$11:$O$140,($B$1+2),FALSE))-(AM159*(AM$7/VLOOKUP($B159,'Paddock Names'!$B$11:$D$140,3)))</f>
        <v>#DIV/0!</v>
      </c>
    </row>
    <row r="161" spans="2:39" x14ac:dyDescent="0.2">
      <c r="B161" s="58">
        <f t="shared" si="7"/>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 t="shared" si="8"/>
        <v xml:space="preserve"> </v>
      </c>
      <c r="F161" s="119" t="e">
        <f>Jul!AM162</f>
        <v>#DIV/0!</v>
      </c>
      <c r="G161" s="17">
        <f>VLOOKUP(B161,'Herbage Mass Residual'!$B$11:$O$140,($B$1+2),FALSE)</f>
        <v>1200</v>
      </c>
      <c r="H161" s="103" t="e">
        <f>($F$7/VLOOKUP(B161,'Paddock Names'!$B$11:$D$140,3))*(SUM(I161:AM161)/31)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2"/>
    </row>
    <row r="162" spans="2:39" ht="16" thickBot="1" x14ac:dyDescent="0.25">
      <c r="B162" s="58">
        <f t="shared" si="7"/>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4" t="e">
        <f>AK162+(VLOOKUP($B161,'Growth Rates'!$B$11:$O$140,($B$1+2),FALSE))-(AL161*(AL$7/VLOOKUP($B161,'Paddock Names'!$B$11:$D$140,3)))</f>
        <v>#DIV/0!</v>
      </c>
      <c r="AM162" s="115" t="e">
        <f>AL162+(VLOOKUP($B161,'Growth Rates'!$B$11:$O$140,($B$1+2),FALSE))-(AM161*(AM$7/VLOOKUP($B161,'Paddock Names'!$B$11:$D$140,3)))</f>
        <v>#DIV/0!</v>
      </c>
    </row>
    <row r="163" spans="2:39" x14ac:dyDescent="0.2">
      <c r="B163" s="58">
        <f t="shared" si="7"/>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 t="shared" si="8"/>
        <v xml:space="preserve"> </v>
      </c>
      <c r="F163" s="119" t="e">
        <f>Jul!AM164</f>
        <v>#DIV/0!</v>
      </c>
      <c r="G163" s="17">
        <f>VLOOKUP(B163,'Herbage Mass Residual'!$B$11:$O$140,($B$1+2),FALSE)</f>
        <v>1200</v>
      </c>
      <c r="H163" s="103" t="e">
        <f>($F$7/VLOOKUP(B163,'Paddock Names'!$B$11:$D$140,3))*(SUM(I163:AM163)/31)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2"/>
    </row>
    <row r="164" spans="2:39" ht="16" thickBot="1" x14ac:dyDescent="0.25">
      <c r="B164" s="58">
        <f t="shared" si="7"/>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4" t="e">
        <f>AK164+(VLOOKUP($B163,'Growth Rates'!$B$11:$O$140,($B$1+2),FALSE))-(AL163*(AL$7/VLOOKUP($B163,'Paddock Names'!$B$11:$D$140,3)))</f>
        <v>#DIV/0!</v>
      </c>
      <c r="AM164" s="115" t="e">
        <f>AL164+(VLOOKUP($B163,'Growth Rates'!$B$11:$O$140,($B$1+2),FALSE))-(AM163*(AM$7/VLOOKUP($B163,'Paddock Names'!$B$11:$D$140,3)))</f>
        <v>#DIV/0!</v>
      </c>
    </row>
    <row r="165" spans="2:39" x14ac:dyDescent="0.2">
      <c r="B165" s="58">
        <f t="shared" si="7"/>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 t="shared" si="8"/>
        <v xml:space="preserve"> </v>
      </c>
      <c r="F165" s="119" t="e">
        <f>Jul!AM166</f>
        <v>#DIV/0!</v>
      </c>
      <c r="G165" s="17">
        <f>VLOOKUP(B165,'Herbage Mass Residual'!$B$11:$O$140,($B$1+2),FALSE)</f>
        <v>1200</v>
      </c>
      <c r="H165" s="103" t="e">
        <f>($F$7/VLOOKUP(B165,'Paddock Names'!$B$11:$D$140,3))*(SUM(I165:AM165)/31)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2"/>
    </row>
    <row r="166" spans="2:39" ht="16" thickBot="1" x14ac:dyDescent="0.25">
      <c r="B166" s="58">
        <f t="shared" si="7"/>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4" t="e">
        <f>AK166+(VLOOKUP($B165,'Growth Rates'!$B$11:$O$140,($B$1+2),FALSE))-(AL165*(AL$7/VLOOKUP($B165,'Paddock Names'!$B$11:$D$140,3)))</f>
        <v>#DIV/0!</v>
      </c>
      <c r="AM166" s="115" t="e">
        <f>AL166+(VLOOKUP($B165,'Growth Rates'!$B$11:$O$140,($B$1+2),FALSE))-(AM165*(AM$7/VLOOKUP($B165,'Paddock Names'!$B$11:$D$140,3)))</f>
        <v>#DIV/0!</v>
      </c>
    </row>
    <row r="167" spans="2:39" x14ac:dyDescent="0.2">
      <c r="B167" s="58">
        <f t="shared" si="7"/>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 t="shared" si="8"/>
        <v xml:space="preserve"> </v>
      </c>
      <c r="F167" s="119" t="e">
        <f>Jul!AM168</f>
        <v>#DIV/0!</v>
      </c>
      <c r="G167" s="17">
        <f>VLOOKUP(B167,'Herbage Mass Residual'!$B$11:$O$140,($B$1+2),FALSE)</f>
        <v>1200</v>
      </c>
      <c r="H167" s="103" t="e">
        <f>($F$7/VLOOKUP(B167,'Paddock Names'!$B$11:$D$140,3))*(SUM(I167:AM167)/31)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00"/>
      <c r="AM167" s="102"/>
    </row>
    <row r="168" spans="2:39" ht="16" thickBot="1" x14ac:dyDescent="0.25">
      <c r="B168" s="58">
        <f t="shared" si="7"/>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4" t="e">
        <f>AK168+(VLOOKUP($B167,'Growth Rates'!$B$11:$O$140,($B$1+2),FALSE))-(AL167*(AL$7/VLOOKUP($B167,'Paddock Names'!$B$11:$D$140,3)))</f>
        <v>#DIV/0!</v>
      </c>
      <c r="AM168" s="115" t="e">
        <f>AL168+(VLOOKUP($B167,'Growth Rates'!$B$11:$O$140,($B$1+2),FALSE))-(AM167*(AM$7/VLOOKUP($B167,'Paddock Names'!$B$11:$D$140,3)))</f>
        <v>#DIV/0!</v>
      </c>
    </row>
    <row r="169" spans="2:39" x14ac:dyDescent="0.2">
      <c r="B169" s="58">
        <f t="shared" si="7"/>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 t="shared" si="8"/>
        <v xml:space="preserve"> </v>
      </c>
      <c r="F169" s="119" t="e">
        <f>Jul!AM170</f>
        <v>#DIV/0!</v>
      </c>
      <c r="G169" s="17">
        <f>VLOOKUP(B169,'Herbage Mass Residual'!$B$11:$O$140,($B$1+2),FALSE)</f>
        <v>1200</v>
      </c>
      <c r="H169" s="103" t="e">
        <f>($F$7/VLOOKUP(B169,'Paddock Names'!$B$11:$D$140,3))*(SUM(I169:AM169)/31)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2"/>
    </row>
    <row r="170" spans="2:39" ht="16" thickBot="1" x14ac:dyDescent="0.25">
      <c r="B170" s="58">
        <f t="shared" si="7"/>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4" t="e">
        <f>AK170+(VLOOKUP($B169,'Growth Rates'!$B$11:$O$140,($B$1+2),FALSE))-(AL169*(AL$7/VLOOKUP($B169,'Paddock Names'!$B$11:$D$140,3)))</f>
        <v>#DIV/0!</v>
      </c>
      <c r="AM170" s="115" t="e">
        <f>AL170+(VLOOKUP($B169,'Growth Rates'!$B$11:$O$140,($B$1+2),FALSE))-(AM169*(AM$7/VLOOKUP($B169,'Paddock Names'!$B$11:$D$140,3)))</f>
        <v>#DIV/0!</v>
      </c>
    </row>
    <row r="171" spans="2:39" x14ac:dyDescent="0.2">
      <c r="B171" s="58">
        <f t="shared" si="7"/>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 t="shared" si="8"/>
        <v xml:space="preserve"> </v>
      </c>
      <c r="F171" s="119" t="e">
        <f>Jul!AM172</f>
        <v>#DIV/0!</v>
      </c>
      <c r="G171" s="17">
        <f>VLOOKUP(B171,'Herbage Mass Residual'!$B$11:$O$140,($B$1+2),FALSE)</f>
        <v>1200</v>
      </c>
      <c r="H171" s="103" t="e">
        <f>($F$7/VLOOKUP(B171,'Paddock Names'!$B$11:$D$140,3))*(SUM(I171:AM171)/31)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00"/>
      <c r="AM171" s="102"/>
    </row>
    <row r="172" spans="2:39" ht="16" thickBot="1" x14ac:dyDescent="0.25">
      <c r="B172" s="58">
        <f t="shared" si="7"/>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4" t="e">
        <f>AK172+(VLOOKUP($B171,'Growth Rates'!$B$11:$O$140,($B$1+2),FALSE))-(AL171*(AL$7/VLOOKUP($B171,'Paddock Names'!$B$11:$D$140,3)))</f>
        <v>#DIV/0!</v>
      </c>
      <c r="AM172" s="115" t="e">
        <f>AL172+(VLOOKUP($B171,'Growth Rates'!$B$11:$O$140,($B$1+2),FALSE))-(AM171*(AM$7/VLOOKUP($B171,'Paddock Names'!$B$11:$D$140,3)))</f>
        <v>#DIV/0!</v>
      </c>
    </row>
    <row r="173" spans="2:39" x14ac:dyDescent="0.2">
      <c r="B173" s="58">
        <f t="shared" si="7"/>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 t="shared" si="8"/>
        <v xml:space="preserve"> </v>
      </c>
      <c r="F173" s="119" t="e">
        <f>Jul!AM174</f>
        <v>#DIV/0!</v>
      </c>
      <c r="G173" s="17">
        <f>VLOOKUP(B173,'Herbage Mass Residual'!$B$11:$O$140,($B$1+2),FALSE)</f>
        <v>1200</v>
      </c>
      <c r="H173" s="103" t="e">
        <f>($F$7/VLOOKUP(B173,'Paddock Names'!$B$11:$D$140,3))*(SUM(I173:AM173)/31)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00"/>
      <c r="AM173" s="102"/>
    </row>
    <row r="174" spans="2:39" ht="16" thickBot="1" x14ac:dyDescent="0.25">
      <c r="B174" s="58">
        <f t="shared" si="7"/>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4" t="e">
        <f>AK174+(VLOOKUP($B173,'Growth Rates'!$B$11:$O$140,($B$1+2),FALSE))-(AL173*(AL$7/VLOOKUP($B173,'Paddock Names'!$B$11:$D$140,3)))</f>
        <v>#DIV/0!</v>
      </c>
      <c r="AM174" s="115" t="e">
        <f>AL174+(VLOOKUP($B173,'Growth Rates'!$B$11:$O$140,($B$1+2),FALSE))-(AM173*(AM$7/VLOOKUP($B173,'Paddock Names'!$B$11:$D$140,3)))</f>
        <v>#DIV/0!</v>
      </c>
    </row>
    <row r="175" spans="2:39" x14ac:dyDescent="0.2">
      <c r="B175" s="58">
        <f t="shared" si="7"/>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 t="shared" si="8"/>
        <v xml:space="preserve"> </v>
      </c>
      <c r="F175" s="119" t="e">
        <f>Jul!AM176</f>
        <v>#DIV/0!</v>
      </c>
      <c r="G175" s="17">
        <f>VLOOKUP(B175,'Herbage Mass Residual'!$B$11:$O$140,($B$1+2),FALSE)</f>
        <v>1200</v>
      </c>
      <c r="H175" s="103" t="e">
        <f>($F$7/VLOOKUP(B175,'Paddock Names'!$B$11:$D$140,3))*(SUM(I175:AM175)/31)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0"/>
      <c r="AM175" s="102"/>
    </row>
    <row r="176" spans="2:39" ht="16" thickBot="1" x14ac:dyDescent="0.25">
      <c r="B176" s="58">
        <f t="shared" si="7"/>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4" t="e">
        <f>AK176+(VLOOKUP($B175,'Growth Rates'!$B$11:$O$140,($B$1+2),FALSE))-(AL175*(AL$7/VLOOKUP($B175,'Paddock Names'!$B$11:$D$140,3)))</f>
        <v>#DIV/0!</v>
      </c>
      <c r="AM176" s="115" t="e">
        <f>AL176+(VLOOKUP($B175,'Growth Rates'!$B$11:$O$140,($B$1+2),FALSE))-(AM175*(AM$7/VLOOKUP($B175,'Paddock Names'!$B$11:$D$140,3)))</f>
        <v>#DIV/0!</v>
      </c>
    </row>
    <row r="177" spans="2:39" x14ac:dyDescent="0.2">
      <c r="B177" s="58">
        <f t="shared" si="7"/>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 t="shared" si="8"/>
        <v xml:space="preserve"> </v>
      </c>
      <c r="F177" s="119" t="e">
        <f>Jul!AM178</f>
        <v>#DIV/0!</v>
      </c>
      <c r="G177" s="17">
        <f>VLOOKUP(B177,'Herbage Mass Residual'!$B$11:$O$140,($B$1+2),FALSE)</f>
        <v>1200</v>
      </c>
      <c r="H177" s="103" t="e">
        <f>($F$7/VLOOKUP(B177,'Paddock Names'!$B$11:$D$140,3))*(SUM(I177:AM177)/31)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00"/>
      <c r="AM177" s="102"/>
    </row>
    <row r="178" spans="2:39" ht="16" thickBot="1" x14ac:dyDescent="0.25">
      <c r="B178" s="58">
        <f t="shared" si="7"/>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4" t="e">
        <f>AK178+(VLOOKUP($B177,'Growth Rates'!$B$11:$O$140,($B$1+2),FALSE))-(AL177*(AL$7/VLOOKUP($B177,'Paddock Names'!$B$11:$D$140,3)))</f>
        <v>#DIV/0!</v>
      </c>
      <c r="AM178" s="115" t="e">
        <f>AL178+(VLOOKUP($B177,'Growth Rates'!$B$11:$O$140,($B$1+2),FALSE))-(AM177*(AM$7/VLOOKUP($B177,'Paddock Names'!$B$11:$D$140,3)))</f>
        <v>#DIV/0!</v>
      </c>
    </row>
    <row r="179" spans="2:39" x14ac:dyDescent="0.2">
      <c r="B179" s="58">
        <f t="shared" si="7"/>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 t="shared" si="8"/>
        <v xml:space="preserve"> </v>
      </c>
      <c r="F179" s="119" t="e">
        <f>Jul!AM180</f>
        <v>#DIV/0!</v>
      </c>
      <c r="G179" s="17">
        <f>VLOOKUP(B179,'Herbage Mass Residual'!$B$11:$O$140,($B$1+2),FALSE)</f>
        <v>1200</v>
      </c>
      <c r="H179" s="103" t="e">
        <f>($F$7/VLOOKUP(B179,'Paddock Names'!$B$11:$D$140,3))*(SUM(I179:AM179)/31)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00"/>
      <c r="AM179" s="102"/>
    </row>
    <row r="180" spans="2:39" ht="16" thickBot="1" x14ac:dyDescent="0.25">
      <c r="B180" s="58">
        <f t="shared" si="7"/>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4" t="e">
        <f>AK180+(VLOOKUP($B179,'Growth Rates'!$B$11:$O$140,($B$1+2),FALSE))-(AL179*(AL$7/VLOOKUP($B179,'Paddock Names'!$B$11:$D$140,3)))</f>
        <v>#DIV/0!</v>
      </c>
      <c r="AM180" s="115" t="e">
        <f>AL180+(VLOOKUP($B179,'Growth Rates'!$B$11:$O$140,($B$1+2),FALSE))-(AM179*(AM$7/VLOOKUP($B179,'Paddock Names'!$B$11:$D$140,3)))</f>
        <v>#DIV/0!</v>
      </c>
    </row>
    <row r="181" spans="2:39" x14ac:dyDescent="0.2">
      <c r="B181" s="58">
        <f t="shared" si="7"/>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 t="shared" si="8"/>
        <v xml:space="preserve"> </v>
      </c>
      <c r="F181" s="119" t="e">
        <f>Jul!AM182</f>
        <v>#DIV/0!</v>
      </c>
      <c r="G181" s="17">
        <f>VLOOKUP(B181,'Herbage Mass Residual'!$B$11:$O$140,($B$1+2),FALSE)</f>
        <v>1200</v>
      </c>
      <c r="H181" s="103" t="e">
        <f>($F$7/VLOOKUP(B181,'Paddock Names'!$B$11:$D$140,3))*(SUM(I181:AM181)/31)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00"/>
      <c r="AM181" s="102"/>
    </row>
    <row r="182" spans="2:39" ht="16" thickBot="1" x14ac:dyDescent="0.25">
      <c r="B182" s="58">
        <f t="shared" si="7"/>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4" t="e">
        <f>AK182+(VLOOKUP($B181,'Growth Rates'!$B$11:$O$140,($B$1+2),FALSE))-(AL181*(AL$7/VLOOKUP($B181,'Paddock Names'!$B$11:$D$140,3)))</f>
        <v>#DIV/0!</v>
      </c>
      <c r="AM182" s="115" t="e">
        <f>AL182+(VLOOKUP($B181,'Growth Rates'!$B$11:$O$140,($B$1+2),FALSE))-(AM181*(AM$7/VLOOKUP($B181,'Paddock Names'!$B$11:$D$140,3)))</f>
        <v>#DIV/0!</v>
      </c>
    </row>
    <row r="183" spans="2:39" x14ac:dyDescent="0.2">
      <c r="B183" s="58">
        <f t="shared" si="7"/>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 t="shared" si="8"/>
        <v xml:space="preserve"> </v>
      </c>
      <c r="F183" s="119" t="e">
        <f>Jul!AM184</f>
        <v>#DIV/0!</v>
      </c>
      <c r="G183" s="17">
        <f>VLOOKUP(B183,'Herbage Mass Residual'!$B$11:$O$140,($B$1+2),FALSE)</f>
        <v>1200</v>
      </c>
      <c r="H183" s="103" t="e">
        <f>($F$7/VLOOKUP(B183,'Paddock Names'!$B$11:$D$140,3))*(SUM(I183:AM183)/31)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00"/>
      <c r="AM183" s="102"/>
    </row>
    <row r="184" spans="2:39" ht="16" thickBot="1" x14ac:dyDescent="0.25">
      <c r="B184" s="58">
        <f t="shared" si="7"/>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4" t="e">
        <f>AK184+(VLOOKUP($B183,'Growth Rates'!$B$11:$O$140,($B$1+2),FALSE))-(AL183*(AL$7/VLOOKUP($B183,'Paddock Names'!$B$11:$D$140,3)))</f>
        <v>#DIV/0!</v>
      </c>
      <c r="AM184" s="115" t="e">
        <f>AL184+(VLOOKUP($B183,'Growth Rates'!$B$11:$O$140,($B$1+2),FALSE))-(AM183*(AM$7/VLOOKUP($B183,'Paddock Names'!$B$11:$D$140,3)))</f>
        <v>#DIV/0!</v>
      </c>
    </row>
    <row r="185" spans="2:39" x14ac:dyDescent="0.2">
      <c r="B185" s="58">
        <f t="shared" si="7"/>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 t="shared" si="8"/>
        <v xml:space="preserve"> </v>
      </c>
      <c r="F185" s="119" t="e">
        <f>Jul!AM186</f>
        <v>#DIV/0!</v>
      </c>
      <c r="G185" s="17">
        <f>VLOOKUP(B185,'Herbage Mass Residual'!$B$11:$O$140,($B$1+2),FALSE)</f>
        <v>1200</v>
      </c>
      <c r="H185" s="103" t="e">
        <f>($F$7/VLOOKUP(B185,'Paddock Names'!$B$11:$D$140,3))*(SUM(I185:AM185)/31)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2"/>
    </row>
    <row r="186" spans="2:39" ht="16" thickBot="1" x14ac:dyDescent="0.25">
      <c r="B186" s="58">
        <f t="shared" si="7"/>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4" t="e">
        <f>AK186+(VLOOKUP($B185,'Growth Rates'!$B$11:$O$140,($B$1+2),FALSE))-(AL185*(AL$7/VLOOKUP($B185,'Paddock Names'!$B$11:$D$140,3)))</f>
        <v>#DIV/0!</v>
      </c>
      <c r="AM186" s="115" t="e">
        <f>AL186+(VLOOKUP($B185,'Growth Rates'!$B$11:$O$140,($B$1+2),FALSE))-(AM185*(AM$7/VLOOKUP($B185,'Paddock Names'!$B$11:$D$140,3)))</f>
        <v>#DIV/0!</v>
      </c>
    </row>
    <row r="187" spans="2:39" x14ac:dyDescent="0.2">
      <c r="B187" s="58">
        <f t="shared" si="7"/>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 t="shared" si="8"/>
        <v xml:space="preserve"> </v>
      </c>
      <c r="F187" s="119" t="e">
        <f>Jul!AM188</f>
        <v>#DIV/0!</v>
      </c>
      <c r="G187" s="17">
        <f>VLOOKUP(B187,'Herbage Mass Residual'!$B$11:$O$140,($B$1+2),FALSE)</f>
        <v>1200</v>
      </c>
      <c r="H187" s="103" t="e">
        <f>($F$7/VLOOKUP(B187,'Paddock Names'!$B$11:$D$140,3))*(SUM(I187:AM187)/31)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00"/>
      <c r="AM187" s="102"/>
    </row>
    <row r="188" spans="2:39" ht="16" thickBot="1" x14ac:dyDescent="0.25">
      <c r="B188" s="58">
        <f t="shared" si="7"/>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4" t="e">
        <f>AK188+(VLOOKUP($B187,'Growth Rates'!$B$11:$O$140,($B$1+2),FALSE))-(AL187*(AL$7/VLOOKUP($B187,'Paddock Names'!$B$11:$D$140,3)))</f>
        <v>#DIV/0!</v>
      </c>
      <c r="AM188" s="115" t="e">
        <f>AL188+(VLOOKUP($B187,'Growth Rates'!$B$11:$O$140,($B$1+2),FALSE))-(AM187*(AM$7/VLOOKUP($B187,'Paddock Names'!$B$11:$D$140,3)))</f>
        <v>#DIV/0!</v>
      </c>
    </row>
    <row r="189" spans="2:39" x14ac:dyDescent="0.2">
      <c r="B189" s="58">
        <f t="shared" si="7"/>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 t="shared" si="8"/>
        <v xml:space="preserve"> </v>
      </c>
      <c r="F189" s="119" t="e">
        <f>Jul!AM190</f>
        <v>#DIV/0!</v>
      </c>
      <c r="G189" s="17">
        <f>VLOOKUP(B189,'Herbage Mass Residual'!$B$11:$O$140,($B$1+2),FALSE)</f>
        <v>1200</v>
      </c>
      <c r="H189" s="103" t="e">
        <f>($F$7/VLOOKUP(B189,'Paddock Names'!$B$11:$D$140,3))*(SUM(I189:AM189)/31)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2"/>
    </row>
    <row r="190" spans="2:39" ht="16" thickBot="1" x14ac:dyDescent="0.25">
      <c r="B190" s="58">
        <f t="shared" si="7"/>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4" t="e">
        <f>AK190+(VLOOKUP($B189,'Growth Rates'!$B$11:$O$140,($B$1+2),FALSE))-(AL189*(AL$7/VLOOKUP($B189,'Paddock Names'!$B$11:$D$140,3)))</f>
        <v>#DIV/0!</v>
      </c>
      <c r="AM190" s="115" t="e">
        <f>AL190+(VLOOKUP($B189,'Growth Rates'!$B$11:$O$140,($B$1+2),FALSE))-(AM189*(AM$7/VLOOKUP($B189,'Paddock Names'!$B$11:$D$140,3)))</f>
        <v>#DIV/0!</v>
      </c>
    </row>
    <row r="191" spans="2:39" x14ac:dyDescent="0.2">
      <c r="B191" s="58">
        <f t="shared" si="7"/>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 t="shared" si="8"/>
        <v xml:space="preserve"> </v>
      </c>
      <c r="F191" s="119" t="e">
        <f>Jul!AM192</f>
        <v>#DIV/0!</v>
      </c>
      <c r="G191" s="17">
        <f>VLOOKUP(B191,'Herbage Mass Residual'!$B$11:$O$140,($B$1+2),FALSE)</f>
        <v>1200</v>
      </c>
      <c r="H191" s="103" t="e">
        <f>($F$7/VLOOKUP(B191,'Paddock Names'!$B$11:$D$140,3))*(SUM(I191:AM191)/31)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00"/>
      <c r="AM191" s="102"/>
    </row>
    <row r="192" spans="2:39" ht="16" thickBot="1" x14ac:dyDescent="0.25">
      <c r="B192" s="58">
        <f t="shared" si="7"/>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4" t="e">
        <f>AK192+(VLOOKUP($B191,'Growth Rates'!$B$11:$O$140,($B$1+2),FALSE))-(AL191*(AL$7/VLOOKUP($B191,'Paddock Names'!$B$11:$D$140,3)))</f>
        <v>#DIV/0!</v>
      </c>
      <c r="AM192" s="115" t="e">
        <f>AL192+(VLOOKUP($B191,'Growth Rates'!$B$11:$O$140,($B$1+2),FALSE))-(AM191*(AM$7/VLOOKUP($B191,'Paddock Names'!$B$11:$D$140,3)))</f>
        <v>#DIV/0!</v>
      </c>
    </row>
    <row r="193" spans="2:39" x14ac:dyDescent="0.2">
      <c r="B193" s="58">
        <f t="shared" si="7"/>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 t="shared" si="8"/>
        <v xml:space="preserve"> </v>
      </c>
      <c r="F193" s="119" t="e">
        <f>Jul!AM194</f>
        <v>#DIV/0!</v>
      </c>
      <c r="G193" s="17">
        <f>VLOOKUP(B193,'Herbage Mass Residual'!$B$11:$O$140,($B$1+2),FALSE)</f>
        <v>1200</v>
      </c>
      <c r="H193" s="103" t="e">
        <f>($F$7/VLOOKUP(B193,'Paddock Names'!$B$11:$D$140,3))*(SUM(I193:AM193)/31)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00"/>
      <c r="AM193" s="102"/>
    </row>
    <row r="194" spans="2:39" ht="16" thickBot="1" x14ac:dyDescent="0.25">
      <c r="B194" s="58">
        <f t="shared" si="7"/>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4" t="e">
        <f>AK194+(VLOOKUP($B193,'Growth Rates'!$B$11:$O$140,($B$1+2),FALSE))-(AL193*(AL$7/VLOOKUP($B193,'Paddock Names'!$B$11:$D$140,3)))</f>
        <v>#DIV/0!</v>
      </c>
      <c r="AM194" s="115" t="e">
        <f>AL194+(VLOOKUP($B193,'Growth Rates'!$B$11:$O$140,($B$1+2),FALSE))-(AM193*(AM$7/VLOOKUP($B193,'Paddock Names'!$B$11:$D$140,3)))</f>
        <v>#DIV/0!</v>
      </c>
    </row>
    <row r="195" spans="2:39" x14ac:dyDescent="0.2">
      <c r="B195" s="58">
        <f t="shared" si="7"/>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 t="shared" si="8"/>
        <v xml:space="preserve"> </v>
      </c>
      <c r="F195" s="119" t="e">
        <f>Jul!AM196</f>
        <v>#DIV/0!</v>
      </c>
      <c r="G195" s="17">
        <f>VLOOKUP(B195,'Herbage Mass Residual'!$B$11:$O$140,($B$1+2),FALSE)</f>
        <v>1200</v>
      </c>
      <c r="H195" s="103" t="e">
        <f>($F$7/VLOOKUP(B195,'Paddock Names'!$B$11:$D$140,3))*(SUM(I195:AM195)/31)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2"/>
    </row>
    <row r="196" spans="2:39" ht="16" thickBot="1" x14ac:dyDescent="0.25">
      <c r="B196" s="58">
        <f t="shared" si="7"/>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4" t="e">
        <f>AK196+(VLOOKUP($B195,'Growth Rates'!$B$11:$O$140,($B$1+2),FALSE))-(AL195*(AL$7/VLOOKUP($B195,'Paddock Names'!$B$11:$D$140,3)))</f>
        <v>#DIV/0!</v>
      </c>
      <c r="AM196" s="115" t="e">
        <f>AL196+(VLOOKUP($B195,'Growth Rates'!$B$11:$O$140,($B$1+2),FALSE))-(AM195*(AM$7/VLOOKUP($B195,'Paddock Names'!$B$11:$D$140,3)))</f>
        <v>#DIV/0!</v>
      </c>
    </row>
    <row r="197" spans="2:39" x14ac:dyDescent="0.2">
      <c r="B197" s="58">
        <f t="shared" si="7"/>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 t="shared" si="8"/>
        <v xml:space="preserve"> </v>
      </c>
      <c r="F197" s="119" t="e">
        <f>Jul!AM198</f>
        <v>#DIV/0!</v>
      </c>
      <c r="G197" s="17">
        <f>VLOOKUP(B197,'Herbage Mass Residual'!$B$11:$O$140,($B$1+2),FALSE)</f>
        <v>1200</v>
      </c>
      <c r="H197" s="103" t="e">
        <f>($F$7/VLOOKUP(B197,'Paddock Names'!$B$11:$D$140,3))*(SUM(I197:AM197)/31)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2"/>
    </row>
    <row r="198" spans="2:39" ht="16" thickBot="1" x14ac:dyDescent="0.25">
      <c r="B198" s="58">
        <f t="shared" si="7"/>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4" t="e">
        <f>AK198+(VLOOKUP($B197,'Growth Rates'!$B$11:$O$140,($B$1+2),FALSE))-(AL197*(AL$7/VLOOKUP($B197,'Paddock Names'!$B$11:$D$140,3)))</f>
        <v>#DIV/0!</v>
      </c>
      <c r="AM198" s="115" t="e">
        <f>AL198+(VLOOKUP($B197,'Growth Rates'!$B$11:$O$140,($B$1+2),FALSE))-(AM197*(AM$7/VLOOKUP($B197,'Paddock Names'!$B$11:$D$140,3)))</f>
        <v>#DIV/0!</v>
      </c>
    </row>
    <row r="199" spans="2:39" x14ac:dyDescent="0.2">
      <c r="B199" s="58">
        <f t="shared" si="7"/>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 t="shared" si="8"/>
        <v xml:space="preserve"> </v>
      </c>
      <c r="F199" s="119" t="e">
        <f>Jul!AM200</f>
        <v>#DIV/0!</v>
      </c>
      <c r="G199" s="17">
        <f>VLOOKUP(B199,'Herbage Mass Residual'!$B$11:$O$140,($B$1+2),FALSE)</f>
        <v>1200</v>
      </c>
      <c r="H199" s="103" t="e">
        <f>($F$7/VLOOKUP(B199,'Paddock Names'!$B$11:$D$140,3))*(SUM(I199:AM199)/31)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00"/>
      <c r="AM199" s="102"/>
    </row>
    <row r="200" spans="2:39" ht="16" thickBot="1" x14ac:dyDescent="0.25">
      <c r="B200" s="58">
        <f t="shared" si="7"/>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4" t="e">
        <f>AK200+(VLOOKUP($B199,'Growth Rates'!$B$11:$O$140,($B$1+2),FALSE))-(AL199*(AL$7/VLOOKUP($B199,'Paddock Names'!$B$11:$D$140,3)))</f>
        <v>#DIV/0!</v>
      </c>
      <c r="AM200" s="115" t="e">
        <f>AL200+(VLOOKUP($B199,'Growth Rates'!$B$11:$O$140,($B$1+2),FALSE))-(AM199*(AM$7/VLOOKUP($B199,'Paddock Names'!$B$11:$D$140,3)))</f>
        <v>#DIV/0!</v>
      </c>
    </row>
    <row r="201" spans="2:39" x14ac:dyDescent="0.2">
      <c r="B201" s="58">
        <f t="shared" si="7"/>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 t="shared" si="8"/>
        <v xml:space="preserve"> </v>
      </c>
      <c r="F201" s="119" t="e">
        <f>Jul!AM202</f>
        <v>#DIV/0!</v>
      </c>
      <c r="G201" s="17">
        <f>VLOOKUP(B201,'Herbage Mass Residual'!$B$11:$O$140,($B$1+2),FALSE)</f>
        <v>1200</v>
      </c>
      <c r="H201" s="103" t="e">
        <f>($F$7/VLOOKUP(B201,'Paddock Names'!$B$11:$D$140,3))*(SUM(I201:AM201)/31)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00"/>
      <c r="AM201" s="102"/>
    </row>
    <row r="202" spans="2:39" ht="16" thickBot="1" x14ac:dyDescent="0.25">
      <c r="B202" s="58">
        <f t="shared" si="7"/>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4" t="e">
        <f>AK202+(VLOOKUP($B201,'Growth Rates'!$B$11:$O$140,($B$1+2),FALSE))-(AL201*(AL$7/VLOOKUP($B201,'Paddock Names'!$B$11:$D$140,3)))</f>
        <v>#DIV/0!</v>
      </c>
      <c r="AM202" s="115" t="e">
        <f>AL202+(VLOOKUP($B201,'Growth Rates'!$B$11:$O$140,($B$1+2),FALSE))-(AM201*(AM$7/VLOOKUP($B201,'Paddock Names'!$B$11:$D$140,3)))</f>
        <v>#DIV/0!</v>
      </c>
    </row>
    <row r="203" spans="2:39" x14ac:dyDescent="0.2">
      <c r="B203" s="58">
        <f t="shared" si="7"/>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 t="shared" si="8"/>
        <v xml:space="preserve"> </v>
      </c>
      <c r="F203" s="119" t="e">
        <f>Jul!AM204</f>
        <v>#DIV/0!</v>
      </c>
      <c r="G203" s="17">
        <f>VLOOKUP(B203,'Herbage Mass Residual'!$B$11:$O$140,($B$1+2),FALSE)</f>
        <v>1200</v>
      </c>
      <c r="H203" s="103" t="e">
        <f>($F$7/VLOOKUP(B203,'Paddock Names'!$B$11:$D$140,3))*(SUM(I203:AM203)/31)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00"/>
      <c r="AM203" s="102"/>
    </row>
    <row r="204" spans="2:39" ht="16" thickBot="1" x14ac:dyDescent="0.25">
      <c r="B204" s="58">
        <f t="shared" si="7"/>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4" t="e">
        <f>AK204+(VLOOKUP($B203,'Growth Rates'!$B$11:$O$140,($B$1+2),FALSE))-(AL203*(AL$7/VLOOKUP($B203,'Paddock Names'!$B$11:$D$140,3)))</f>
        <v>#DIV/0!</v>
      </c>
      <c r="AM204" s="115" t="e">
        <f>AL204+(VLOOKUP($B203,'Growth Rates'!$B$11:$O$140,($B$1+2),FALSE))-(AM203*(AM$7/VLOOKUP($B203,'Paddock Names'!$B$11:$D$140,3)))</f>
        <v>#DIV/0!</v>
      </c>
    </row>
    <row r="205" spans="2:39" x14ac:dyDescent="0.2">
      <c r="B205" s="58">
        <f t="shared" ref="B205:B268" si="9">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 t="shared" ref="E205:E267" si="10">IF(SUM(I205:AM205)&gt;0,SUM(I205:AM205)," ")</f>
        <v xml:space="preserve"> </v>
      </c>
      <c r="F205" s="119" t="e">
        <f>Jul!AM206</f>
        <v>#DIV/0!</v>
      </c>
      <c r="G205" s="17">
        <f>VLOOKUP(B205,'Herbage Mass Residual'!$B$11:$O$140,($B$1+2),FALSE)</f>
        <v>1200</v>
      </c>
      <c r="H205" s="103" t="e">
        <f>($F$7/VLOOKUP(B205,'Paddock Names'!$B$11:$D$140,3))*(SUM(I205:AM205)/31)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00"/>
      <c r="AM205" s="102"/>
    </row>
    <row r="206" spans="2:39" ht="16" thickBot="1" x14ac:dyDescent="0.25">
      <c r="B206" s="58">
        <f t="shared" si="9"/>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4" t="e">
        <f>AK206+(VLOOKUP($B205,'Growth Rates'!$B$11:$O$140,($B$1+2),FALSE))-(AL205*(AL$7/VLOOKUP($B205,'Paddock Names'!$B$11:$D$140,3)))</f>
        <v>#DIV/0!</v>
      </c>
      <c r="AM206" s="115" t="e">
        <f>AL206+(VLOOKUP($B205,'Growth Rates'!$B$11:$O$140,($B$1+2),FALSE))-(AM205*(AM$7/VLOOKUP($B205,'Paddock Names'!$B$11:$D$140,3)))</f>
        <v>#DIV/0!</v>
      </c>
    </row>
    <row r="207" spans="2:39" x14ac:dyDescent="0.2">
      <c r="B207" s="58">
        <f t="shared" si="9"/>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 t="shared" si="10"/>
        <v xml:space="preserve"> </v>
      </c>
      <c r="F207" s="119" t="e">
        <f>Jul!AM208</f>
        <v>#DIV/0!</v>
      </c>
      <c r="G207" s="17">
        <f>VLOOKUP(B207,'Herbage Mass Residual'!$B$11:$O$140,($B$1+2),FALSE)</f>
        <v>1200</v>
      </c>
      <c r="H207" s="103" t="e">
        <f>($F$7/VLOOKUP(B207,'Paddock Names'!$B$11:$D$140,3))*(SUM(I207:AM207)/31)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00"/>
      <c r="AM207" s="102"/>
    </row>
    <row r="208" spans="2:39" ht="16" thickBot="1" x14ac:dyDescent="0.25">
      <c r="B208" s="58">
        <f t="shared" si="9"/>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4" t="e">
        <f>AK208+(VLOOKUP($B207,'Growth Rates'!$B$11:$O$140,($B$1+2),FALSE))-(AL207*(AL$7/VLOOKUP($B207,'Paddock Names'!$B$11:$D$140,3)))</f>
        <v>#DIV/0!</v>
      </c>
      <c r="AM208" s="115" t="e">
        <f>AL208+(VLOOKUP($B207,'Growth Rates'!$B$11:$O$140,($B$1+2),FALSE))-(AM207*(AM$7/VLOOKUP($B207,'Paddock Names'!$B$11:$D$140,3)))</f>
        <v>#DIV/0!</v>
      </c>
    </row>
    <row r="209" spans="2:39" x14ac:dyDescent="0.2">
      <c r="B209" s="58">
        <f t="shared" si="9"/>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 t="shared" si="10"/>
        <v xml:space="preserve"> </v>
      </c>
      <c r="F209" s="119" t="e">
        <f>Jul!AM210</f>
        <v>#DIV/0!</v>
      </c>
      <c r="G209" s="17">
        <f>VLOOKUP(B209,'Herbage Mass Residual'!$B$11:$O$140,($B$1+2),FALSE)</f>
        <v>1200</v>
      </c>
      <c r="H209" s="103" t="e">
        <f>($F$7/VLOOKUP(B209,'Paddock Names'!$B$11:$D$140,3))*(SUM(I209:AM209)/31)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00"/>
      <c r="AM209" s="102"/>
    </row>
    <row r="210" spans="2:39" ht="16" thickBot="1" x14ac:dyDescent="0.25">
      <c r="B210" s="58">
        <f t="shared" si="9"/>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4" t="e">
        <f>AK210+(VLOOKUP($B209,'Growth Rates'!$B$11:$O$140,($B$1+2),FALSE))-(AL209*(AL$7/VLOOKUP($B209,'Paddock Names'!$B$11:$D$140,3)))</f>
        <v>#DIV/0!</v>
      </c>
      <c r="AM210" s="115" t="e">
        <f>AL210+(VLOOKUP($B209,'Growth Rates'!$B$11:$O$140,($B$1+2),FALSE))-(AM209*(AM$7/VLOOKUP($B209,'Paddock Names'!$B$11:$D$140,3)))</f>
        <v>#DIV/0!</v>
      </c>
    </row>
    <row r="211" spans="2:39" x14ac:dyDescent="0.2">
      <c r="B211" s="58">
        <f t="shared" si="9"/>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 t="shared" si="10"/>
        <v xml:space="preserve"> </v>
      </c>
      <c r="F211" s="119" t="e">
        <f>Jul!AM212</f>
        <v>#DIV/0!</v>
      </c>
      <c r="G211" s="17">
        <f>VLOOKUP(B211,'Herbage Mass Residual'!$B$11:$O$140,($B$1+2),FALSE)</f>
        <v>1200</v>
      </c>
      <c r="H211" s="103" t="e">
        <f>($F$7/VLOOKUP(B211,'Paddock Names'!$B$11:$D$140,3))*(SUM(I211:AM211)/31)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00"/>
      <c r="AM211" s="102"/>
    </row>
    <row r="212" spans="2:39" ht="16" thickBot="1" x14ac:dyDescent="0.25">
      <c r="B212" s="58">
        <f t="shared" si="9"/>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4" t="e">
        <f>AK212+(VLOOKUP($B211,'Growth Rates'!$B$11:$O$140,($B$1+2),FALSE))-(AL211*(AL$7/VLOOKUP($B211,'Paddock Names'!$B$11:$D$140,3)))</f>
        <v>#DIV/0!</v>
      </c>
      <c r="AM212" s="115" t="e">
        <f>AL212+(VLOOKUP($B211,'Growth Rates'!$B$11:$O$140,($B$1+2),FALSE))-(AM211*(AM$7/VLOOKUP($B211,'Paddock Names'!$B$11:$D$140,3)))</f>
        <v>#DIV/0!</v>
      </c>
    </row>
    <row r="213" spans="2:39" x14ac:dyDescent="0.2">
      <c r="B213" s="58">
        <f t="shared" si="9"/>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 t="shared" si="10"/>
        <v xml:space="preserve"> </v>
      </c>
      <c r="F213" s="119" t="e">
        <f>Jul!AM214</f>
        <v>#DIV/0!</v>
      </c>
      <c r="G213" s="17">
        <f>VLOOKUP(B213,'Herbage Mass Residual'!$B$11:$O$140,($B$1+2),FALSE)</f>
        <v>1200</v>
      </c>
      <c r="H213" s="103" t="e">
        <f>($F$7/VLOOKUP(B213,'Paddock Names'!$B$11:$D$140,3))*(SUM(I213:AM213)/31)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2"/>
    </row>
    <row r="214" spans="2:39" ht="16" thickBot="1" x14ac:dyDescent="0.25">
      <c r="B214" s="58">
        <f t="shared" si="9"/>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4" t="e">
        <f>AK214+(VLOOKUP($B213,'Growth Rates'!$B$11:$O$140,($B$1+2),FALSE))-(AL213*(AL$7/VLOOKUP($B213,'Paddock Names'!$B$11:$D$140,3)))</f>
        <v>#DIV/0!</v>
      </c>
      <c r="AM214" s="115" t="e">
        <f>AL214+(VLOOKUP($B213,'Growth Rates'!$B$11:$O$140,($B$1+2),FALSE))-(AM213*(AM$7/VLOOKUP($B213,'Paddock Names'!$B$11:$D$140,3)))</f>
        <v>#DIV/0!</v>
      </c>
    </row>
    <row r="215" spans="2:39" x14ac:dyDescent="0.2">
      <c r="B215" s="58">
        <f t="shared" si="9"/>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 t="shared" si="10"/>
        <v xml:space="preserve"> </v>
      </c>
      <c r="F215" s="119" t="e">
        <f>Jul!AM216</f>
        <v>#DIV/0!</v>
      </c>
      <c r="G215" s="17">
        <f>VLOOKUP(B215,'Herbage Mass Residual'!$B$11:$O$140,($B$1+2),FALSE)</f>
        <v>1200</v>
      </c>
      <c r="H215" s="103" t="e">
        <f>($F$7/VLOOKUP(B215,'Paddock Names'!$B$11:$D$140,3))*(SUM(I215:AM215)/31)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00"/>
      <c r="AM215" s="102"/>
    </row>
    <row r="216" spans="2:39" ht="16" thickBot="1" x14ac:dyDescent="0.25">
      <c r="B216" s="58">
        <f t="shared" si="9"/>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4" t="e">
        <f>AK216+(VLOOKUP($B215,'Growth Rates'!$B$11:$O$140,($B$1+2),FALSE))-(AL215*(AL$7/VLOOKUP($B215,'Paddock Names'!$B$11:$D$140,3)))</f>
        <v>#DIV/0!</v>
      </c>
      <c r="AM216" s="115" t="e">
        <f>AL216+(VLOOKUP($B215,'Growth Rates'!$B$11:$O$140,($B$1+2),FALSE))-(AM215*(AM$7/VLOOKUP($B215,'Paddock Names'!$B$11:$D$140,3)))</f>
        <v>#DIV/0!</v>
      </c>
    </row>
    <row r="217" spans="2:39" x14ac:dyDescent="0.2">
      <c r="B217" s="58">
        <f t="shared" si="9"/>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 t="shared" si="10"/>
        <v xml:space="preserve"> </v>
      </c>
      <c r="F217" s="119" t="e">
        <f>Jul!AM218</f>
        <v>#DIV/0!</v>
      </c>
      <c r="G217" s="17">
        <f>VLOOKUP(B217,'Herbage Mass Residual'!$B$11:$O$140,($B$1+2),FALSE)</f>
        <v>1200</v>
      </c>
      <c r="H217" s="103" t="e">
        <f>($F$7/VLOOKUP(B217,'Paddock Names'!$B$11:$D$140,3))*(SUM(I217:AM217)/31)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00"/>
      <c r="AM217" s="102"/>
    </row>
    <row r="218" spans="2:39" ht="16" thickBot="1" x14ac:dyDescent="0.25">
      <c r="B218" s="58">
        <f t="shared" si="9"/>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4" t="e">
        <f>AK218+(VLOOKUP($B217,'Growth Rates'!$B$11:$O$140,($B$1+2),FALSE))-(AL217*(AL$7/VLOOKUP($B217,'Paddock Names'!$B$11:$D$140,3)))</f>
        <v>#DIV/0!</v>
      </c>
      <c r="AM218" s="115" t="e">
        <f>AL218+(VLOOKUP($B217,'Growth Rates'!$B$11:$O$140,($B$1+2),FALSE))-(AM217*(AM$7/VLOOKUP($B217,'Paddock Names'!$B$11:$D$140,3)))</f>
        <v>#DIV/0!</v>
      </c>
    </row>
    <row r="219" spans="2:39" x14ac:dyDescent="0.2">
      <c r="B219" s="58">
        <f t="shared" si="9"/>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 t="shared" si="10"/>
        <v xml:space="preserve"> </v>
      </c>
      <c r="F219" s="119" t="e">
        <f>Jul!AM220</f>
        <v>#DIV/0!</v>
      </c>
      <c r="G219" s="17">
        <f>VLOOKUP(B219,'Herbage Mass Residual'!$B$11:$O$140,($B$1+2),FALSE)</f>
        <v>1200</v>
      </c>
      <c r="H219" s="103" t="e">
        <f>($F$7/VLOOKUP(B219,'Paddock Names'!$B$11:$D$140,3))*(SUM(I219:AM219)/31)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2"/>
    </row>
    <row r="220" spans="2:39" ht="16" thickBot="1" x14ac:dyDescent="0.25">
      <c r="B220" s="58">
        <f t="shared" si="9"/>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4" t="e">
        <f>AK220+(VLOOKUP($B219,'Growth Rates'!$B$11:$O$140,($B$1+2),FALSE))-(AL219*(AL$7/VLOOKUP($B219,'Paddock Names'!$B$11:$D$140,3)))</f>
        <v>#DIV/0!</v>
      </c>
      <c r="AM220" s="115" t="e">
        <f>AL220+(VLOOKUP($B219,'Growth Rates'!$B$11:$O$140,($B$1+2),FALSE))-(AM219*(AM$7/VLOOKUP($B219,'Paddock Names'!$B$11:$D$140,3)))</f>
        <v>#DIV/0!</v>
      </c>
    </row>
    <row r="221" spans="2:39" x14ac:dyDescent="0.2">
      <c r="B221" s="58">
        <f t="shared" si="9"/>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 t="shared" si="10"/>
        <v xml:space="preserve"> </v>
      </c>
      <c r="F221" s="119" t="e">
        <f>Jul!AM222</f>
        <v>#DIV/0!</v>
      </c>
      <c r="G221" s="17">
        <f>VLOOKUP(B221,'Herbage Mass Residual'!$B$11:$O$140,($B$1+2),FALSE)</f>
        <v>1200</v>
      </c>
      <c r="H221" s="103" t="e">
        <f>($F$7/VLOOKUP(B221,'Paddock Names'!$B$11:$D$140,3))*(SUM(I221:AM221)/31)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00"/>
      <c r="AM221" s="102"/>
    </row>
    <row r="222" spans="2:39" ht="16" thickBot="1" x14ac:dyDescent="0.25">
      <c r="B222" s="58">
        <f t="shared" si="9"/>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4" t="e">
        <f>AK222+(VLOOKUP($B221,'Growth Rates'!$B$11:$O$140,($B$1+2),FALSE))-(AL221*(AL$7/VLOOKUP($B221,'Paddock Names'!$B$11:$D$140,3)))</f>
        <v>#DIV/0!</v>
      </c>
      <c r="AM222" s="115" t="e">
        <f>AL222+(VLOOKUP($B221,'Growth Rates'!$B$11:$O$140,($B$1+2),FALSE))-(AM221*(AM$7/VLOOKUP($B221,'Paddock Names'!$B$11:$D$140,3)))</f>
        <v>#DIV/0!</v>
      </c>
    </row>
    <row r="223" spans="2:39" x14ac:dyDescent="0.2">
      <c r="B223" s="58">
        <f t="shared" si="9"/>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 t="shared" si="10"/>
        <v xml:space="preserve"> </v>
      </c>
      <c r="F223" s="119" t="e">
        <f>Jul!AM224</f>
        <v>#DIV/0!</v>
      </c>
      <c r="G223" s="17">
        <f>VLOOKUP(B223,'Herbage Mass Residual'!$B$11:$O$140,($B$1+2),FALSE)</f>
        <v>1200</v>
      </c>
      <c r="H223" s="103" t="e">
        <f>($F$7/VLOOKUP(B223,'Paddock Names'!$B$11:$D$140,3))*(SUM(I223:AM223)/31)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00"/>
      <c r="AM223" s="102"/>
    </row>
    <row r="224" spans="2:39" ht="16" thickBot="1" x14ac:dyDescent="0.25">
      <c r="B224" s="58">
        <f t="shared" si="9"/>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4" t="e">
        <f>AK224+(VLOOKUP($B223,'Growth Rates'!$B$11:$O$140,($B$1+2),FALSE))-(AL223*(AL$7/VLOOKUP($B223,'Paddock Names'!$B$11:$D$140,3)))</f>
        <v>#DIV/0!</v>
      </c>
      <c r="AM224" s="115" t="e">
        <f>AL224+(VLOOKUP($B223,'Growth Rates'!$B$11:$O$140,($B$1+2),FALSE))-(AM223*(AM$7/VLOOKUP($B223,'Paddock Names'!$B$11:$D$140,3)))</f>
        <v>#DIV/0!</v>
      </c>
    </row>
    <row r="225" spans="2:39" x14ac:dyDescent="0.2">
      <c r="B225" s="58">
        <f t="shared" si="9"/>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 t="shared" si="10"/>
        <v xml:space="preserve"> </v>
      </c>
      <c r="F225" s="119" t="e">
        <f>Jul!AM226</f>
        <v>#DIV/0!</v>
      </c>
      <c r="G225" s="17">
        <f>VLOOKUP(B225,'Herbage Mass Residual'!$B$11:$O$140,($B$1+2),FALSE)</f>
        <v>1200</v>
      </c>
      <c r="H225" s="103" t="e">
        <f>($F$7/VLOOKUP(B225,'Paddock Names'!$B$11:$D$140,3))*(SUM(I225:AM225)/31)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00"/>
      <c r="AM225" s="102"/>
    </row>
    <row r="226" spans="2:39" ht="16" thickBot="1" x14ac:dyDescent="0.25">
      <c r="B226" s="58">
        <f t="shared" si="9"/>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4" t="e">
        <f>AK226+(VLOOKUP($B225,'Growth Rates'!$B$11:$O$140,($B$1+2),FALSE))-(AL225*(AL$7/VLOOKUP($B225,'Paddock Names'!$B$11:$D$140,3)))</f>
        <v>#DIV/0!</v>
      </c>
      <c r="AM226" s="115" t="e">
        <f>AL226+(VLOOKUP($B225,'Growth Rates'!$B$11:$O$140,($B$1+2),FALSE))-(AM225*(AM$7/VLOOKUP($B225,'Paddock Names'!$B$11:$D$140,3)))</f>
        <v>#DIV/0!</v>
      </c>
    </row>
    <row r="227" spans="2:39" x14ac:dyDescent="0.2">
      <c r="B227" s="58">
        <f t="shared" si="9"/>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 t="shared" si="10"/>
        <v xml:space="preserve"> </v>
      </c>
      <c r="F227" s="119" t="e">
        <f>Jul!AM228</f>
        <v>#DIV/0!</v>
      </c>
      <c r="G227" s="17">
        <f>VLOOKUP(B227,'Herbage Mass Residual'!$B$11:$O$140,($B$1+2),FALSE)</f>
        <v>1200</v>
      </c>
      <c r="H227" s="103" t="e">
        <f>($F$7/VLOOKUP(B227,'Paddock Names'!$B$11:$D$140,3))*(SUM(I227:AM227)/31)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00"/>
      <c r="AM227" s="102"/>
    </row>
    <row r="228" spans="2:39" ht="16" thickBot="1" x14ac:dyDescent="0.25">
      <c r="B228" s="58">
        <f t="shared" si="9"/>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4" t="e">
        <f>AK228+(VLOOKUP($B227,'Growth Rates'!$B$11:$O$140,($B$1+2),FALSE))-(AL227*(AL$7/VLOOKUP($B227,'Paddock Names'!$B$11:$D$140,3)))</f>
        <v>#DIV/0!</v>
      </c>
      <c r="AM228" s="115" t="e">
        <f>AL228+(VLOOKUP($B227,'Growth Rates'!$B$11:$O$140,($B$1+2),FALSE))-(AM227*(AM$7/VLOOKUP($B227,'Paddock Names'!$B$11:$D$140,3)))</f>
        <v>#DIV/0!</v>
      </c>
    </row>
    <row r="229" spans="2:39" x14ac:dyDescent="0.2">
      <c r="B229" s="58">
        <f t="shared" si="9"/>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 t="shared" si="10"/>
        <v xml:space="preserve"> </v>
      </c>
      <c r="F229" s="119" t="e">
        <f>Jul!AM230</f>
        <v>#DIV/0!</v>
      </c>
      <c r="G229" s="17">
        <f>VLOOKUP(B229,'Herbage Mass Residual'!$B$11:$O$140,($B$1+2),FALSE)</f>
        <v>1200</v>
      </c>
      <c r="H229" s="103" t="e">
        <f>($F$7/VLOOKUP(B229,'Paddock Names'!$B$11:$D$140,3))*(SUM(I229:AM229)/31)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00"/>
      <c r="AM229" s="102"/>
    </row>
    <row r="230" spans="2:39" ht="16" thickBot="1" x14ac:dyDescent="0.25">
      <c r="B230" s="58">
        <f t="shared" si="9"/>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4" t="e">
        <f>AK230+(VLOOKUP($B229,'Growth Rates'!$B$11:$O$140,($B$1+2),FALSE))-(AL229*(AL$7/VLOOKUP($B229,'Paddock Names'!$B$11:$D$140,3)))</f>
        <v>#DIV/0!</v>
      </c>
      <c r="AM230" s="115" t="e">
        <f>AL230+(VLOOKUP($B229,'Growth Rates'!$B$11:$O$140,($B$1+2),FALSE))-(AM229*(AM$7/VLOOKUP($B229,'Paddock Names'!$B$11:$D$140,3)))</f>
        <v>#DIV/0!</v>
      </c>
    </row>
    <row r="231" spans="2:39" x14ac:dyDescent="0.2">
      <c r="B231" s="58">
        <f t="shared" si="9"/>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 t="shared" si="10"/>
        <v xml:space="preserve"> </v>
      </c>
      <c r="F231" s="119" t="e">
        <f>Jul!AM232</f>
        <v>#DIV/0!</v>
      </c>
      <c r="G231" s="17">
        <f>VLOOKUP(B231,'Herbage Mass Residual'!$B$11:$O$140,($B$1+2),FALSE)</f>
        <v>1200</v>
      </c>
      <c r="H231" s="103" t="e">
        <f>($F$7/VLOOKUP(B231,'Paddock Names'!$B$11:$D$140,3))*(SUM(I231:AM231)/31)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00"/>
      <c r="AM231" s="102"/>
    </row>
    <row r="232" spans="2:39" ht="16" thickBot="1" x14ac:dyDescent="0.25">
      <c r="B232" s="58">
        <f t="shared" si="9"/>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4" t="e">
        <f>AK232+(VLOOKUP($B231,'Growth Rates'!$B$11:$O$140,($B$1+2),FALSE))-(AL231*(AL$7/VLOOKUP($B231,'Paddock Names'!$B$11:$D$140,3)))</f>
        <v>#DIV/0!</v>
      </c>
      <c r="AM232" s="115" t="e">
        <f>AL232+(VLOOKUP($B231,'Growth Rates'!$B$11:$O$140,($B$1+2),FALSE))-(AM231*(AM$7/VLOOKUP($B231,'Paddock Names'!$B$11:$D$140,3)))</f>
        <v>#DIV/0!</v>
      </c>
    </row>
    <row r="233" spans="2:39" x14ac:dyDescent="0.2">
      <c r="B233" s="58">
        <f t="shared" si="9"/>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 t="shared" si="10"/>
        <v xml:space="preserve"> </v>
      </c>
      <c r="F233" s="119" t="e">
        <f>Jul!AM234</f>
        <v>#DIV/0!</v>
      </c>
      <c r="G233" s="17">
        <f>VLOOKUP(B233,'Herbage Mass Residual'!$B$11:$O$140,($B$1+2),FALSE)</f>
        <v>1200</v>
      </c>
      <c r="H233" s="103" t="e">
        <f>($F$7/VLOOKUP(B233,'Paddock Names'!$B$11:$D$140,3))*(SUM(I233:AM233)/31)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00"/>
      <c r="AM233" s="102"/>
    </row>
    <row r="234" spans="2:39" ht="16" thickBot="1" x14ac:dyDescent="0.25">
      <c r="B234" s="58">
        <f t="shared" si="9"/>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4" t="e">
        <f>AK234+(VLOOKUP($B233,'Growth Rates'!$B$11:$O$140,($B$1+2),FALSE))-(AL233*(AL$7/VLOOKUP($B233,'Paddock Names'!$B$11:$D$140,3)))</f>
        <v>#DIV/0!</v>
      </c>
      <c r="AM234" s="115" t="e">
        <f>AL234+(VLOOKUP($B233,'Growth Rates'!$B$11:$O$140,($B$1+2),FALSE))-(AM233*(AM$7/VLOOKUP($B233,'Paddock Names'!$B$11:$D$140,3)))</f>
        <v>#DIV/0!</v>
      </c>
    </row>
    <row r="235" spans="2:39" x14ac:dyDescent="0.2">
      <c r="B235" s="58">
        <f t="shared" si="9"/>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 t="shared" si="10"/>
        <v xml:space="preserve"> </v>
      </c>
      <c r="F235" s="119" t="e">
        <f>Jul!AM236</f>
        <v>#DIV/0!</v>
      </c>
      <c r="G235" s="17">
        <f>VLOOKUP(B235,'Herbage Mass Residual'!$B$11:$O$140,($B$1+2),FALSE)</f>
        <v>1200</v>
      </c>
      <c r="H235" s="103" t="e">
        <f>($F$7/VLOOKUP(B235,'Paddock Names'!$B$11:$D$140,3))*(SUM(I235:AM235)/31)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00"/>
      <c r="AM235" s="102"/>
    </row>
    <row r="236" spans="2:39" ht="16" thickBot="1" x14ac:dyDescent="0.25">
      <c r="B236" s="58">
        <f t="shared" si="9"/>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4" t="e">
        <f>AK236+(VLOOKUP($B235,'Growth Rates'!$B$11:$O$140,($B$1+2),FALSE))-(AL235*(AL$7/VLOOKUP($B235,'Paddock Names'!$B$11:$D$140,3)))</f>
        <v>#DIV/0!</v>
      </c>
      <c r="AM236" s="115" t="e">
        <f>AL236+(VLOOKUP($B235,'Growth Rates'!$B$11:$O$140,($B$1+2),FALSE))-(AM235*(AM$7/VLOOKUP($B235,'Paddock Names'!$B$11:$D$140,3)))</f>
        <v>#DIV/0!</v>
      </c>
    </row>
    <row r="237" spans="2:39" x14ac:dyDescent="0.2">
      <c r="B237" s="58">
        <f t="shared" si="9"/>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 t="shared" si="10"/>
        <v xml:space="preserve"> </v>
      </c>
      <c r="F237" s="119" t="e">
        <f>Jul!AM238</f>
        <v>#DIV/0!</v>
      </c>
      <c r="G237" s="17">
        <f>VLOOKUP(B237,'Herbage Mass Residual'!$B$11:$O$140,($B$1+2),FALSE)</f>
        <v>1200</v>
      </c>
      <c r="H237" s="103" t="e">
        <f>($F$7/VLOOKUP(B237,'Paddock Names'!$B$11:$D$140,3))*(SUM(I237:AM237)/31)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2"/>
    </row>
    <row r="238" spans="2:39" ht="16" thickBot="1" x14ac:dyDescent="0.25">
      <c r="B238" s="58">
        <f t="shared" si="9"/>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4" t="e">
        <f>AK238+(VLOOKUP($B237,'Growth Rates'!$B$11:$O$140,($B$1+2),FALSE))-(AL237*(AL$7/VLOOKUP($B237,'Paddock Names'!$B$11:$D$140,3)))</f>
        <v>#DIV/0!</v>
      </c>
      <c r="AM238" s="115" t="e">
        <f>AL238+(VLOOKUP($B237,'Growth Rates'!$B$11:$O$140,($B$1+2),FALSE))-(AM237*(AM$7/VLOOKUP($B237,'Paddock Names'!$B$11:$D$140,3)))</f>
        <v>#DIV/0!</v>
      </c>
    </row>
    <row r="239" spans="2:39" x14ac:dyDescent="0.2">
      <c r="B239" s="58">
        <f t="shared" si="9"/>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 t="shared" si="10"/>
        <v xml:space="preserve"> </v>
      </c>
      <c r="F239" s="119" t="e">
        <f>Jul!AM240</f>
        <v>#DIV/0!</v>
      </c>
      <c r="G239" s="17">
        <f>VLOOKUP(B239,'Herbage Mass Residual'!$B$11:$O$140,($B$1+2),FALSE)</f>
        <v>1200</v>
      </c>
      <c r="H239" s="103" t="e">
        <f>($F$7/VLOOKUP(B239,'Paddock Names'!$B$11:$D$140,3))*(SUM(I239:AM239)/31)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00"/>
      <c r="AM239" s="102"/>
    </row>
    <row r="240" spans="2:39" ht="16" thickBot="1" x14ac:dyDescent="0.25">
      <c r="B240" s="58">
        <f t="shared" si="9"/>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4" t="e">
        <f>AK240+(VLOOKUP($B239,'Growth Rates'!$B$11:$O$140,($B$1+2),FALSE))-(AL239*(AL$7/VLOOKUP($B239,'Paddock Names'!$B$11:$D$140,3)))</f>
        <v>#DIV/0!</v>
      </c>
      <c r="AM240" s="115" t="e">
        <f>AL240+(VLOOKUP($B239,'Growth Rates'!$B$11:$O$140,($B$1+2),FALSE))-(AM239*(AM$7/VLOOKUP($B239,'Paddock Names'!$B$11:$D$140,3)))</f>
        <v>#DIV/0!</v>
      </c>
    </row>
    <row r="241" spans="2:39" x14ac:dyDescent="0.2">
      <c r="B241" s="58">
        <f t="shared" si="9"/>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 t="shared" si="10"/>
        <v xml:space="preserve"> </v>
      </c>
      <c r="F241" s="119" t="e">
        <f>Jul!AM242</f>
        <v>#DIV/0!</v>
      </c>
      <c r="G241" s="17">
        <f>VLOOKUP(B241,'Herbage Mass Residual'!$B$11:$O$140,($B$1+2),FALSE)</f>
        <v>1200</v>
      </c>
      <c r="H241" s="103" t="e">
        <f>($F$7/VLOOKUP(B241,'Paddock Names'!$B$11:$D$140,3))*(SUM(I241:AM241)/31)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00"/>
      <c r="AM241" s="102"/>
    </row>
    <row r="242" spans="2:39" ht="16" thickBot="1" x14ac:dyDescent="0.25">
      <c r="B242" s="58">
        <f t="shared" si="9"/>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4" t="e">
        <f>AK242+(VLOOKUP($B241,'Growth Rates'!$B$11:$O$140,($B$1+2),FALSE))-(AL241*(AL$7/VLOOKUP($B241,'Paddock Names'!$B$11:$D$140,3)))</f>
        <v>#DIV/0!</v>
      </c>
      <c r="AM242" s="115" t="e">
        <f>AL242+(VLOOKUP($B241,'Growth Rates'!$B$11:$O$140,($B$1+2),FALSE))-(AM241*(AM$7/VLOOKUP($B241,'Paddock Names'!$B$11:$D$140,3)))</f>
        <v>#DIV/0!</v>
      </c>
    </row>
    <row r="243" spans="2:39" x14ac:dyDescent="0.2">
      <c r="B243" s="58">
        <f t="shared" si="9"/>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 t="shared" si="10"/>
        <v xml:space="preserve"> </v>
      </c>
      <c r="F243" s="119" t="e">
        <f>Jul!AM244</f>
        <v>#DIV/0!</v>
      </c>
      <c r="G243" s="17">
        <f>VLOOKUP(B243,'Herbage Mass Residual'!$B$11:$O$140,($B$1+2),FALSE)</f>
        <v>1200</v>
      </c>
      <c r="H243" s="103" t="e">
        <f>($F$7/VLOOKUP(B243,'Paddock Names'!$B$11:$D$140,3))*(SUM(I243:AM243)/31)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2"/>
    </row>
    <row r="244" spans="2:39" ht="16" thickBot="1" x14ac:dyDescent="0.25">
      <c r="B244" s="58">
        <f t="shared" si="9"/>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4" t="e">
        <f>AK244+(VLOOKUP($B243,'Growth Rates'!$B$11:$O$140,($B$1+2),FALSE))-(AL243*(AL$7/VLOOKUP($B243,'Paddock Names'!$B$11:$D$140,3)))</f>
        <v>#DIV/0!</v>
      </c>
      <c r="AM244" s="115" t="e">
        <f>AL244+(VLOOKUP($B243,'Growth Rates'!$B$11:$O$140,($B$1+2),FALSE))-(AM243*(AM$7/VLOOKUP($B243,'Paddock Names'!$B$11:$D$140,3)))</f>
        <v>#DIV/0!</v>
      </c>
    </row>
    <row r="245" spans="2:39" x14ac:dyDescent="0.2">
      <c r="B245" s="58">
        <f t="shared" si="9"/>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 t="shared" si="10"/>
        <v xml:space="preserve"> </v>
      </c>
      <c r="F245" s="119" t="e">
        <f>Jul!AM246</f>
        <v>#DIV/0!</v>
      </c>
      <c r="G245" s="17">
        <f>VLOOKUP(B245,'Herbage Mass Residual'!$B$11:$O$140,($B$1+2),FALSE)</f>
        <v>1200</v>
      </c>
      <c r="H245" s="103" t="e">
        <f>($F$7/VLOOKUP(B245,'Paddock Names'!$B$11:$D$140,3))*(SUM(I245:AM245)/31)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2"/>
    </row>
    <row r="246" spans="2:39" ht="16" thickBot="1" x14ac:dyDescent="0.25">
      <c r="B246" s="58">
        <f t="shared" si="9"/>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4" t="e">
        <f>AK246+(VLOOKUP($B245,'Growth Rates'!$B$11:$O$140,($B$1+2),FALSE))-(AL245*(AL$7/VLOOKUP($B245,'Paddock Names'!$B$11:$D$140,3)))</f>
        <v>#DIV/0!</v>
      </c>
      <c r="AM246" s="115" t="e">
        <f>AL246+(VLOOKUP($B245,'Growth Rates'!$B$11:$O$140,($B$1+2),FALSE))-(AM245*(AM$7/VLOOKUP($B245,'Paddock Names'!$B$11:$D$140,3)))</f>
        <v>#DIV/0!</v>
      </c>
    </row>
    <row r="247" spans="2:39" x14ac:dyDescent="0.2">
      <c r="B247" s="58">
        <f t="shared" si="9"/>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 t="shared" si="10"/>
        <v xml:space="preserve"> </v>
      </c>
      <c r="F247" s="119" t="e">
        <f>Jul!AM248</f>
        <v>#DIV/0!</v>
      </c>
      <c r="G247" s="17">
        <f>VLOOKUP(B247,'Herbage Mass Residual'!$B$11:$O$140,($B$1+2),FALSE)</f>
        <v>1200</v>
      </c>
      <c r="H247" s="103" t="e">
        <f>($F$7/VLOOKUP(B247,'Paddock Names'!$B$11:$D$140,3))*(SUM(I247:AM247)/31)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00"/>
      <c r="AM247" s="102"/>
    </row>
    <row r="248" spans="2:39" ht="16" thickBot="1" x14ac:dyDescent="0.25">
      <c r="B248" s="58">
        <f t="shared" si="9"/>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4" t="e">
        <f>AK248+(VLOOKUP($B247,'Growth Rates'!$B$11:$O$140,($B$1+2),FALSE))-(AL247*(AL$7/VLOOKUP($B247,'Paddock Names'!$B$11:$D$140,3)))</f>
        <v>#DIV/0!</v>
      </c>
      <c r="AM248" s="115" t="e">
        <f>AL248+(VLOOKUP($B247,'Growth Rates'!$B$11:$O$140,($B$1+2),FALSE))-(AM247*(AM$7/VLOOKUP($B247,'Paddock Names'!$B$11:$D$140,3)))</f>
        <v>#DIV/0!</v>
      </c>
    </row>
    <row r="249" spans="2:39" x14ac:dyDescent="0.2">
      <c r="B249" s="58">
        <f t="shared" si="9"/>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 t="shared" si="10"/>
        <v xml:space="preserve"> </v>
      </c>
      <c r="F249" s="119" t="e">
        <f>Jul!AM250</f>
        <v>#DIV/0!</v>
      </c>
      <c r="G249" s="17">
        <f>VLOOKUP(B249,'Herbage Mass Residual'!$B$11:$O$140,($B$1+2),FALSE)</f>
        <v>1200</v>
      </c>
      <c r="H249" s="103" t="e">
        <f>($F$7/VLOOKUP(B249,'Paddock Names'!$B$11:$D$140,3))*(SUM(I249:AM249)/31)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2"/>
    </row>
    <row r="250" spans="2:39" ht="16" thickBot="1" x14ac:dyDescent="0.25">
      <c r="B250" s="58">
        <f t="shared" si="9"/>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4" t="e">
        <f>AK250+(VLOOKUP($B249,'Growth Rates'!$B$11:$O$140,($B$1+2),FALSE))-(AL249*(AL$7/VLOOKUP($B249,'Paddock Names'!$B$11:$D$140,3)))</f>
        <v>#DIV/0!</v>
      </c>
      <c r="AM250" s="115" t="e">
        <f>AL250+(VLOOKUP($B249,'Growth Rates'!$B$11:$O$140,($B$1+2),FALSE))-(AM249*(AM$7/VLOOKUP($B249,'Paddock Names'!$B$11:$D$140,3)))</f>
        <v>#DIV/0!</v>
      </c>
    </row>
    <row r="251" spans="2:39" x14ac:dyDescent="0.2">
      <c r="B251" s="58">
        <f t="shared" si="9"/>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 t="shared" si="10"/>
        <v xml:space="preserve"> </v>
      </c>
      <c r="F251" s="119" t="e">
        <f>Jul!AM252</f>
        <v>#DIV/0!</v>
      </c>
      <c r="G251" s="17">
        <f>VLOOKUP(B251,'Herbage Mass Residual'!$B$11:$O$140,($B$1+2),FALSE)</f>
        <v>1200</v>
      </c>
      <c r="H251" s="103" t="e">
        <f>($F$7/VLOOKUP(B251,'Paddock Names'!$B$11:$D$140,3))*(SUM(I251:AM251)/31)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2"/>
    </row>
    <row r="252" spans="2:39" ht="16" thickBot="1" x14ac:dyDescent="0.25">
      <c r="B252" s="58">
        <f t="shared" si="9"/>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4" t="e">
        <f>AK252+(VLOOKUP($B251,'Growth Rates'!$B$11:$O$140,($B$1+2),FALSE))-(AL251*(AL$7/VLOOKUP($B251,'Paddock Names'!$B$11:$D$140,3)))</f>
        <v>#DIV/0!</v>
      </c>
      <c r="AM252" s="115" t="e">
        <f>AL252+(VLOOKUP($B251,'Growth Rates'!$B$11:$O$140,($B$1+2),FALSE))-(AM251*(AM$7/VLOOKUP($B251,'Paddock Names'!$B$11:$D$140,3)))</f>
        <v>#DIV/0!</v>
      </c>
    </row>
    <row r="253" spans="2:39" x14ac:dyDescent="0.2">
      <c r="B253" s="58">
        <f t="shared" si="9"/>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 t="shared" si="10"/>
        <v xml:space="preserve"> </v>
      </c>
      <c r="F253" s="119" t="e">
        <f>Jul!AM254</f>
        <v>#DIV/0!</v>
      </c>
      <c r="G253" s="17">
        <f>VLOOKUP(B253,'Herbage Mass Residual'!$B$11:$O$140,($B$1+2),FALSE)</f>
        <v>1200</v>
      </c>
      <c r="H253" s="103" t="e">
        <f>($F$7/VLOOKUP(B253,'Paddock Names'!$B$11:$D$140,3))*(SUM(I253:AM253)/31)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00"/>
      <c r="AM253" s="102"/>
    </row>
    <row r="254" spans="2:39" ht="16" thickBot="1" x14ac:dyDescent="0.25">
      <c r="B254" s="58">
        <f t="shared" si="9"/>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4" t="e">
        <f>AK254+(VLOOKUP($B253,'Growth Rates'!$B$11:$O$140,($B$1+2),FALSE))-(AL253*(AL$7/VLOOKUP($B253,'Paddock Names'!$B$11:$D$140,3)))</f>
        <v>#DIV/0!</v>
      </c>
      <c r="AM254" s="115" t="e">
        <f>AL254+(VLOOKUP($B253,'Growth Rates'!$B$11:$O$140,($B$1+2),FALSE))-(AM253*(AM$7/VLOOKUP($B253,'Paddock Names'!$B$11:$D$140,3)))</f>
        <v>#DIV/0!</v>
      </c>
    </row>
    <row r="255" spans="2:39" x14ac:dyDescent="0.2">
      <c r="B255" s="58">
        <f t="shared" si="9"/>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 t="shared" si="10"/>
        <v xml:space="preserve"> </v>
      </c>
      <c r="F255" s="119" t="e">
        <f>Jul!AM256</f>
        <v>#DIV/0!</v>
      </c>
      <c r="G255" s="17">
        <f>VLOOKUP(B255,'Herbage Mass Residual'!$B$11:$O$140,($B$1+2),FALSE)</f>
        <v>1200</v>
      </c>
      <c r="H255" s="103" t="e">
        <f>($F$7/VLOOKUP(B255,'Paddock Names'!$B$11:$D$140,3))*(SUM(I255:AM255)/31)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2"/>
    </row>
    <row r="256" spans="2:39" ht="16" thickBot="1" x14ac:dyDescent="0.25">
      <c r="B256" s="58">
        <f t="shared" si="9"/>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4" t="e">
        <f>AK256+(VLOOKUP($B255,'Growth Rates'!$B$11:$O$140,($B$1+2),FALSE))-(AL255*(AL$7/VLOOKUP($B255,'Paddock Names'!$B$11:$D$140,3)))</f>
        <v>#DIV/0!</v>
      </c>
      <c r="AM256" s="115" t="e">
        <f>AL256+(VLOOKUP($B255,'Growth Rates'!$B$11:$O$140,($B$1+2),FALSE))-(AM255*(AM$7/VLOOKUP($B255,'Paddock Names'!$B$11:$D$140,3)))</f>
        <v>#DIV/0!</v>
      </c>
    </row>
    <row r="257" spans="1:40" x14ac:dyDescent="0.2">
      <c r="B257" s="58">
        <f t="shared" si="9"/>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 t="shared" si="10"/>
        <v xml:space="preserve"> </v>
      </c>
      <c r="F257" s="119" t="e">
        <f>Jul!AM258</f>
        <v>#DIV/0!</v>
      </c>
      <c r="G257" s="17">
        <f>VLOOKUP(B257,'Herbage Mass Residual'!$B$11:$O$140,($B$1+2),FALSE)</f>
        <v>1200</v>
      </c>
      <c r="H257" s="103" t="e">
        <f>($F$7/VLOOKUP(B257,'Paddock Names'!$B$11:$D$140,3))*(SUM(I257:AM257)/31)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2"/>
    </row>
    <row r="258" spans="1:40" ht="16" thickBot="1" x14ac:dyDescent="0.25">
      <c r="B258" s="58">
        <f t="shared" si="9"/>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4" t="e">
        <f>AK258+(VLOOKUP($B257,'Growth Rates'!$B$11:$O$140,($B$1+2),FALSE))-(AL257*(AL$7/VLOOKUP($B257,'Paddock Names'!$B$11:$D$140,3)))</f>
        <v>#DIV/0!</v>
      </c>
      <c r="AM258" s="115" t="e">
        <f>AL258+(VLOOKUP($B257,'Growth Rates'!$B$11:$O$140,($B$1+2),FALSE))-(AM257*(AM$7/VLOOKUP($B257,'Paddock Names'!$B$11:$D$140,3)))</f>
        <v>#DIV/0!</v>
      </c>
    </row>
    <row r="259" spans="1:40" x14ac:dyDescent="0.2">
      <c r="B259" s="58">
        <f t="shared" si="9"/>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 t="shared" si="10"/>
        <v xml:space="preserve"> </v>
      </c>
      <c r="F259" s="119" t="e">
        <f>Jul!AM260</f>
        <v>#DIV/0!</v>
      </c>
      <c r="G259" s="17">
        <f>VLOOKUP(B259,'Herbage Mass Residual'!$B$11:$O$140,($B$1+2),FALSE)</f>
        <v>1200</v>
      </c>
      <c r="H259" s="103" t="e">
        <f>($F$7/VLOOKUP(B259,'Paddock Names'!$B$11:$D$140,3))*(SUM(I259:AM259)/31)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2"/>
    </row>
    <row r="260" spans="1:40" ht="16" thickBot="1" x14ac:dyDescent="0.25">
      <c r="B260" s="58">
        <f t="shared" si="9"/>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4" t="e">
        <f>AK260+(VLOOKUP($B259,'Growth Rates'!$B$11:$O$140,($B$1+2),FALSE))-(AL259*(AL$7/VLOOKUP($B259,'Paddock Names'!$B$11:$D$140,3)))</f>
        <v>#DIV/0!</v>
      </c>
      <c r="AM260" s="115" t="e">
        <f>AL260+(VLOOKUP($B259,'Growth Rates'!$B$11:$O$140,($B$1+2),FALSE))-(AM259*(AM$7/VLOOKUP($B259,'Paddock Names'!$B$11:$D$140,3)))</f>
        <v>#DIV/0!</v>
      </c>
    </row>
    <row r="261" spans="1:40" x14ac:dyDescent="0.2">
      <c r="B261" s="58">
        <f t="shared" si="9"/>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 t="shared" si="10"/>
        <v xml:space="preserve"> </v>
      </c>
      <c r="F261" s="119" t="e">
        <f>Jul!AM262</f>
        <v>#DIV/0!</v>
      </c>
      <c r="G261" s="17">
        <f>VLOOKUP(B261,'Herbage Mass Residual'!$B$11:$O$140,($B$1+2),FALSE)</f>
        <v>1200</v>
      </c>
      <c r="H261" s="103" t="e">
        <f>($F$7/VLOOKUP(B261,'Paddock Names'!$B$11:$D$140,3))*(SUM(I261:AM261)/31)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2"/>
    </row>
    <row r="262" spans="1:40" ht="16" thickBot="1" x14ac:dyDescent="0.25">
      <c r="B262" s="58">
        <f t="shared" si="9"/>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4" t="e">
        <f>AK262+(VLOOKUP($B261,'Growth Rates'!$B$11:$O$140,($B$1+2),FALSE))-(AL261*(AL$7/VLOOKUP($B261,'Paddock Names'!$B$11:$D$140,3)))</f>
        <v>#DIV/0!</v>
      </c>
      <c r="AM262" s="115" t="e">
        <f>AL262+(VLOOKUP($B261,'Growth Rates'!$B$11:$O$140,($B$1+2),FALSE))-(AM261*(AM$7/VLOOKUP($B261,'Paddock Names'!$B$11:$D$140,3)))</f>
        <v>#DIV/0!</v>
      </c>
    </row>
    <row r="263" spans="1:40" x14ac:dyDescent="0.2">
      <c r="B263" s="58">
        <f t="shared" si="9"/>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 t="shared" si="10"/>
        <v xml:space="preserve"> </v>
      </c>
      <c r="F263" s="119" t="e">
        <f>Jul!AM264</f>
        <v>#DIV/0!</v>
      </c>
      <c r="G263" s="17">
        <f>VLOOKUP(B263,'Herbage Mass Residual'!$B$11:$O$140,($B$1+2),FALSE)</f>
        <v>1200</v>
      </c>
      <c r="H263" s="103" t="e">
        <f>($F$7/VLOOKUP(B263,'Paddock Names'!$B$11:$D$140,3))*(SUM(I263:AM263)/31)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2"/>
    </row>
    <row r="264" spans="1:40" ht="16" thickBot="1" x14ac:dyDescent="0.25">
      <c r="B264" s="58">
        <f t="shared" si="9"/>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4" t="e">
        <f>AK264+(VLOOKUP($B263,'Growth Rates'!$B$11:$O$140,($B$1+2),FALSE))-(AL263*(AL$7/VLOOKUP($B263,'Paddock Names'!$B$11:$D$140,3)))</f>
        <v>#DIV/0!</v>
      </c>
      <c r="AM264" s="115" t="e">
        <f>AL264+(VLOOKUP($B263,'Growth Rates'!$B$11:$O$140,($B$1+2),FALSE))-(AM263*(AM$7/VLOOKUP($B263,'Paddock Names'!$B$11:$D$140,3)))</f>
        <v>#DIV/0!</v>
      </c>
    </row>
    <row r="265" spans="1:40" x14ac:dyDescent="0.2">
      <c r="B265" s="58">
        <f t="shared" si="9"/>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 t="shared" si="10"/>
        <v xml:space="preserve"> </v>
      </c>
      <c r="F265" s="119" t="e">
        <f>Jul!AM266</f>
        <v>#DIV/0!</v>
      </c>
      <c r="G265" s="17">
        <f>VLOOKUP(B265,'Herbage Mass Residual'!$B$11:$O$140,($B$1+2),FALSE)</f>
        <v>1200</v>
      </c>
      <c r="H265" s="103" t="e">
        <f>($F$7/VLOOKUP(B265,'Paddock Names'!$B$11:$D$140,3))*(SUM(I265:AM265)/31)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2"/>
    </row>
    <row r="266" spans="1:40" ht="16" thickBot="1" x14ac:dyDescent="0.25">
      <c r="B266" s="58">
        <f t="shared" si="9"/>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4" t="e">
        <f>AK266+(VLOOKUP($B265,'Growth Rates'!$B$11:$O$140,($B$1+2),FALSE))-(AL265*(AL$7/VLOOKUP($B265,'Paddock Names'!$B$11:$D$140,3)))</f>
        <v>#DIV/0!</v>
      </c>
      <c r="AM266" s="115" t="e">
        <f>AL266+(VLOOKUP($B265,'Growth Rates'!$B$11:$O$140,($B$1+2),FALSE))-(AM265*(AM$7/VLOOKUP($B265,'Paddock Names'!$B$11:$D$140,3)))</f>
        <v>#DIV/0!</v>
      </c>
    </row>
    <row r="267" spans="1:40" x14ac:dyDescent="0.2">
      <c r="B267" s="58">
        <f t="shared" si="9"/>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 t="shared" si="10"/>
        <v xml:space="preserve"> </v>
      </c>
      <c r="F267" s="119" t="e">
        <f>Jul!AM268</f>
        <v>#DIV/0!</v>
      </c>
      <c r="G267" s="17">
        <f>VLOOKUP(B267,'Herbage Mass Residual'!$B$11:$O$140,($B$1+2),FALSE)</f>
        <v>1200</v>
      </c>
      <c r="H267" s="103" t="e">
        <f>($F$7/VLOOKUP(B267,'Paddock Names'!$B$11:$D$140,3))*(SUM(I267:AM267)/31)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2"/>
    </row>
    <row r="268" spans="1:40" ht="16" thickBot="1" x14ac:dyDescent="0.25">
      <c r="B268" s="58">
        <f t="shared" si="9"/>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4" t="e">
        <f>AK268+(VLOOKUP($B267,'Growth Rates'!$B$11:$O$140,($B$1+2),FALSE))-(AL267*(AL$7/VLOOKUP($B267,'Paddock Names'!$B$11:$D$140,3)))</f>
        <v>#DIV/0!</v>
      </c>
      <c r="AM268" s="115" t="e">
        <f>AL268+(VLOOKUP($B267,'Growth Rates'!$B$11:$O$140,($B$1+2),FALSE))-(AM267*(AM$7/VLOOKUP($B267,'Paddock Names'!$B$11:$D$140,3)))</f>
        <v>#DIV/0!</v>
      </c>
    </row>
    <row r="269" spans="1:40"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31</v>
      </c>
      <c r="E269" s="17" t="str">
        <f>IF(SUM(I269:AM269)&gt;0,SUM(I269:AM269)," ")</f>
        <v xml:space="preserve"> </v>
      </c>
      <c r="F269" s="119">
        <f>Jul!AM270</f>
        <v>6550</v>
      </c>
      <c r="G269" s="17">
        <f>VLOOKUP(B269,'Herbage Mass Residual'!$B$11:$O$140,($B$1+2),FALSE)</f>
        <v>1200</v>
      </c>
      <c r="H269" s="103">
        <f>($F$7/VLOOKUP(B269,'Paddock Names'!$B$11:$D$140,3))*(SUM(I269:AM269)/31)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2"/>
    </row>
    <row r="270" spans="1:40" ht="16" thickBot="1" x14ac:dyDescent="0.25">
      <c r="B270" s="58">
        <f>B269+0.5</f>
        <v>130.5</v>
      </c>
      <c r="C270" s="23"/>
      <c r="D270" s="29"/>
      <c r="E270" s="27"/>
      <c r="F270" s="21"/>
      <c r="G270" s="22"/>
      <c r="H270" s="104"/>
      <c r="I270" s="114">
        <f>F269+(VLOOKUP(B269,'Growth Rates'!$B$11:$O$140,($B$1+2),FALSE))-(I269*(I$7/VLOOKUP(B269,'Paddock Names'!$B$11:$D$140,3)))</f>
        <v>6550</v>
      </c>
      <c r="J270" s="114">
        <f>I270+(VLOOKUP($B269,'Growth Rates'!$B$11:$O$140,($B$1+2),FALSE))-(J269*(J$7/VLOOKUP($B269,'Paddock Names'!$B$11:$D$140,3)))</f>
        <v>6550</v>
      </c>
      <c r="K270" s="114">
        <f>J270+(VLOOKUP($B269,'Growth Rates'!$B$11:$O$140,($B$1+2),FALSE))-(K269*(K$7/VLOOKUP($B269,'Paddock Names'!$B$11:$D$140,3)))</f>
        <v>6550</v>
      </c>
      <c r="L270" s="114">
        <f>K270+(VLOOKUP($B269,'Growth Rates'!$B$11:$O$140,($B$1+2),FALSE))-(L269*(L$7/VLOOKUP($B269,'Paddock Names'!$B$11:$D$140,3)))</f>
        <v>6550</v>
      </c>
      <c r="M270" s="114">
        <f>L270+(VLOOKUP($B269,'Growth Rates'!$B$11:$O$140,($B$1+2),FALSE))-(M269*(M$7/VLOOKUP($B269,'Paddock Names'!$B$11:$D$140,3)))</f>
        <v>6550</v>
      </c>
      <c r="N270" s="114">
        <f>M270+(VLOOKUP($B269,'Growth Rates'!$B$11:$O$140,($B$1+2),FALSE))-(N269*(N$7/VLOOKUP($B269,'Paddock Names'!$B$11:$D$140,3)))</f>
        <v>6550</v>
      </c>
      <c r="O270" s="114">
        <f>N270+(VLOOKUP($B269,'Growth Rates'!$B$11:$O$140,($B$1+2),FALSE))-(O269*(O$7/VLOOKUP($B269,'Paddock Names'!$B$11:$D$140,3)))</f>
        <v>6550</v>
      </c>
      <c r="P270" s="114">
        <f>O270+(VLOOKUP($B269,'Growth Rates'!$B$11:$O$140,($B$1+2),FALSE))-(P269*(P$7/VLOOKUP($B269,'Paddock Names'!$B$11:$D$140,3)))</f>
        <v>6550</v>
      </c>
      <c r="Q270" s="114">
        <f>P270+(VLOOKUP($B269,'Growth Rates'!$B$11:$O$140,($B$1+2),FALSE))-(Q269*(Q$7/VLOOKUP($B269,'Paddock Names'!$B$11:$D$140,3)))</f>
        <v>6550</v>
      </c>
      <c r="R270" s="114">
        <f>Q270+(VLOOKUP($B269,'Growth Rates'!$B$11:$O$140,($B$1+2),FALSE))-(R269*(R$7/VLOOKUP($B269,'Paddock Names'!$B$11:$D$140,3)))</f>
        <v>6550</v>
      </c>
      <c r="S270" s="114">
        <f>R270+(VLOOKUP($B269,'Growth Rates'!$B$11:$O$140,($B$1+2),FALSE))-(S269*(S$7/VLOOKUP($B269,'Paddock Names'!$B$11:$D$140,3)))</f>
        <v>6550</v>
      </c>
      <c r="T270" s="114">
        <f>S270+(VLOOKUP($B269,'Growth Rates'!$B$11:$O$140,($B$1+2),FALSE))-(T269*(T$7/VLOOKUP($B269,'Paddock Names'!$B$11:$D$140,3)))</f>
        <v>6550</v>
      </c>
      <c r="U270" s="114">
        <f>T270+(VLOOKUP($B269,'Growth Rates'!$B$11:$O$140,($B$1+2),FALSE))-(U269*(U$7/VLOOKUP($B269,'Paddock Names'!$B$11:$D$140,3)))</f>
        <v>6550</v>
      </c>
      <c r="V270" s="114">
        <f>U270+(VLOOKUP($B269,'Growth Rates'!$B$11:$O$140,($B$1+2),FALSE))-(V269*(V$7/VLOOKUP($B269,'Paddock Names'!$B$11:$D$140,3)))</f>
        <v>6550</v>
      </c>
      <c r="W270" s="114">
        <f>V270+(VLOOKUP($B269,'Growth Rates'!$B$11:$O$140,($B$1+2),FALSE))-(W269*(W$7/VLOOKUP($B269,'Paddock Names'!$B$11:$D$140,3)))</f>
        <v>6550</v>
      </c>
      <c r="X270" s="114">
        <f>W270+(VLOOKUP($B269,'Growth Rates'!$B$11:$O$140,($B$1+2),FALSE))-(X269*(X$7/VLOOKUP($B269,'Paddock Names'!$B$11:$D$140,3)))</f>
        <v>6550</v>
      </c>
      <c r="Y270" s="114">
        <f>X270+(VLOOKUP($B269,'Growth Rates'!$B$11:$O$140,($B$1+2),FALSE))-(Y269*(Y$7/VLOOKUP($B269,'Paddock Names'!$B$11:$D$140,3)))</f>
        <v>6550</v>
      </c>
      <c r="Z270" s="114">
        <f>Y270+(VLOOKUP($B269,'Growth Rates'!$B$11:$O$140,($B$1+2),FALSE))-(Z269*(Z$7/VLOOKUP($B269,'Paddock Names'!$B$11:$D$140,3)))</f>
        <v>6550</v>
      </c>
      <c r="AA270" s="114">
        <f>Z270+(VLOOKUP($B269,'Growth Rates'!$B$11:$O$140,($B$1+2),FALSE))-(AA269*(AA$7/VLOOKUP($B269,'Paddock Names'!$B$11:$D$140,3)))</f>
        <v>6550</v>
      </c>
      <c r="AB270" s="114">
        <f>AA270+(VLOOKUP($B269,'Growth Rates'!$B$11:$O$140,($B$1+2),FALSE))-(AB269*(AB$7/VLOOKUP($B269,'Paddock Names'!$B$11:$D$140,3)))</f>
        <v>6550</v>
      </c>
      <c r="AC270" s="114">
        <f>AB270+(VLOOKUP($B269,'Growth Rates'!$B$11:$O$140,($B$1+2),FALSE))-(AC269*(AC$7/VLOOKUP($B269,'Paddock Names'!$B$11:$D$140,3)))</f>
        <v>6550</v>
      </c>
      <c r="AD270" s="114">
        <f>AC270+(VLOOKUP($B269,'Growth Rates'!$B$11:$O$140,($B$1+2),FALSE))-(AD269*(AD$7/VLOOKUP($B269,'Paddock Names'!$B$11:$D$140,3)))</f>
        <v>6550</v>
      </c>
      <c r="AE270" s="114">
        <f>AD270+(VLOOKUP($B269,'Growth Rates'!$B$11:$O$140,($B$1+2),FALSE))-(AE269*(AE$7/VLOOKUP($B269,'Paddock Names'!$B$11:$D$140,3)))</f>
        <v>6550</v>
      </c>
      <c r="AF270" s="114">
        <f>AE270+(VLOOKUP($B269,'Growth Rates'!$B$11:$O$140,($B$1+2),FALSE))-(AF269*(AF$7/VLOOKUP($B269,'Paddock Names'!$B$11:$D$140,3)))</f>
        <v>6550</v>
      </c>
      <c r="AG270" s="114">
        <f>AF270+(VLOOKUP($B269,'Growth Rates'!$B$11:$O$140,($B$1+2),FALSE))-(AG269*(AG$7/VLOOKUP($B269,'Paddock Names'!$B$11:$D$140,3)))</f>
        <v>6550</v>
      </c>
      <c r="AH270" s="114">
        <f>AG270+(VLOOKUP($B269,'Growth Rates'!$B$11:$O$140,($B$1+2),FALSE))-(AH269*(AH$7/VLOOKUP($B269,'Paddock Names'!$B$11:$D$140,3)))</f>
        <v>6550</v>
      </c>
      <c r="AI270" s="114">
        <f>AH270+(VLOOKUP($B269,'Growth Rates'!$B$11:$O$140,($B$1+2),FALSE))-(AI269*(AI$7/VLOOKUP($B269,'Paddock Names'!$B$11:$D$140,3)))</f>
        <v>6550</v>
      </c>
      <c r="AJ270" s="114">
        <f>AI270+(VLOOKUP($B269,'Growth Rates'!$B$11:$O$140,($B$1+2),FALSE))-(AJ269*(AJ$7/VLOOKUP($B269,'Paddock Names'!$B$11:$D$140,3)))</f>
        <v>6550</v>
      </c>
      <c r="AK270" s="114">
        <f>AJ270+(VLOOKUP($B269,'Growth Rates'!$B$11:$O$140,($B$1+2),FALSE))-(AK269*(AK$7/VLOOKUP($B269,'Paddock Names'!$B$11:$D$140,3)))</f>
        <v>6550</v>
      </c>
      <c r="AL270" s="114">
        <f>AK270+(VLOOKUP($B269,'Growth Rates'!$B$11:$O$140,($B$1+2),FALSE))-(AL269*(AL$7/VLOOKUP($B269,'Paddock Names'!$B$11:$D$140,3)))</f>
        <v>6550</v>
      </c>
      <c r="AM270" s="115">
        <f>AL270+(VLOOKUP($B269,'Growth Rates'!$B$11:$O$140,($B$1+2),FALSE))-(AM269*(AM$7/VLOOKUP($B269,'Paddock Names'!$B$11:$D$140,3)))</f>
        <v>6550</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D7:E7"/>
    <mergeCell ref="F7:G7"/>
    <mergeCell ref="H7:H10"/>
    <mergeCell ref="F8:G8"/>
    <mergeCell ref="D9:E9"/>
    <mergeCell ref="F9:G9"/>
  </mergeCells>
  <phoneticPr fontId="16" type="noConversion"/>
  <conditionalFormatting sqref="I10:AM10">
    <cfRule type="expression" dxfId="109" priority="18" stopIfTrue="1">
      <formula>I$6&gt;1.11</formula>
    </cfRule>
    <cfRule type="expression" dxfId="108" priority="19" stopIfTrue="1">
      <formula>I$6&lt;0.89</formula>
    </cfRule>
  </conditionalFormatting>
  <conditionalFormatting sqref="I9:AM9">
    <cfRule type="expression" dxfId="107" priority="15" stopIfTrue="1">
      <formula>I$6&gt;1.11</formula>
    </cfRule>
    <cfRule type="expression" dxfId="106" priority="16" stopIfTrue="1">
      <formula>I$6&lt;0.89</formula>
    </cfRule>
    <cfRule type="expression" dxfId="105" priority="17"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104" priority="12" stopIfTrue="1" operator="between">
      <formula>0.75</formula>
      <formula>1</formula>
    </cfRule>
    <cfRule type="cellIs" dxfId="103" priority="13" stopIfTrue="1" operator="between">
      <formula>0.5</formula>
      <formula>0.7499</formula>
    </cfRule>
    <cfRule type="cellIs" dxfId="102" priority="14" stopIfTrue="1" operator="between">
      <formula>0.001</formula>
      <formula>0.499</formula>
    </cfRule>
  </conditionalFormatting>
  <conditionalFormatting sqref="D9">
    <cfRule type="expression" dxfId="101" priority="11" stopIfTrue="1">
      <formula>SUM(E11:E270)&lt;&gt;VALUE(CONCATENATE("01/",$B$1+1,"/",E6))-VALUE(CONCATENATE("01/",$B$1,"/",E6))</formula>
    </cfRule>
  </conditionalFormatting>
  <conditionalFormatting sqref="E9">
    <cfRule type="expression" dxfId="100" priority="10"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99"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98"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97" priority="6" stopIfTrue="1">
      <formula>ERROR.TYPE(H11)=2</formula>
    </cfRule>
    <cfRule type="cellIs" dxfId="96"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95" priority="4" stopIfTrue="1">
      <formula>H11=0</formula>
    </cfRule>
    <cfRule type="cellIs" dxfId="94"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93" priority="2" stopIfTrue="1" operator="equal">
      <formula>" "</formula>
    </cfRule>
    <cfRule type="expression" dxfId="92"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91"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90" priority="39" stopIfTrue="1">
      <formula>C11=""</formula>
    </cfRule>
    <cfRule type="cellIs" dxfId="89" priority="40" stopIfTrue="1" operator="lessThan">
      <formula>1</formula>
    </cfRule>
    <cfRule type="expression" dxfId="88" priority="41"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30958" r:id="rId3" name="Button 238">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30959" r:id="rId4" name="Button 239">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30966" r:id="rId5" name="Button 246">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30967" r:id="rId6" name="Button 247">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3">
    <pageSetUpPr fitToPage="1"/>
  </sheetPr>
  <dimension ref="A1:AM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F7" sqref="F7:G7"/>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8" width="6.6640625" style="11" customWidth="1"/>
    <col min="39" max="39" width="3.33203125" style="53" customWidth="1"/>
    <col min="40" max="256" width="8.83203125" customWidth="1"/>
  </cols>
  <sheetData>
    <row r="1" spans="1:39" x14ac:dyDescent="0.2">
      <c r="B1" s="57">
        <v>9</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row>
    <row r="2" spans="1:39"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row>
    <row r="3" spans="1:39"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row>
    <row r="4" spans="1:39"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row>
    <row r="5" spans="1:39"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row>
    <row r="6" spans="1:39"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L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row>
    <row r="7" spans="1:39" ht="16" thickBot="1" x14ac:dyDescent="0.25">
      <c r="C7" s="26">
        <f>'Group Name and Year'!E8</f>
        <v>0</v>
      </c>
      <c r="D7" s="154" t="s">
        <v>34</v>
      </c>
      <c r="E7" s="155"/>
      <c r="F7" s="152">
        <f>Aug!AM7</f>
        <v>0</v>
      </c>
      <c r="G7" s="153"/>
      <c r="H7" s="145" t="s">
        <v>47</v>
      </c>
      <c r="I7" s="127">
        <f>F7</f>
        <v>0</v>
      </c>
      <c r="J7" s="128">
        <f>I7</f>
        <v>0</v>
      </c>
      <c r="K7" s="128">
        <f>J7</f>
        <v>0</v>
      </c>
      <c r="L7" s="128">
        <f>K7</f>
        <v>0</v>
      </c>
      <c r="M7" s="128">
        <f t="shared" ref="M7:AL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9">
        <f t="shared" si="1"/>
        <v>0</v>
      </c>
    </row>
    <row r="8" spans="1:39" ht="16" thickBot="1" x14ac:dyDescent="0.25">
      <c r="C8" s="118" t="s">
        <v>76</v>
      </c>
      <c r="D8" s="34" t="s">
        <v>38</v>
      </c>
      <c r="E8" s="108" t="str">
        <f>IF(SUM(I8:AL8)&gt;0,SUM(I8:AL8),"")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3"/>
    </row>
    <row r="9" spans="1:39" x14ac:dyDescent="0.2">
      <c r="C9" s="24" t="s">
        <v>36</v>
      </c>
      <c r="D9" s="150" t="s">
        <v>28</v>
      </c>
      <c r="E9" s="151"/>
      <c r="F9" s="148" t="s">
        <v>31</v>
      </c>
      <c r="G9" s="149"/>
      <c r="H9" s="146"/>
      <c r="I9" s="15">
        <f>I10</f>
        <v>44805</v>
      </c>
      <c r="J9" s="15">
        <f>I10+1</f>
        <v>44806</v>
      </c>
      <c r="K9" s="15">
        <f t="shared" ref="K9:AL9" si="2">J10+1</f>
        <v>44807</v>
      </c>
      <c r="L9" s="15">
        <f t="shared" si="2"/>
        <v>44808</v>
      </c>
      <c r="M9" s="15">
        <f t="shared" si="2"/>
        <v>44809</v>
      </c>
      <c r="N9" s="15">
        <f t="shared" si="2"/>
        <v>44810</v>
      </c>
      <c r="O9" s="15">
        <f t="shared" si="2"/>
        <v>44811</v>
      </c>
      <c r="P9" s="15">
        <f t="shared" si="2"/>
        <v>44812</v>
      </c>
      <c r="Q9" s="15">
        <f t="shared" si="2"/>
        <v>44813</v>
      </c>
      <c r="R9" s="15">
        <f t="shared" si="2"/>
        <v>44814</v>
      </c>
      <c r="S9" s="15">
        <f t="shared" si="2"/>
        <v>44815</v>
      </c>
      <c r="T9" s="15">
        <f t="shared" si="2"/>
        <v>44816</v>
      </c>
      <c r="U9" s="15">
        <f t="shared" si="2"/>
        <v>44817</v>
      </c>
      <c r="V9" s="15">
        <f t="shared" si="2"/>
        <v>44818</v>
      </c>
      <c r="W9" s="15">
        <f t="shared" si="2"/>
        <v>44819</v>
      </c>
      <c r="X9" s="15">
        <f t="shared" si="2"/>
        <v>44820</v>
      </c>
      <c r="Y9" s="15">
        <f t="shared" si="2"/>
        <v>44821</v>
      </c>
      <c r="Z9" s="15">
        <f t="shared" si="2"/>
        <v>44822</v>
      </c>
      <c r="AA9" s="15">
        <f t="shared" si="2"/>
        <v>44823</v>
      </c>
      <c r="AB9" s="15">
        <f t="shared" si="2"/>
        <v>44824</v>
      </c>
      <c r="AC9" s="15">
        <f t="shared" si="2"/>
        <v>44825</v>
      </c>
      <c r="AD9" s="15">
        <f t="shared" si="2"/>
        <v>44826</v>
      </c>
      <c r="AE9" s="15">
        <f t="shared" si="2"/>
        <v>44827</v>
      </c>
      <c r="AF9" s="15">
        <f t="shared" si="2"/>
        <v>44828</v>
      </c>
      <c r="AG9" s="15">
        <f t="shared" si="2"/>
        <v>44829</v>
      </c>
      <c r="AH9" s="15">
        <f t="shared" si="2"/>
        <v>44830</v>
      </c>
      <c r="AI9" s="15">
        <f>AH10+1</f>
        <v>44831</v>
      </c>
      <c r="AJ9" s="15">
        <f t="shared" si="2"/>
        <v>44832</v>
      </c>
      <c r="AK9" s="15">
        <f t="shared" si="2"/>
        <v>44833</v>
      </c>
      <c r="AL9" s="73">
        <f t="shared" si="2"/>
        <v>44834</v>
      </c>
    </row>
    <row r="10" spans="1:39" ht="16" thickBot="1" x14ac:dyDescent="0.25">
      <c r="A10" s="59"/>
      <c r="B10" s="60" t="s">
        <v>26</v>
      </c>
      <c r="C10" s="25" t="s">
        <v>35</v>
      </c>
      <c r="D10" s="20" t="s">
        <v>27</v>
      </c>
      <c r="E10" s="19" t="s">
        <v>29</v>
      </c>
      <c r="F10" s="18" t="s">
        <v>30</v>
      </c>
      <c r="G10" s="19" t="s">
        <v>25</v>
      </c>
      <c r="H10" s="147"/>
      <c r="I10" s="72">
        <f>VALUE(CONCATENATE("01/",B1,"/",'Group Name and Year'!E14))</f>
        <v>44805</v>
      </c>
      <c r="J10" s="16">
        <f>I10+1</f>
        <v>44806</v>
      </c>
      <c r="K10" s="16">
        <f t="shared" ref="K10:AH10" si="3">J10+1</f>
        <v>44807</v>
      </c>
      <c r="L10" s="16">
        <f t="shared" si="3"/>
        <v>44808</v>
      </c>
      <c r="M10" s="16">
        <f t="shared" si="3"/>
        <v>44809</v>
      </c>
      <c r="N10" s="16">
        <f t="shared" si="3"/>
        <v>44810</v>
      </c>
      <c r="O10" s="16">
        <f t="shared" si="3"/>
        <v>44811</v>
      </c>
      <c r="P10" s="16">
        <f t="shared" si="3"/>
        <v>44812</v>
      </c>
      <c r="Q10" s="16">
        <f t="shared" si="3"/>
        <v>44813</v>
      </c>
      <c r="R10" s="16">
        <f t="shared" si="3"/>
        <v>44814</v>
      </c>
      <c r="S10" s="16">
        <f t="shared" si="3"/>
        <v>44815</v>
      </c>
      <c r="T10" s="16">
        <f t="shared" si="3"/>
        <v>44816</v>
      </c>
      <c r="U10" s="16">
        <f t="shared" si="3"/>
        <v>44817</v>
      </c>
      <c r="V10" s="16">
        <f t="shared" si="3"/>
        <v>44818</v>
      </c>
      <c r="W10" s="16">
        <f t="shared" si="3"/>
        <v>44819</v>
      </c>
      <c r="X10" s="16">
        <f t="shared" si="3"/>
        <v>44820</v>
      </c>
      <c r="Y10" s="16">
        <f t="shared" si="3"/>
        <v>44821</v>
      </c>
      <c r="Z10" s="16">
        <f t="shared" si="3"/>
        <v>44822</v>
      </c>
      <c r="AA10" s="16">
        <f t="shared" si="3"/>
        <v>44823</v>
      </c>
      <c r="AB10" s="16">
        <f t="shared" si="3"/>
        <v>44824</v>
      </c>
      <c r="AC10" s="16">
        <f t="shared" si="3"/>
        <v>44825</v>
      </c>
      <c r="AD10" s="16">
        <f t="shared" si="3"/>
        <v>44826</v>
      </c>
      <c r="AE10" s="16">
        <f t="shared" si="3"/>
        <v>44827</v>
      </c>
      <c r="AF10" s="16">
        <f t="shared" si="3"/>
        <v>44828</v>
      </c>
      <c r="AG10" s="16">
        <f t="shared" si="3"/>
        <v>44829</v>
      </c>
      <c r="AH10" s="16">
        <f t="shared" si="3"/>
        <v>44830</v>
      </c>
      <c r="AI10" s="16">
        <f>AH10+1</f>
        <v>44831</v>
      </c>
      <c r="AJ10" s="16">
        <f>AI10+1</f>
        <v>44832</v>
      </c>
      <c r="AK10" s="16">
        <f>AJ10+1</f>
        <v>44833</v>
      </c>
      <c r="AL10" s="74">
        <f>AK10+1</f>
        <v>44834</v>
      </c>
    </row>
    <row r="11" spans="1:39"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IF(SUM(I11:AL11)&gt;0,SUM(I11:AL11)," ")</f>
        <v xml:space="preserve"> </v>
      </c>
      <c r="F11" s="119" t="e">
        <f>Aug!AM12</f>
        <v>#DIV/0!</v>
      </c>
      <c r="G11" s="17">
        <f>VLOOKUP(B11,'Herbage Mass Residual'!$B$11:$O$140,($B$1+2),FALSE)</f>
        <v>1200</v>
      </c>
      <c r="H11" s="103" t="e">
        <f>($F$7/VLOOKUP(B11,'Paddock Names'!$B$11:$D$140,3))*(SUM(I11:AL11)/31)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26"/>
    </row>
    <row r="12" spans="1:39"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5" t="e">
        <f>AK12+(VLOOKUP($B11,'Growth Rates'!$B$11:$O$140,($B$1+2),FALSE))-(AL11*(AL$7/VLOOKUP($B11,'Paddock Names'!$B$11:$D$140,3)))</f>
        <v>#DIV/0!</v>
      </c>
    </row>
    <row r="13" spans="1:39"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IF(SUM(I13:AL13)&gt;0,SUM(I13:AL13)," ")</f>
        <v xml:space="preserve"> </v>
      </c>
      <c r="F13" s="119" t="e">
        <f>Aug!AM14</f>
        <v>#DIV/0!</v>
      </c>
      <c r="G13" s="17">
        <f>VLOOKUP(B13,'Herbage Mass Residual'!$B$11:$O$140,($B$1+2),FALSE)</f>
        <v>1200</v>
      </c>
      <c r="H13" s="103" t="e">
        <f>($F$7/VLOOKUP(B13,'Paddock Names'!$B$11:$D$140,3))*(SUM(I13:AL13)/31)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26"/>
    </row>
    <row r="14" spans="1:39"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5" t="e">
        <f>AK14+(VLOOKUP($B13,'Growth Rates'!$B$11:$O$140,($B$1+2),FALSE))-(AL13*(AL$7/VLOOKUP($B13,'Paddock Names'!$B$11:$D$140,3)))</f>
        <v>#DIV/0!</v>
      </c>
      <c r="AM14" s="61"/>
    </row>
    <row r="15" spans="1:39"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IF(SUM(I15:AL15)&gt;0,SUM(I15:AL15)," ")</f>
        <v xml:space="preserve"> </v>
      </c>
      <c r="F15" s="119" t="e">
        <f>Aug!AM16</f>
        <v>#DIV/0!</v>
      </c>
      <c r="G15" s="17">
        <f>VLOOKUP(B15,'Herbage Mass Residual'!$B$11:$O$140,($B$1+2),FALSE)</f>
        <v>1200</v>
      </c>
      <c r="H15" s="103" t="e">
        <f>($F$7/VLOOKUP(B15,'Paddock Names'!$B$11:$D$140,3))*(SUM(I15:AL15)/31)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26"/>
    </row>
    <row r="16" spans="1:39"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5" t="e">
        <f>AK16+(VLOOKUP($B15,'Growth Rates'!$B$11:$O$140,($B$1+2),FALSE))-(AL15*(AL$7/VLOOKUP($B15,'Paddock Names'!$B$11:$D$140,3)))</f>
        <v>#DIV/0!</v>
      </c>
    </row>
    <row r="17" spans="2:38"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IF(SUM(I17:AL17)&gt;0,SUM(I17:AL17)," ")</f>
        <v xml:space="preserve"> </v>
      </c>
      <c r="F17" s="119" t="e">
        <f>Aug!AM18</f>
        <v>#DIV/0!</v>
      </c>
      <c r="G17" s="17">
        <f>VLOOKUP(B17,'Herbage Mass Residual'!$B$11:$O$140,($B$1+2),FALSE)</f>
        <v>1200</v>
      </c>
      <c r="H17" s="103" t="e">
        <f>($F$7/VLOOKUP(B17,'Paddock Names'!$B$11:$D$140,3))*(SUM(I17:AL17)/31)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26"/>
    </row>
    <row r="18" spans="2:38"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5" t="e">
        <f>AK18+(VLOOKUP($B17,'Growth Rates'!$B$11:$O$140,($B$1+2),FALSE))-(AL17*(AL$7/VLOOKUP($B17,'Paddock Names'!$B$11:$D$140,3)))</f>
        <v>#DIV/0!</v>
      </c>
    </row>
    <row r="19" spans="2:38"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IF(SUM(I19:AL19)&gt;0,SUM(I19:AL19)," ")</f>
        <v xml:space="preserve"> </v>
      </c>
      <c r="F19" s="119" t="e">
        <f>Aug!AM20</f>
        <v>#DIV/0!</v>
      </c>
      <c r="G19" s="17">
        <f>VLOOKUP(B19,'Herbage Mass Residual'!$B$11:$O$140,($B$1+2),FALSE)</f>
        <v>1200</v>
      </c>
      <c r="H19" s="103" t="e">
        <f>($F$7/VLOOKUP(B19,'Paddock Names'!$B$11:$D$140,3))*(SUM(I19:AL19)/31)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26"/>
    </row>
    <row r="20" spans="2:38"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5" t="e">
        <f>AK20+(VLOOKUP($B19,'Growth Rates'!$B$11:$O$140,($B$1+2),FALSE))-(AL19*(AL$7/VLOOKUP($B19,'Paddock Names'!$B$11:$D$140,3)))</f>
        <v>#DIV/0!</v>
      </c>
    </row>
    <row r="21" spans="2:38"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IF(SUM(I21:AL21)&gt;0,SUM(I21:AL21)," ")</f>
        <v xml:space="preserve"> </v>
      </c>
      <c r="F21" s="119" t="e">
        <f>Aug!AM22</f>
        <v>#DIV/0!</v>
      </c>
      <c r="G21" s="17">
        <f>VLOOKUP(B21,'Herbage Mass Residual'!$B$11:$O$140,($B$1+2),FALSE)</f>
        <v>1200</v>
      </c>
      <c r="H21" s="103" t="e">
        <f>($F$7/VLOOKUP(B21,'Paddock Names'!$B$11:$D$140,3))*(SUM(I21:AL21)/31)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26"/>
    </row>
    <row r="22" spans="2:38"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5" t="e">
        <f>AK22+(VLOOKUP($B21,'Growth Rates'!$B$11:$O$140,($B$1+2),FALSE))-(AL21*(AL$7/VLOOKUP($B21,'Paddock Names'!$B$11:$D$140,3)))</f>
        <v>#DIV/0!</v>
      </c>
    </row>
    <row r="23" spans="2:38"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IF(SUM(I23:AL23)&gt;0,SUM(I23:AL23)," ")</f>
        <v xml:space="preserve"> </v>
      </c>
      <c r="F23" s="119" t="e">
        <f>Aug!AM24</f>
        <v>#DIV/0!</v>
      </c>
      <c r="G23" s="17">
        <f>VLOOKUP(B23,'Herbage Mass Residual'!$B$11:$O$140,($B$1+2),FALSE)</f>
        <v>1200</v>
      </c>
      <c r="H23" s="103" t="e">
        <f>($F$7/VLOOKUP(B23,'Paddock Names'!$B$11:$D$140,3))*(SUM(I23:AL23)/31)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26"/>
    </row>
    <row r="24" spans="2:38"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5" t="e">
        <f>AK24+(VLOOKUP($B23,'Growth Rates'!$B$11:$O$140,($B$1+2),FALSE))-(AL23*(AL$7/VLOOKUP($B23,'Paddock Names'!$B$11:$D$140,3)))</f>
        <v>#DIV/0!</v>
      </c>
    </row>
    <row r="25" spans="2:38"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IF(SUM(I25:AL25)&gt;0,SUM(I25:AL25)," ")</f>
        <v xml:space="preserve"> </v>
      </c>
      <c r="F25" s="119" t="e">
        <f>Aug!AM26</f>
        <v>#DIV/0!</v>
      </c>
      <c r="G25" s="17">
        <f>VLOOKUP(B25,'Herbage Mass Residual'!$B$11:$O$140,($B$1+2),FALSE)</f>
        <v>1200</v>
      </c>
      <c r="H25" s="103" t="e">
        <f>($F$7/VLOOKUP(B25,'Paddock Names'!$B$11:$D$140,3))*(SUM(I25:AL25)/31)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26"/>
    </row>
    <row r="26" spans="2:38"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5" t="e">
        <f>AK26+(VLOOKUP($B25,'Growth Rates'!$B$11:$O$140,($B$1+2),FALSE))-(AL25*(AL$7/VLOOKUP($B25,'Paddock Names'!$B$11:$D$140,3)))</f>
        <v>#DIV/0!</v>
      </c>
    </row>
    <row r="27" spans="2:38"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IF(SUM(I27:AL27)&gt;0,SUM(I27:AL27)," ")</f>
        <v xml:space="preserve"> </v>
      </c>
      <c r="F27" s="119" t="e">
        <f>Aug!AM28</f>
        <v>#DIV/0!</v>
      </c>
      <c r="G27" s="17">
        <f>VLOOKUP(B27,'Herbage Mass Residual'!$B$11:$O$140,($B$1+2),FALSE)</f>
        <v>1200</v>
      </c>
      <c r="H27" s="103" t="e">
        <f>($F$7/VLOOKUP(B27,'Paddock Names'!$B$11:$D$140,3))*(SUM(I27:AL27)/31)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26"/>
    </row>
    <row r="28" spans="2:38"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5" t="e">
        <f>AK28+(VLOOKUP($B27,'Growth Rates'!$B$11:$O$140,($B$1+2),FALSE))-(AL27*(AL$7/VLOOKUP($B27,'Paddock Names'!$B$11:$D$140,3)))</f>
        <v>#DIV/0!</v>
      </c>
    </row>
    <row r="29" spans="2:38"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IF(SUM(I29:AL29)&gt;0,SUM(I29:AL29)," ")</f>
        <v xml:space="preserve"> </v>
      </c>
      <c r="F29" s="119" t="e">
        <f>Aug!AM30</f>
        <v>#DIV/0!</v>
      </c>
      <c r="G29" s="17">
        <f>VLOOKUP(B29,'Herbage Mass Residual'!$B$11:$O$140,($B$1+2),FALSE)</f>
        <v>1200</v>
      </c>
      <c r="H29" s="103" t="e">
        <f>($F$7/VLOOKUP(B29,'Paddock Names'!$B$11:$D$140,3))*(SUM(I29:AL29)/31)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26"/>
    </row>
    <row r="30" spans="2:38"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5" t="e">
        <f>AK30+(VLOOKUP($B29,'Growth Rates'!$B$11:$O$140,($B$1+2),FALSE))-(AL29*(AL$7/VLOOKUP($B29,'Paddock Names'!$B$11:$D$140,3)))</f>
        <v>#DIV/0!</v>
      </c>
    </row>
    <row r="31" spans="2:38"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IF(SUM(I31:AL31)&gt;0,SUM(I31:AL31)," ")</f>
        <v xml:space="preserve"> </v>
      </c>
      <c r="F31" s="119" t="e">
        <f>Aug!AM32</f>
        <v>#DIV/0!</v>
      </c>
      <c r="G31" s="17">
        <f>VLOOKUP(B31,'Herbage Mass Residual'!$B$11:$O$140,($B$1+2),FALSE)</f>
        <v>1200</v>
      </c>
      <c r="H31" s="103" t="e">
        <f>($F$7/VLOOKUP(B31,'Paddock Names'!$B$11:$D$140,3))*(SUM(I31:AL31)/31)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26"/>
    </row>
    <row r="32" spans="2:38"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5" t="e">
        <f>AK32+(VLOOKUP($B31,'Growth Rates'!$B$11:$O$140,($B$1+2),FALSE))-(AL31*(AL$7/VLOOKUP($B31,'Paddock Names'!$B$11:$D$140,3)))</f>
        <v>#DIV/0!</v>
      </c>
    </row>
    <row r="33" spans="2:38"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IF(SUM(I33:AL33)&gt;0,SUM(I33:AL33)," ")</f>
        <v xml:space="preserve"> </v>
      </c>
      <c r="F33" s="119" t="e">
        <f>Aug!AM34</f>
        <v>#DIV/0!</v>
      </c>
      <c r="G33" s="17">
        <f>VLOOKUP(B33,'Herbage Mass Residual'!$B$11:$O$140,($B$1+2),FALSE)</f>
        <v>1200</v>
      </c>
      <c r="H33" s="103" t="e">
        <f>($F$7/VLOOKUP(B33,'Paddock Names'!$B$11:$D$140,3))*(SUM(I33:AL33)/31)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26"/>
    </row>
    <row r="34" spans="2:38"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5" t="e">
        <f>AK34+(VLOOKUP($B33,'Growth Rates'!$B$11:$O$140,($B$1+2),FALSE))-(AL33*(AL$7/VLOOKUP($B33,'Paddock Names'!$B$11:$D$140,3)))</f>
        <v>#DIV/0!</v>
      </c>
    </row>
    <row r="35" spans="2:38"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IF(SUM(I35:AL35)&gt;0,SUM(I35:AL35)," ")</f>
        <v xml:space="preserve"> </v>
      </c>
      <c r="F35" s="119" t="e">
        <f>Aug!AM36</f>
        <v>#DIV/0!</v>
      </c>
      <c r="G35" s="17">
        <f>VLOOKUP(B35,'Herbage Mass Residual'!$B$11:$O$140,($B$1+2),FALSE)</f>
        <v>1200</v>
      </c>
      <c r="H35" s="103" t="e">
        <f>($F$7/VLOOKUP(B35,'Paddock Names'!$B$11:$D$140,3))*(SUM(I35:AL35)/31)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26"/>
    </row>
    <row r="36" spans="2:38"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5" t="e">
        <f>AK36+(VLOOKUP($B35,'Growth Rates'!$B$11:$O$140,($B$1+2),FALSE))-(AL35*(AL$7/VLOOKUP($B35,'Paddock Names'!$B$11:$D$140,3)))</f>
        <v>#DIV/0!</v>
      </c>
    </row>
    <row r="37" spans="2:38"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IF(SUM(I37:AL37)&gt;0,SUM(I37:AL37)," ")</f>
        <v xml:space="preserve"> </v>
      </c>
      <c r="F37" s="119" t="e">
        <f>Aug!AM38</f>
        <v>#DIV/0!</v>
      </c>
      <c r="G37" s="17">
        <f>VLOOKUP(B37,'Herbage Mass Residual'!$B$11:$O$140,($B$1+2),FALSE)</f>
        <v>1200</v>
      </c>
      <c r="H37" s="103" t="e">
        <f>($F$7/VLOOKUP(B37,'Paddock Names'!$B$11:$D$140,3))*(SUM(I37:AL37)/31)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26"/>
    </row>
    <row r="38" spans="2:38"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5" t="e">
        <f>AK38+(VLOOKUP($B37,'Growth Rates'!$B$11:$O$140,($B$1+2),FALSE))-(AL37*(AL$7/VLOOKUP($B37,'Paddock Names'!$B$11:$D$140,3)))</f>
        <v>#DIV/0!</v>
      </c>
    </row>
    <row r="39" spans="2:38"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IF(SUM(I39:AL39)&gt;0,SUM(I39:AL39)," ")</f>
        <v xml:space="preserve"> </v>
      </c>
      <c r="F39" s="119" t="e">
        <f>Aug!AM40</f>
        <v>#DIV/0!</v>
      </c>
      <c r="G39" s="17">
        <f>VLOOKUP(B39,'Herbage Mass Residual'!$B$11:$O$140,($B$1+2),FALSE)</f>
        <v>1200</v>
      </c>
      <c r="H39" s="103" t="e">
        <f>($F$7/VLOOKUP(B39,'Paddock Names'!$B$11:$D$140,3))*(SUM(I39:AL39)/31)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26"/>
    </row>
    <row r="40" spans="2:38"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5" t="e">
        <f>AK40+(VLOOKUP($B39,'Growth Rates'!$B$11:$O$140,($B$1+2),FALSE))-(AL39*(AL$7/VLOOKUP($B39,'Paddock Names'!$B$11:$D$140,3)))</f>
        <v>#DIV/0!</v>
      </c>
    </row>
    <row r="41" spans="2:38"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IF(SUM(I41:AL41)&gt;0,SUM(I41:AL41)," ")</f>
        <v xml:space="preserve"> </v>
      </c>
      <c r="F41" s="119" t="e">
        <f>Aug!AM42</f>
        <v>#DIV/0!</v>
      </c>
      <c r="G41" s="17">
        <f>VLOOKUP(B41,'Herbage Mass Residual'!$B$11:$O$140,($B$1+2),FALSE)</f>
        <v>1200</v>
      </c>
      <c r="H41" s="103" t="e">
        <f>($F$7/VLOOKUP(B41,'Paddock Names'!$B$11:$D$140,3))*(SUM(I41:AL41)/31)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26"/>
    </row>
    <row r="42" spans="2:38"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5" t="e">
        <f>AK42+(VLOOKUP($B41,'Growth Rates'!$B$11:$O$140,($B$1+2),FALSE))-(AL41*(AL$7/VLOOKUP($B41,'Paddock Names'!$B$11:$D$140,3)))</f>
        <v>#DIV/0!</v>
      </c>
    </row>
    <row r="43" spans="2:38"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IF(SUM(I43:AL43)&gt;0,SUM(I43:AL43)," ")</f>
        <v xml:space="preserve"> </v>
      </c>
      <c r="F43" s="119" t="e">
        <f>Aug!AM44</f>
        <v>#DIV/0!</v>
      </c>
      <c r="G43" s="17">
        <f>VLOOKUP(B43,'Herbage Mass Residual'!$B$11:$O$140,($B$1+2),FALSE)</f>
        <v>1200</v>
      </c>
      <c r="H43" s="103" t="e">
        <f>($F$7/VLOOKUP(B43,'Paddock Names'!$B$11:$D$140,3))*(SUM(I43:AL43)/31)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26"/>
    </row>
    <row r="44" spans="2:38"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5" t="e">
        <f>AK44+(VLOOKUP($B43,'Growth Rates'!$B$11:$O$140,($B$1+2),FALSE))-(AL43*(AL$7/VLOOKUP($B43,'Paddock Names'!$B$11:$D$140,3)))</f>
        <v>#DIV/0!</v>
      </c>
    </row>
    <row r="45" spans="2:38"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IF(SUM(I45:AL45)&gt;0,SUM(I45:AL45)," ")</f>
        <v xml:space="preserve"> </v>
      </c>
      <c r="F45" s="119" t="e">
        <f>Aug!AM46</f>
        <v>#DIV/0!</v>
      </c>
      <c r="G45" s="17">
        <f>VLOOKUP(B45,'Herbage Mass Residual'!$B$11:$O$140,($B$1+2),FALSE)</f>
        <v>1200</v>
      </c>
      <c r="H45" s="103" t="e">
        <f>($F$7/VLOOKUP(B45,'Paddock Names'!$B$11:$D$140,3))*(SUM(I45:AL45)/31)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26"/>
    </row>
    <row r="46" spans="2:38"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5" t="e">
        <f>AK46+(VLOOKUP($B45,'Growth Rates'!$B$11:$O$140,($B$1+2),FALSE))-(AL45*(AL$7/VLOOKUP($B45,'Paddock Names'!$B$11:$D$140,3)))</f>
        <v>#DIV/0!</v>
      </c>
    </row>
    <row r="47" spans="2:38"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IF(SUM(I47:AL47)&gt;0,SUM(I47:AL47)," ")</f>
        <v xml:space="preserve"> </v>
      </c>
      <c r="F47" s="119" t="e">
        <f>Aug!AM48</f>
        <v>#DIV/0!</v>
      </c>
      <c r="G47" s="17">
        <f>VLOOKUP(B47,'Herbage Mass Residual'!$B$11:$O$140,($B$1+2),FALSE)</f>
        <v>1200</v>
      </c>
      <c r="H47" s="103" t="e">
        <f>($F$7/VLOOKUP(B47,'Paddock Names'!$B$11:$D$140,3))*(SUM(I47:AL47)/31)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26"/>
    </row>
    <row r="48" spans="2:38"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5" t="e">
        <f>AK48+(VLOOKUP($B47,'Growth Rates'!$B$11:$O$140,($B$1+2),FALSE))-(AL47*(AL$7/VLOOKUP($B47,'Paddock Names'!$B$11:$D$140,3)))</f>
        <v>#DIV/0!</v>
      </c>
    </row>
    <row r="49" spans="2:38"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IF(SUM(I49:AL49)&gt;0,SUM(I49:AL49)," ")</f>
        <v xml:space="preserve"> </v>
      </c>
      <c r="F49" s="119" t="e">
        <f>Aug!AM50</f>
        <v>#DIV/0!</v>
      </c>
      <c r="G49" s="17">
        <f>VLOOKUP(B49,'Herbage Mass Residual'!$B$11:$O$140,($B$1+2),FALSE)</f>
        <v>1200</v>
      </c>
      <c r="H49" s="103" t="e">
        <f>($F$7/VLOOKUP(B49,'Paddock Names'!$B$11:$D$140,3))*(SUM(I49:AL49)/31)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26"/>
    </row>
    <row r="50" spans="2:38"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5" t="e">
        <f>AK50+(VLOOKUP($B49,'Growth Rates'!$B$11:$O$140,($B$1+2),FALSE))-(AL49*(AL$7/VLOOKUP($B49,'Paddock Names'!$B$11:$D$140,3)))</f>
        <v>#DIV/0!</v>
      </c>
    </row>
    <row r="51" spans="2:38"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IF(SUM(I51:AL51)&gt;0,SUM(I51:AL51)," ")</f>
        <v xml:space="preserve"> </v>
      </c>
      <c r="F51" s="119" t="e">
        <f>Aug!AM52</f>
        <v>#DIV/0!</v>
      </c>
      <c r="G51" s="17">
        <f>VLOOKUP(B51,'Herbage Mass Residual'!$B$11:$O$140,($B$1+2),FALSE)</f>
        <v>1200</v>
      </c>
      <c r="H51" s="103" t="e">
        <f>($F$7/VLOOKUP(B51,'Paddock Names'!$B$11:$D$140,3))*(SUM(I51:AL51)/31)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26"/>
    </row>
    <row r="52" spans="2:38"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5" t="e">
        <f>AK52+(VLOOKUP($B51,'Growth Rates'!$B$11:$O$140,($B$1+2),FALSE))-(AL51*(AL$7/VLOOKUP($B51,'Paddock Names'!$B$11:$D$140,3)))</f>
        <v>#DIV/0!</v>
      </c>
    </row>
    <row r="53" spans="2:38"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IF(SUM(I53:AL53)&gt;0,SUM(I53:AL53)," ")</f>
        <v xml:space="preserve"> </v>
      </c>
      <c r="F53" s="119" t="e">
        <f>Aug!AM54</f>
        <v>#DIV/0!</v>
      </c>
      <c r="G53" s="17">
        <f>VLOOKUP(B53,'Herbage Mass Residual'!$B$11:$O$140,($B$1+2),FALSE)</f>
        <v>1200</v>
      </c>
      <c r="H53" s="103" t="e">
        <f>($F$7/VLOOKUP(B53,'Paddock Names'!$B$11:$D$140,3))*(SUM(I53:AL53)/31)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26"/>
    </row>
    <row r="54" spans="2:38"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5" t="e">
        <f>AK54+(VLOOKUP($B53,'Growth Rates'!$B$11:$O$140,($B$1+2),FALSE))-(AL53*(AL$7/VLOOKUP($B53,'Paddock Names'!$B$11:$D$140,3)))</f>
        <v>#DIV/0!</v>
      </c>
    </row>
    <row r="55" spans="2:38"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IF(SUM(I55:AL55)&gt;0,SUM(I55:AL55)," ")</f>
        <v xml:space="preserve"> </v>
      </c>
      <c r="F55" s="119" t="e">
        <f>Aug!AM56</f>
        <v>#DIV/0!</v>
      </c>
      <c r="G55" s="17">
        <f>VLOOKUP(B55,'Herbage Mass Residual'!$B$11:$O$140,($B$1+2),FALSE)</f>
        <v>1200</v>
      </c>
      <c r="H55" s="103" t="e">
        <f>($F$7/VLOOKUP(B55,'Paddock Names'!$B$11:$D$140,3))*(SUM(I55:AL55)/31)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26"/>
    </row>
    <row r="56" spans="2:38"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5" t="e">
        <f>AK56+(VLOOKUP($B55,'Growth Rates'!$B$11:$O$140,($B$1+2),FALSE))-(AL55*(AL$7/VLOOKUP($B55,'Paddock Names'!$B$11:$D$140,3)))</f>
        <v>#DIV/0!</v>
      </c>
    </row>
    <row r="57" spans="2:38"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IF(SUM(I57:AL57)&gt;0,SUM(I57:AL57)," ")</f>
        <v xml:space="preserve"> </v>
      </c>
      <c r="F57" s="119" t="e">
        <f>Aug!AM58</f>
        <v>#DIV/0!</v>
      </c>
      <c r="G57" s="17">
        <f>VLOOKUP(B57,'Herbage Mass Residual'!$B$11:$O$140,($B$1+2),FALSE)</f>
        <v>1200</v>
      </c>
      <c r="H57" s="103" t="e">
        <f>($F$7/VLOOKUP(B57,'Paddock Names'!$B$11:$D$140,3))*(SUM(I57:AL57)/31)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26"/>
    </row>
    <row r="58" spans="2:38"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5" t="e">
        <f>AK58+(VLOOKUP($B57,'Growth Rates'!$B$11:$O$140,($B$1+2),FALSE))-(AL57*(AL$7/VLOOKUP($B57,'Paddock Names'!$B$11:$D$140,3)))</f>
        <v>#DIV/0!</v>
      </c>
    </row>
    <row r="59" spans="2:38"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IF(SUM(I59:AL59)&gt;0,SUM(I59:AL59)," ")</f>
        <v xml:space="preserve"> </v>
      </c>
      <c r="F59" s="119" t="e">
        <f>Aug!AM60</f>
        <v>#DIV/0!</v>
      </c>
      <c r="G59" s="17">
        <f>VLOOKUP(B59,'Herbage Mass Residual'!$B$11:$O$140,($B$1+2),FALSE)</f>
        <v>1200</v>
      </c>
      <c r="H59" s="103" t="e">
        <f>($F$7/VLOOKUP(B59,'Paddock Names'!$B$11:$D$140,3))*(SUM(I59:AL59)/31)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26"/>
    </row>
    <row r="60" spans="2:38"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5" t="e">
        <f>AK60+(VLOOKUP($B59,'Growth Rates'!$B$11:$O$140,($B$1+2),FALSE))-(AL59*(AL$7/VLOOKUP($B59,'Paddock Names'!$B$11:$D$140,3)))</f>
        <v>#DIV/0!</v>
      </c>
    </row>
    <row r="61" spans="2:38"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IF(SUM(I61:AL61)&gt;0,SUM(I61:AL61)," ")</f>
        <v xml:space="preserve"> </v>
      </c>
      <c r="F61" s="119" t="e">
        <f>Aug!AM62</f>
        <v>#DIV/0!</v>
      </c>
      <c r="G61" s="17">
        <f>VLOOKUP(B61,'Herbage Mass Residual'!$B$11:$O$140,($B$1+2),FALSE)</f>
        <v>1200</v>
      </c>
      <c r="H61" s="103" t="e">
        <f>($F$7/VLOOKUP(B61,'Paddock Names'!$B$11:$D$140,3))*(SUM(I61:AL61)/31)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26"/>
    </row>
    <row r="62" spans="2:38"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5" t="e">
        <f>AK62+(VLOOKUP($B61,'Growth Rates'!$B$11:$O$140,($B$1+2),FALSE))-(AL61*(AL$7/VLOOKUP($B61,'Paddock Names'!$B$11:$D$140,3)))</f>
        <v>#DIV/0!</v>
      </c>
    </row>
    <row r="63" spans="2:38"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IF(SUM(I63:AL63)&gt;0,SUM(I63:AL63)," ")</f>
        <v xml:space="preserve"> </v>
      </c>
      <c r="F63" s="119" t="e">
        <f>Aug!AM64</f>
        <v>#DIV/0!</v>
      </c>
      <c r="G63" s="17">
        <f>VLOOKUP(B63,'Herbage Mass Residual'!$B$11:$O$140,($B$1+2),FALSE)</f>
        <v>1200</v>
      </c>
      <c r="H63" s="103" t="e">
        <f>($F$7/VLOOKUP(B63,'Paddock Names'!$B$11:$D$140,3))*(SUM(I63:AL63)/31)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26"/>
    </row>
    <row r="64" spans="2:38"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5" t="e">
        <f>AK64+(VLOOKUP($B63,'Growth Rates'!$B$11:$O$140,($B$1+2),FALSE))-(AL63*(AL$7/VLOOKUP($B63,'Paddock Names'!$B$11:$D$140,3)))</f>
        <v>#DIV/0!</v>
      </c>
    </row>
    <row r="65" spans="2:38"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IF(SUM(I65:AL65)&gt;0,SUM(I65:AL65)," ")</f>
        <v xml:space="preserve"> </v>
      </c>
      <c r="F65" s="119" t="e">
        <f>Aug!AM66</f>
        <v>#DIV/0!</v>
      </c>
      <c r="G65" s="17">
        <f>VLOOKUP(B65,'Herbage Mass Residual'!$B$11:$O$140,($B$1+2),FALSE)</f>
        <v>1200</v>
      </c>
      <c r="H65" s="103" t="e">
        <f>($F$7/VLOOKUP(B65,'Paddock Names'!$B$11:$D$140,3))*(SUM(I65:AL65)/31)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26"/>
    </row>
    <row r="66" spans="2:38"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5" t="e">
        <f>AK66+(VLOOKUP($B65,'Growth Rates'!$B$11:$O$140,($B$1+2),FALSE))-(AL65*(AL$7/VLOOKUP($B65,'Paddock Names'!$B$11:$D$140,3)))</f>
        <v>#DIV/0!</v>
      </c>
    </row>
    <row r="67" spans="2:38"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IF(SUM(I67:AL67)&gt;0,SUM(I67:AL67)," ")</f>
        <v xml:space="preserve"> </v>
      </c>
      <c r="F67" s="119" t="e">
        <f>Aug!AM68</f>
        <v>#DIV/0!</v>
      </c>
      <c r="G67" s="17">
        <f>VLOOKUP(B67,'Herbage Mass Residual'!$B$11:$O$140,($B$1+2),FALSE)</f>
        <v>1200</v>
      </c>
      <c r="H67" s="103" t="e">
        <f>($F$7/VLOOKUP(B67,'Paddock Names'!$B$11:$D$140,3))*(SUM(I67:AL67)/31)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26"/>
    </row>
    <row r="68" spans="2:38"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5" t="e">
        <f>AK68+(VLOOKUP($B67,'Growth Rates'!$B$11:$O$140,($B$1+2),FALSE))-(AL67*(AL$7/VLOOKUP($B67,'Paddock Names'!$B$11:$D$140,3)))</f>
        <v>#DIV/0!</v>
      </c>
    </row>
    <row r="69" spans="2:38"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IF(SUM(I69:AL69)&gt;0,SUM(I69:AL69)," ")</f>
        <v xml:space="preserve"> </v>
      </c>
      <c r="F69" s="119" t="e">
        <f>Aug!AM70</f>
        <v>#DIV/0!</v>
      </c>
      <c r="G69" s="17">
        <f>VLOOKUP(B69,'Herbage Mass Residual'!$B$11:$O$140,($B$1+2),FALSE)</f>
        <v>1200</v>
      </c>
      <c r="H69" s="103" t="e">
        <f>($F$7/VLOOKUP(B69,'Paddock Names'!$B$11:$D$140,3))*(SUM(I69:AL69)/31)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26"/>
    </row>
    <row r="70" spans="2:38"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5" t="e">
        <f>AK70+(VLOOKUP($B69,'Growth Rates'!$B$11:$O$140,($B$1+2),FALSE))-(AL69*(AL$7/VLOOKUP($B69,'Paddock Names'!$B$11:$D$140,3)))</f>
        <v>#DIV/0!</v>
      </c>
    </row>
    <row r="71" spans="2:38"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IF(SUM(I71:AL71)&gt;0,SUM(I71:AL71)," ")</f>
        <v xml:space="preserve"> </v>
      </c>
      <c r="F71" s="119" t="e">
        <f>Aug!AM72</f>
        <v>#DIV/0!</v>
      </c>
      <c r="G71" s="17">
        <f>VLOOKUP(B71,'Herbage Mass Residual'!$B$11:$O$140,($B$1+2),FALSE)</f>
        <v>1200</v>
      </c>
      <c r="H71" s="103" t="e">
        <f>($F$7/VLOOKUP(B71,'Paddock Names'!$B$11:$D$140,3))*(SUM(I71:AL71)/31)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26"/>
    </row>
    <row r="72" spans="2:38"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5" t="e">
        <f>AK72+(VLOOKUP($B71,'Growth Rates'!$B$11:$O$140,($B$1+2),FALSE))-(AL71*(AL$7/VLOOKUP($B71,'Paddock Names'!$B$11:$D$140,3)))</f>
        <v>#DIV/0!</v>
      </c>
    </row>
    <row r="73" spans="2:38"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IF(SUM(I73:AL73)&gt;0,SUM(I73:AL73)," ")</f>
        <v xml:space="preserve"> </v>
      </c>
      <c r="F73" s="119" t="e">
        <f>Aug!AM74</f>
        <v>#DIV/0!</v>
      </c>
      <c r="G73" s="17">
        <f>VLOOKUP(B73,'Herbage Mass Residual'!$B$11:$O$140,($B$1+2),FALSE)</f>
        <v>1200</v>
      </c>
      <c r="H73" s="103" t="e">
        <f>($F$7/VLOOKUP(B73,'Paddock Names'!$B$11:$D$140,3))*(SUM(I73:AL73)/31)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26"/>
    </row>
    <row r="74" spans="2:38"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5" t="e">
        <f>AK74+(VLOOKUP($B73,'Growth Rates'!$B$11:$O$140,($B$1+2),FALSE))-(AL73*(AL$7/VLOOKUP($B73,'Paddock Names'!$B$11:$D$140,3)))</f>
        <v>#DIV/0!</v>
      </c>
    </row>
    <row r="75" spans="2:38"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IF(SUM(I75:AL75)&gt;0,SUM(I75:AL75)," ")</f>
        <v xml:space="preserve"> </v>
      </c>
      <c r="F75" s="119" t="e">
        <f>Aug!AM76</f>
        <v>#DIV/0!</v>
      </c>
      <c r="G75" s="17">
        <f>VLOOKUP(B75,'Herbage Mass Residual'!$B$11:$O$140,($B$1+2),FALSE)</f>
        <v>1200</v>
      </c>
      <c r="H75" s="103" t="e">
        <f>($F$7/VLOOKUP(B75,'Paddock Names'!$B$11:$D$140,3))*(SUM(I75:AL75)/31)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26"/>
    </row>
    <row r="76" spans="2:38"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5" t="e">
        <f>AK76+(VLOOKUP($B75,'Growth Rates'!$B$11:$O$140,($B$1+2),FALSE))-(AL75*(AL$7/VLOOKUP($B75,'Paddock Names'!$B$11:$D$140,3)))</f>
        <v>#DIV/0!</v>
      </c>
    </row>
    <row r="77" spans="2:38"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IF(SUM(I77:AL77)&gt;0,SUM(I77:AL77)," ")</f>
        <v xml:space="preserve"> </v>
      </c>
      <c r="F77" s="119" t="e">
        <f>Aug!AM78</f>
        <v>#DIV/0!</v>
      </c>
      <c r="G77" s="17">
        <f>VLOOKUP(B77,'Herbage Mass Residual'!$B$11:$O$140,($B$1+2),FALSE)</f>
        <v>1200</v>
      </c>
      <c r="H77" s="103" t="e">
        <f>($F$7/VLOOKUP(B77,'Paddock Names'!$B$11:$D$140,3))*(SUM(I77:AL77)/31)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26"/>
    </row>
    <row r="78" spans="2:38"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5" t="e">
        <f>AK78+(VLOOKUP($B77,'Growth Rates'!$B$11:$O$140,($B$1+2),FALSE))-(AL77*(AL$7/VLOOKUP($B77,'Paddock Names'!$B$11:$D$140,3)))</f>
        <v>#DIV/0!</v>
      </c>
    </row>
    <row r="79" spans="2:38"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IF(SUM(I79:AL79)&gt;0,SUM(I79:AL79)," ")</f>
        <v xml:space="preserve"> </v>
      </c>
      <c r="F79" s="119" t="e">
        <f>Aug!AM80</f>
        <v>#DIV/0!</v>
      </c>
      <c r="G79" s="17">
        <f>VLOOKUP(B79,'Herbage Mass Residual'!$B$11:$O$140,($B$1+2),FALSE)</f>
        <v>1200</v>
      </c>
      <c r="H79" s="103" t="e">
        <f>($F$7/VLOOKUP(B79,'Paddock Names'!$B$11:$D$140,3))*(SUM(I79:AL79)/31)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26"/>
    </row>
    <row r="80" spans="2:38"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5" t="e">
        <f>AK80+(VLOOKUP($B79,'Growth Rates'!$B$11:$O$140,($B$1+2),FALSE))-(AL79*(AL$7/VLOOKUP($B79,'Paddock Names'!$B$11:$D$140,3)))</f>
        <v>#DIV/0!</v>
      </c>
    </row>
    <row r="81" spans="2:38"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IF(SUM(I81:AL81)&gt;0,SUM(I81:AL81)," ")</f>
        <v xml:space="preserve"> </v>
      </c>
      <c r="F81" s="119" t="e">
        <f>Aug!AM82</f>
        <v>#DIV/0!</v>
      </c>
      <c r="G81" s="17">
        <f>VLOOKUP(B81,'Herbage Mass Residual'!$B$11:$O$140,($B$1+2),FALSE)</f>
        <v>1200</v>
      </c>
      <c r="H81" s="103" t="e">
        <f>($F$7/VLOOKUP(B81,'Paddock Names'!$B$11:$D$140,3))*(SUM(I81:AL81)/31)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26"/>
    </row>
    <row r="82" spans="2:38"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5" t="e">
        <f>AK82+(VLOOKUP($B81,'Growth Rates'!$B$11:$O$140,($B$1+2),FALSE))-(AL81*(AL$7/VLOOKUP($B81,'Paddock Names'!$B$11:$D$140,3)))</f>
        <v>#DIV/0!</v>
      </c>
    </row>
    <row r="83" spans="2:38"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IF(SUM(I83:AL83)&gt;0,SUM(I83:AL83)," ")</f>
        <v xml:space="preserve"> </v>
      </c>
      <c r="F83" s="119" t="e">
        <f>Aug!AM84</f>
        <v>#DIV/0!</v>
      </c>
      <c r="G83" s="17">
        <f>VLOOKUP(B83,'Herbage Mass Residual'!$B$11:$O$140,($B$1+2),FALSE)</f>
        <v>1200</v>
      </c>
      <c r="H83" s="103" t="e">
        <f>($F$7/VLOOKUP(B83,'Paddock Names'!$B$11:$D$140,3))*(SUM(I83:AL83)/31)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26"/>
    </row>
    <row r="84" spans="2:38"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5" t="e">
        <f>AK84+(VLOOKUP($B83,'Growth Rates'!$B$11:$O$140,($B$1+2),FALSE))-(AL83*(AL$7/VLOOKUP($B83,'Paddock Names'!$B$11:$D$140,3)))</f>
        <v>#DIV/0!</v>
      </c>
    </row>
    <row r="85" spans="2:38"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IF(SUM(I85:AL85)&gt;0,SUM(I85:AL85)," ")</f>
        <v xml:space="preserve"> </v>
      </c>
      <c r="F85" s="119" t="e">
        <f>Aug!AM86</f>
        <v>#DIV/0!</v>
      </c>
      <c r="G85" s="17">
        <f>VLOOKUP(B85,'Herbage Mass Residual'!$B$11:$O$140,($B$1+2),FALSE)</f>
        <v>1200</v>
      </c>
      <c r="H85" s="103" t="e">
        <f>($F$7/VLOOKUP(B85,'Paddock Names'!$B$11:$D$140,3))*(SUM(I85:AL85)/31)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26"/>
    </row>
    <row r="86" spans="2:38"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5" t="e">
        <f>AK86+(VLOOKUP($B85,'Growth Rates'!$B$11:$O$140,($B$1+2),FALSE))-(AL85*(AL$7/VLOOKUP($B85,'Paddock Names'!$B$11:$D$140,3)))</f>
        <v>#DIV/0!</v>
      </c>
    </row>
    <row r="87" spans="2:38"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IF(SUM(I87:AL87)&gt;0,SUM(I87:AL87)," ")</f>
        <v xml:space="preserve"> </v>
      </c>
      <c r="F87" s="119" t="e">
        <f>Aug!AM88</f>
        <v>#DIV/0!</v>
      </c>
      <c r="G87" s="17">
        <f>VLOOKUP(B87,'Herbage Mass Residual'!$B$11:$O$140,($B$1+2),FALSE)</f>
        <v>1200</v>
      </c>
      <c r="H87" s="103" t="e">
        <f>($F$7/VLOOKUP(B87,'Paddock Names'!$B$11:$D$140,3))*(SUM(I87:AL87)/31)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26"/>
    </row>
    <row r="88" spans="2:38"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5" t="e">
        <f>AK88+(VLOOKUP($B87,'Growth Rates'!$B$11:$O$140,($B$1+2),FALSE))-(AL87*(AL$7/VLOOKUP($B87,'Paddock Names'!$B$11:$D$140,3)))</f>
        <v>#DIV/0!</v>
      </c>
    </row>
    <row r="89" spans="2:38"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IF(SUM(I89:AL89)&gt;0,SUM(I89:AL89)," ")</f>
        <v xml:space="preserve"> </v>
      </c>
      <c r="F89" s="119" t="e">
        <f>Aug!AM90</f>
        <v>#DIV/0!</v>
      </c>
      <c r="G89" s="17">
        <f>VLOOKUP(B89,'Herbage Mass Residual'!$B$11:$O$140,($B$1+2),FALSE)</f>
        <v>1200</v>
      </c>
      <c r="H89" s="103" t="e">
        <f>($F$7/VLOOKUP(B89,'Paddock Names'!$B$11:$D$140,3))*(SUM(I89:AL89)/31)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26"/>
    </row>
    <row r="90" spans="2:38"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5" t="e">
        <f>AK90+(VLOOKUP($B89,'Growth Rates'!$B$11:$O$140,($B$1+2),FALSE))-(AL89*(AL$7/VLOOKUP($B89,'Paddock Names'!$B$11:$D$140,3)))</f>
        <v>#DIV/0!</v>
      </c>
    </row>
    <row r="91" spans="2:38"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IF(SUM(I91:AL91)&gt;0,SUM(I91:AL91)," ")</f>
        <v xml:space="preserve"> </v>
      </c>
      <c r="F91" s="119" t="e">
        <f>Aug!AM92</f>
        <v>#DIV/0!</v>
      </c>
      <c r="G91" s="17">
        <f>VLOOKUP(B91,'Herbage Mass Residual'!$B$11:$O$140,($B$1+2),FALSE)</f>
        <v>1200</v>
      </c>
      <c r="H91" s="103" t="e">
        <f>($F$7/VLOOKUP(B91,'Paddock Names'!$B$11:$D$140,3))*(SUM(I91:AL91)/31)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26"/>
    </row>
    <row r="92" spans="2:38"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5" t="e">
        <f>AK92+(VLOOKUP($B91,'Growth Rates'!$B$11:$O$140,($B$1+2),FALSE))-(AL91*(AL$7/VLOOKUP($B91,'Paddock Names'!$B$11:$D$140,3)))</f>
        <v>#DIV/0!</v>
      </c>
    </row>
    <row r="93" spans="2:38"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IF(SUM(I93:AL93)&gt;0,SUM(I93:AL93)," ")</f>
        <v xml:space="preserve"> </v>
      </c>
      <c r="F93" s="119" t="e">
        <f>Aug!AM94</f>
        <v>#DIV/0!</v>
      </c>
      <c r="G93" s="17">
        <f>VLOOKUP(B93,'Herbage Mass Residual'!$B$11:$O$140,($B$1+2),FALSE)</f>
        <v>1200</v>
      </c>
      <c r="H93" s="103" t="e">
        <f>($F$7/VLOOKUP(B93,'Paddock Names'!$B$11:$D$140,3))*(SUM(I93:AL93)/31)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26"/>
    </row>
    <row r="94" spans="2:38"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5" t="e">
        <f>AK94+(VLOOKUP($B93,'Growth Rates'!$B$11:$O$140,($B$1+2),FALSE))-(AL93*(AL$7/VLOOKUP($B93,'Paddock Names'!$B$11:$D$140,3)))</f>
        <v>#DIV/0!</v>
      </c>
    </row>
    <row r="95" spans="2:38"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IF(SUM(I95:AL95)&gt;0,SUM(I95:AL95)," ")</f>
        <v xml:space="preserve"> </v>
      </c>
      <c r="F95" s="119" t="e">
        <f>Aug!AM96</f>
        <v>#DIV/0!</v>
      </c>
      <c r="G95" s="17">
        <f>VLOOKUP(B95,'Herbage Mass Residual'!$B$11:$O$140,($B$1+2),FALSE)</f>
        <v>1200</v>
      </c>
      <c r="H95" s="103" t="e">
        <f>($F$7/VLOOKUP(B95,'Paddock Names'!$B$11:$D$140,3))*(SUM(I95:AL95)/31)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26"/>
    </row>
    <row r="96" spans="2:38"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5" t="e">
        <f>AK96+(VLOOKUP($B95,'Growth Rates'!$B$11:$O$140,($B$1+2),FALSE))-(AL95*(AL$7/VLOOKUP($B95,'Paddock Names'!$B$11:$D$140,3)))</f>
        <v>#DIV/0!</v>
      </c>
    </row>
    <row r="97" spans="2:38"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IF(SUM(I97:AL97)&gt;0,SUM(I97:AL97)," ")</f>
        <v xml:space="preserve"> </v>
      </c>
      <c r="F97" s="119" t="e">
        <f>Aug!AM98</f>
        <v>#DIV/0!</v>
      </c>
      <c r="G97" s="17">
        <f>VLOOKUP(B97,'Herbage Mass Residual'!$B$11:$O$140,($B$1+2),FALSE)</f>
        <v>1200</v>
      </c>
      <c r="H97" s="103" t="e">
        <f>($F$7/VLOOKUP(B97,'Paddock Names'!$B$11:$D$140,3))*(SUM(I97:AL97)/31)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26"/>
    </row>
    <row r="98" spans="2:38"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5" t="e">
        <f>AK98+(VLOOKUP($B97,'Growth Rates'!$B$11:$O$140,($B$1+2),FALSE))-(AL97*(AL$7/VLOOKUP($B97,'Paddock Names'!$B$11:$D$140,3)))</f>
        <v>#DIV/0!</v>
      </c>
    </row>
    <row r="99" spans="2:38"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IF(SUM(I99:AL99)&gt;0,SUM(I99:AL99)," ")</f>
        <v xml:space="preserve"> </v>
      </c>
      <c r="F99" s="119" t="e">
        <f>Aug!AM100</f>
        <v>#DIV/0!</v>
      </c>
      <c r="G99" s="17">
        <f>VLOOKUP(B99,'Herbage Mass Residual'!$B$11:$O$140,($B$1+2),FALSE)</f>
        <v>1200</v>
      </c>
      <c r="H99" s="103" t="e">
        <f>($F$7/VLOOKUP(B99,'Paddock Names'!$B$11:$D$140,3))*(SUM(I99:AL99)/31)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26"/>
    </row>
    <row r="100" spans="2:38"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5" t="e">
        <f>AK100+(VLOOKUP($B99,'Growth Rates'!$B$11:$O$140,($B$1+2),FALSE))-(AL99*(AL$7/VLOOKUP($B99,'Paddock Names'!$B$11:$D$140,3)))</f>
        <v>#DIV/0!</v>
      </c>
    </row>
    <row r="101" spans="2:38"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IF(SUM(I101:AL101)&gt;0,SUM(I101:AL101)," ")</f>
        <v xml:space="preserve"> </v>
      </c>
      <c r="F101" s="119" t="e">
        <f>Aug!AM102</f>
        <v>#DIV/0!</v>
      </c>
      <c r="G101" s="17">
        <f>VLOOKUP(B101,'Herbage Mass Residual'!$B$11:$O$140,($B$1+2),FALSE)</f>
        <v>1200</v>
      </c>
      <c r="H101" s="103" t="e">
        <f>($F$7/VLOOKUP(B101,'Paddock Names'!$B$11:$D$140,3))*(SUM(I101:AL101)/31)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26"/>
    </row>
    <row r="102" spans="2:38"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5" t="e">
        <f>AK102+(VLOOKUP($B101,'Growth Rates'!$B$11:$O$140,($B$1+2),FALSE))-(AL101*(AL$7/VLOOKUP($B101,'Paddock Names'!$B$11:$D$140,3)))</f>
        <v>#DIV/0!</v>
      </c>
    </row>
    <row r="103" spans="2:38"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IF(SUM(I103:AL103)&gt;0,SUM(I103:AL103)," ")</f>
        <v xml:space="preserve"> </v>
      </c>
      <c r="F103" s="119" t="e">
        <f>Aug!AM104</f>
        <v>#DIV/0!</v>
      </c>
      <c r="G103" s="17">
        <f>VLOOKUP(B103,'Herbage Mass Residual'!$B$11:$O$140,($B$1+2),FALSE)</f>
        <v>1200</v>
      </c>
      <c r="H103" s="103" t="e">
        <f>($F$7/VLOOKUP(B103,'Paddock Names'!$B$11:$D$140,3))*(SUM(I103:AL103)/31)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26"/>
    </row>
    <row r="104" spans="2:38"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5" t="e">
        <f>AK104+(VLOOKUP($B103,'Growth Rates'!$B$11:$O$140,($B$1+2),FALSE))-(AL103*(AL$7/VLOOKUP($B103,'Paddock Names'!$B$11:$D$140,3)))</f>
        <v>#DIV/0!</v>
      </c>
    </row>
    <row r="105" spans="2:38"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IF(SUM(I105:AL105)&gt;0,SUM(I105:AL105)," ")</f>
        <v xml:space="preserve"> </v>
      </c>
      <c r="F105" s="119" t="e">
        <f>Aug!AM106</f>
        <v>#DIV/0!</v>
      </c>
      <c r="G105" s="17">
        <f>VLOOKUP(B105,'Herbage Mass Residual'!$B$11:$O$140,($B$1+2),FALSE)</f>
        <v>1200</v>
      </c>
      <c r="H105" s="103" t="e">
        <f>($F$7/VLOOKUP(B105,'Paddock Names'!$B$11:$D$140,3))*(SUM(I105:AL105)/31)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26"/>
    </row>
    <row r="106" spans="2:38"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5" t="e">
        <f>AK106+(VLOOKUP($B105,'Growth Rates'!$B$11:$O$140,($B$1+2),FALSE))-(AL105*(AL$7/VLOOKUP($B105,'Paddock Names'!$B$11:$D$140,3)))</f>
        <v>#DIV/0!</v>
      </c>
    </row>
    <row r="107" spans="2:38"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IF(SUM(I107:AL107)&gt;0,SUM(I107:AL107)," ")</f>
        <v xml:space="preserve"> </v>
      </c>
      <c r="F107" s="119" t="e">
        <f>Aug!AM108</f>
        <v>#DIV/0!</v>
      </c>
      <c r="G107" s="17">
        <f>VLOOKUP(B107,'Herbage Mass Residual'!$B$11:$O$140,($B$1+2),FALSE)</f>
        <v>1200</v>
      </c>
      <c r="H107" s="103" t="e">
        <f>($F$7/VLOOKUP(B107,'Paddock Names'!$B$11:$D$140,3))*(SUM(I107:AL107)/31)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26"/>
    </row>
    <row r="108" spans="2:38"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5" t="e">
        <f>AK108+(VLOOKUP($B107,'Growth Rates'!$B$11:$O$140,($B$1+2),FALSE))-(AL107*(AL$7/VLOOKUP($B107,'Paddock Names'!$B$11:$D$140,3)))</f>
        <v>#DIV/0!</v>
      </c>
    </row>
    <row r="109" spans="2:38"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IF(SUM(I109:AL109)&gt;0,SUM(I109:AL109)," ")</f>
        <v xml:space="preserve"> </v>
      </c>
      <c r="F109" s="119" t="e">
        <f>Aug!AM110</f>
        <v>#DIV/0!</v>
      </c>
      <c r="G109" s="17">
        <f>VLOOKUP(B109,'Herbage Mass Residual'!$B$11:$O$140,($B$1+2),FALSE)</f>
        <v>1200</v>
      </c>
      <c r="H109" s="103" t="e">
        <f>($F$7/VLOOKUP(B109,'Paddock Names'!$B$11:$D$140,3))*(SUM(I109:AL109)/31)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26"/>
    </row>
    <row r="110" spans="2:38"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5" t="e">
        <f>AK110+(VLOOKUP($B109,'Growth Rates'!$B$11:$O$140,($B$1+2),FALSE))-(AL109*(AL$7/VLOOKUP($B109,'Paddock Names'!$B$11:$D$140,3)))</f>
        <v>#DIV/0!</v>
      </c>
    </row>
    <row r="111" spans="2:38"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IF(SUM(I111:AL111)&gt;0,SUM(I111:AL111)," ")</f>
        <v xml:space="preserve"> </v>
      </c>
      <c r="F111" s="119" t="e">
        <f>Aug!AM112</f>
        <v>#DIV/0!</v>
      </c>
      <c r="G111" s="17">
        <f>VLOOKUP(B111,'Herbage Mass Residual'!$B$11:$O$140,($B$1+2),FALSE)</f>
        <v>1200</v>
      </c>
      <c r="H111" s="103" t="e">
        <f>($F$7/VLOOKUP(B111,'Paddock Names'!$B$11:$D$140,3))*(SUM(I111:AL111)/31)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26"/>
    </row>
    <row r="112" spans="2:38"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5" t="e">
        <f>AK112+(VLOOKUP($B111,'Growth Rates'!$B$11:$O$140,($B$1+2),FALSE))-(AL111*(AL$7/VLOOKUP($B111,'Paddock Names'!$B$11:$D$140,3)))</f>
        <v>#DIV/0!</v>
      </c>
    </row>
    <row r="113" spans="2:38"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IF(SUM(I113:AL113)&gt;0,SUM(I113:AL113)," ")</f>
        <v xml:space="preserve"> </v>
      </c>
      <c r="F113" s="119" t="e">
        <f>Aug!AM114</f>
        <v>#DIV/0!</v>
      </c>
      <c r="G113" s="17">
        <f>VLOOKUP(B113,'Herbage Mass Residual'!$B$11:$O$140,($B$1+2),FALSE)</f>
        <v>1200</v>
      </c>
      <c r="H113" s="103" t="e">
        <f>($F$7/VLOOKUP(B113,'Paddock Names'!$B$11:$D$140,3))*(SUM(I113:AL113)/31)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26"/>
    </row>
    <row r="114" spans="2:38"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5" t="e">
        <f>AK114+(VLOOKUP($B113,'Growth Rates'!$B$11:$O$140,($B$1+2),FALSE))-(AL113*(AL$7/VLOOKUP($B113,'Paddock Names'!$B$11:$D$140,3)))</f>
        <v>#DIV/0!</v>
      </c>
    </row>
    <row r="115" spans="2:38"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IF(SUM(I115:AL115)&gt;0,SUM(I115:AL115)," ")</f>
        <v xml:space="preserve"> </v>
      </c>
      <c r="F115" s="119" t="e">
        <f>Aug!AM116</f>
        <v>#DIV/0!</v>
      </c>
      <c r="G115" s="17">
        <f>VLOOKUP(B115,'Herbage Mass Residual'!$B$11:$O$140,($B$1+2),FALSE)</f>
        <v>1200</v>
      </c>
      <c r="H115" s="103" t="e">
        <f>($F$7/VLOOKUP(B115,'Paddock Names'!$B$11:$D$140,3))*(SUM(I115:AL115)/31)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26"/>
    </row>
    <row r="116" spans="2:38"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5" t="e">
        <f>AK116+(VLOOKUP($B115,'Growth Rates'!$B$11:$O$140,($B$1+2),FALSE))-(AL115*(AL$7/VLOOKUP($B115,'Paddock Names'!$B$11:$D$140,3)))</f>
        <v>#DIV/0!</v>
      </c>
    </row>
    <row r="117" spans="2:38"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IF(SUM(I117:AL117)&gt;0,SUM(I117:AL117)," ")</f>
        <v xml:space="preserve"> </v>
      </c>
      <c r="F117" s="119" t="e">
        <f>Aug!AM118</f>
        <v>#DIV/0!</v>
      </c>
      <c r="G117" s="17">
        <f>VLOOKUP(B117,'Herbage Mass Residual'!$B$11:$O$140,($B$1+2),FALSE)</f>
        <v>1200</v>
      </c>
      <c r="H117" s="103" t="e">
        <f>($F$7/VLOOKUP(B117,'Paddock Names'!$B$11:$D$140,3))*(SUM(I117:AL117)/31)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26"/>
    </row>
    <row r="118" spans="2:38"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5" t="e">
        <f>AK118+(VLOOKUP($B117,'Growth Rates'!$B$11:$O$140,($B$1+2),FALSE))-(AL117*(AL$7/VLOOKUP($B117,'Paddock Names'!$B$11:$D$140,3)))</f>
        <v>#DIV/0!</v>
      </c>
    </row>
    <row r="119" spans="2:38"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IF(SUM(I119:AL119)&gt;0,SUM(I119:AL119)," ")</f>
        <v xml:space="preserve"> </v>
      </c>
      <c r="F119" s="119" t="e">
        <f>Aug!AM120</f>
        <v>#DIV/0!</v>
      </c>
      <c r="G119" s="17">
        <f>VLOOKUP(B119,'Herbage Mass Residual'!$B$11:$O$140,($B$1+2),FALSE)</f>
        <v>1200</v>
      </c>
      <c r="H119" s="103" t="e">
        <f>($F$7/VLOOKUP(B119,'Paddock Names'!$B$11:$D$140,3))*(SUM(I119:AL119)/31)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26"/>
    </row>
    <row r="120" spans="2:38"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5" t="e">
        <f>AK120+(VLOOKUP($B119,'Growth Rates'!$B$11:$O$140,($B$1+2),FALSE))-(AL119*(AL$7/VLOOKUP($B119,'Paddock Names'!$B$11:$D$140,3)))</f>
        <v>#DIV/0!</v>
      </c>
    </row>
    <row r="121" spans="2:38"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IF(SUM(I121:AL121)&gt;0,SUM(I121:AL121)," ")</f>
        <v xml:space="preserve"> </v>
      </c>
      <c r="F121" s="119" t="e">
        <f>Aug!AM122</f>
        <v>#DIV/0!</v>
      </c>
      <c r="G121" s="17">
        <f>VLOOKUP(B121,'Herbage Mass Residual'!$B$11:$O$140,($B$1+2),FALSE)</f>
        <v>1200</v>
      </c>
      <c r="H121" s="103" t="e">
        <f>($F$7/VLOOKUP(B121,'Paddock Names'!$B$11:$D$140,3))*(SUM(I121:AL121)/31)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26"/>
    </row>
    <row r="122" spans="2:38"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5" t="e">
        <f>AK122+(VLOOKUP($B121,'Growth Rates'!$B$11:$O$140,($B$1+2),FALSE))-(AL121*(AL$7/VLOOKUP($B121,'Paddock Names'!$B$11:$D$140,3)))</f>
        <v>#DIV/0!</v>
      </c>
    </row>
    <row r="123" spans="2:38"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IF(SUM(I123:AL123)&gt;0,SUM(I123:AL123)," ")</f>
        <v xml:space="preserve"> </v>
      </c>
      <c r="F123" s="119" t="e">
        <f>Aug!AM124</f>
        <v>#DIV/0!</v>
      </c>
      <c r="G123" s="17">
        <f>VLOOKUP(B123,'Herbage Mass Residual'!$B$11:$O$140,($B$1+2),FALSE)</f>
        <v>1200</v>
      </c>
      <c r="H123" s="103" t="e">
        <f>($F$7/VLOOKUP(B123,'Paddock Names'!$B$11:$D$140,3))*(SUM(I123:AL123)/31)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26"/>
    </row>
    <row r="124" spans="2:38"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5" t="e">
        <f>AK124+(VLOOKUP($B123,'Growth Rates'!$B$11:$O$140,($B$1+2),FALSE))-(AL123*(AL$7/VLOOKUP($B123,'Paddock Names'!$B$11:$D$140,3)))</f>
        <v>#DIV/0!</v>
      </c>
    </row>
    <row r="125" spans="2:38"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IF(SUM(I125:AL125)&gt;0,SUM(I125:AL125)," ")</f>
        <v xml:space="preserve"> </v>
      </c>
      <c r="F125" s="119" t="e">
        <f>Aug!AM126</f>
        <v>#DIV/0!</v>
      </c>
      <c r="G125" s="17">
        <f>VLOOKUP(B125,'Herbage Mass Residual'!$B$11:$O$140,($B$1+2),FALSE)</f>
        <v>1200</v>
      </c>
      <c r="H125" s="103" t="e">
        <f>($F$7/VLOOKUP(B125,'Paddock Names'!$B$11:$D$140,3))*(SUM(I125:AL125)/31)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26"/>
    </row>
    <row r="126" spans="2:38"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5" t="e">
        <f>AK126+(VLOOKUP($B125,'Growth Rates'!$B$11:$O$140,($B$1+2),FALSE))-(AL125*(AL$7/VLOOKUP($B125,'Paddock Names'!$B$11:$D$140,3)))</f>
        <v>#DIV/0!</v>
      </c>
    </row>
    <row r="127" spans="2:38"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IF(SUM(I127:AL127)&gt;0,SUM(I127:AL127)," ")</f>
        <v xml:space="preserve"> </v>
      </c>
      <c r="F127" s="119" t="e">
        <f>Aug!AM128</f>
        <v>#DIV/0!</v>
      </c>
      <c r="G127" s="17">
        <f>VLOOKUP(B127,'Herbage Mass Residual'!$B$11:$O$140,($B$1+2),FALSE)</f>
        <v>1200</v>
      </c>
      <c r="H127" s="103" t="e">
        <f>($F$7/VLOOKUP(B127,'Paddock Names'!$B$11:$D$140,3))*(SUM(I127:AL127)/31)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26"/>
    </row>
    <row r="128" spans="2:38"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5" t="e">
        <f>AK128+(VLOOKUP($B127,'Growth Rates'!$B$11:$O$140,($B$1+2),FALSE))-(AL127*(AL$7/VLOOKUP($B127,'Paddock Names'!$B$11:$D$140,3)))</f>
        <v>#DIV/0!</v>
      </c>
    </row>
    <row r="129" spans="2:38"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IF(SUM(I129:AL129)&gt;0,SUM(I129:AL129)," ")</f>
        <v xml:space="preserve"> </v>
      </c>
      <c r="F129" s="119" t="e">
        <f>Aug!AM130</f>
        <v>#DIV/0!</v>
      </c>
      <c r="G129" s="17">
        <f>VLOOKUP(B129,'Herbage Mass Residual'!$B$11:$O$140,($B$1+2),FALSE)</f>
        <v>1200</v>
      </c>
      <c r="H129" s="103" t="e">
        <f>($F$7/VLOOKUP(B129,'Paddock Names'!$B$11:$D$140,3))*(SUM(I129:AL129)/31)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26"/>
    </row>
    <row r="130" spans="2:38"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5" t="e">
        <f>AK130+(VLOOKUP($B129,'Growth Rates'!$B$11:$O$140,($B$1+2),FALSE))-(AL129*(AL$7/VLOOKUP($B129,'Paddock Names'!$B$11:$D$140,3)))</f>
        <v>#DIV/0!</v>
      </c>
    </row>
    <row r="131" spans="2:38"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IF(SUM(I131:AL131)&gt;0,SUM(I131:AL131)," ")</f>
        <v xml:space="preserve"> </v>
      </c>
      <c r="F131" s="119" t="e">
        <f>Aug!AM132</f>
        <v>#DIV/0!</v>
      </c>
      <c r="G131" s="17">
        <f>VLOOKUP(B131,'Herbage Mass Residual'!$B$11:$O$140,($B$1+2),FALSE)</f>
        <v>1200</v>
      </c>
      <c r="H131" s="103" t="e">
        <f>($F$7/VLOOKUP(B131,'Paddock Names'!$B$11:$D$140,3))*(SUM(I131:AL131)/31)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26"/>
    </row>
    <row r="132" spans="2:38"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5" t="e">
        <f>AK132+(VLOOKUP($B131,'Growth Rates'!$B$11:$O$140,($B$1+2),FALSE))-(AL131*(AL$7/VLOOKUP($B131,'Paddock Names'!$B$11:$D$140,3)))</f>
        <v>#DIV/0!</v>
      </c>
    </row>
    <row r="133" spans="2:38"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IF(SUM(I133:AL133)&gt;0,SUM(I133:AL133)," ")</f>
        <v xml:space="preserve"> </v>
      </c>
      <c r="F133" s="119" t="e">
        <f>Aug!AM134</f>
        <v>#DIV/0!</v>
      </c>
      <c r="G133" s="17">
        <f>VLOOKUP(B133,'Herbage Mass Residual'!$B$11:$O$140,($B$1+2),FALSE)</f>
        <v>1200</v>
      </c>
      <c r="H133" s="103" t="e">
        <f>($F$7/VLOOKUP(B133,'Paddock Names'!$B$11:$D$140,3))*(SUM(I133:AL133)/31)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26"/>
    </row>
    <row r="134" spans="2:38"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5" t="e">
        <f>AK134+(VLOOKUP($B133,'Growth Rates'!$B$11:$O$140,($B$1+2),FALSE))-(AL133*(AL$7/VLOOKUP($B133,'Paddock Names'!$B$11:$D$140,3)))</f>
        <v>#DIV/0!</v>
      </c>
    </row>
    <row r="135" spans="2:38"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IF(SUM(I135:AL135)&gt;0,SUM(I135:AL135)," ")</f>
        <v xml:space="preserve"> </v>
      </c>
      <c r="F135" s="119" t="e">
        <f>Aug!AM136</f>
        <v>#DIV/0!</v>
      </c>
      <c r="G135" s="17">
        <f>VLOOKUP(B135,'Herbage Mass Residual'!$B$11:$O$140,($B$1+2),FALSE)</f>
        <v>1200</v>
      </c>
      <c r="H135" s="103" t="e">
        <f>($F$7/VLOOKUP(B135,'Paddock Names'!$B$11:$D$140,3))*(SUM(I135:AL135)/31)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26"/>
    </row>
    <row r="136" spans="2:38"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5" t="e">
        <f>AK136+(VLOOKUP($B135,'Growth Rates'!$B$11:$O$140,($B$1+2),FALSE))-(AL135*(AL$7/VLOOKUP($B135,'Paddock Names'!$B$11:$D$140,3)))</f>
        <v>#DIV/0!</v>
      </c>
    </row>
    <row r="137" spans="2:38"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IF(SUM(I137:AL137)&gt;0,SUM(I137:AL137)," ")</f>
        <v xml:space="preserve"> </v>
      </c>
      <c r="F137" s="119" t="e">
        <f>Aug!AM138</f>
        <v>#DIV/0!</v>
      </c>
      <c r="G137" s="17">
        <f>VLOOKUP(B137,'Herbage Mass Residual'!$B$11:$O$140,($B$1+2),FALSE)</f>
        <v>1200</v>
      </c>
      <c r="H137" s="103" t="e">
        <f>($F$7/VLOOKUP(B137,'Paddock Names'!$B$11:$D$140,3))*(SUM(I137:AL137)/31)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26"/>
    </row>
    <row r="138" spans="2:38"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5" t="e">
        <f>AK138+(VLOOKUP($B137,'Growth Rates'!$B$11:$O$140,($B$1+2),FALSE))-(AL137*(AL$7/VLOOKUP($B137,'Paddock Names'!$B$11:$D$140,3)))</f>
        <v>#DIV/0!</v>
      </c>
    </row>
    <row r="139" spans="2:38"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IF(SUM(I139:AL139)&gt;0,SUM(I139:AL139)," ")</f>
        <v xml:space="preserve"> </v>
      </c>
      <c r="F139" s="119" t="e">
        <f>Aug!AM140</f>
        <v>#DIV/0!</v>
      </c>
      <c r="G139" s="17">
        <f>VLOOKUP(B139,'Herbage Mass Residual'!$B$11:$O$140,($B$1+2),FALSE)</f>
        <v>1200</v>
      </c>
      <c r="H139" s="103" t="e">
        <f>($F$7/VLOOKUP(B139,'Paddock Names'!$B$11:$D$140,3))*(SUM(I139:AL139)/31)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26"/>
    </row>
    <row r="140" spans="2:38"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5" t="e">
        <f>AK140+(VLOOKUP($B139,'Growth Rates'!$B$11:$O$140,($B$1+2),FALSE))-(AL139*(AL$7/VLOOKUP($B139,'Paddock Names'!$B$11:$D$140,3)))</f>
        <v>#DIV/0!</v>
      </c>
    </row>
    <row r="141" spans="2:38" x14ac:dyDescent="0.2">
      <c r="B141" s="58">
        <f t="shared" ref="B141:B204" si="6">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IF(SUM(I141:AL141)&gt;0,SUM(I141:AL141)," ")</f>
        <v xml:space="preserve"> </v>
      </c>
      <c r="F141" s="119" t="e">
        <f>Aug!AM142</f>
        <v>#DIV/0!</v>
      </c>
      <c r="G141" s="17">
        <f>VLOOKUP(B141,'Herbage Mass Residual'!$B$11:$O$140,($B$1+2),FALSE)</f>
        <v>1200</v>
      </c>
      <c r="H141" s="103" t="e">
        <f>($F$7/VLOOKUP(B141,'Paddock Names'!$B$11:$D$140,3))*(SUM(I141:AL141)/31)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26"/>
    </row>
    <row r="142" spans="2:38" ht="16" thickBot="1" x14ac:dyDescent="0.25">
      <c r="B142" s="58">
        <f t="shared" si="6"/>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5" t="e">
        <f>AK142+(VLOOKUP($B141,'Growth Rates'!$B$11:$O$140,($B$1+2),FALSE))-(AL141*(AL$7/VLOOKUP($B141,'Paddock Names'!$B$11:$D$140,3)))</f>
        <v>#DIV/0!</v>
      </c>
    </row>
    <row r="143" spans="2:38" x14ac:dyDescent="0.2">
      <c r="B143" s="58">
        <f t="shared" si="6"/>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IF(SUM(I143:AL143)&gt;0,SUM(I143:AL143)," ")</f>
        <v xml:space="preserve"> </v>
      </c>
      <c r="F143" s="119" t="e">
        <f>Aug!AM144</f>
        <v>#DIV/0!</v>
      </c>
      <c r="G143" s="17">
        <f>VLOOKUP(B143,'Herbage Mass Residual'!$B$11:$O$140,($B$1+2),FALSE)</f>
        <v>1200</v>
      </c>
      <c r="H143" s="103" t="e">
        <f>($F$7/VLOOKUP(B143,'Paddock Names'!$B$11:$D$140,3))*(SUM(I143:AL143)/31)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26"/>
    </row>
    <row r="144" spans="2:38" ht="16" thickBot="1" x14ac:dyDescent="0.25">
      <c r="B144" s="58">
        <f t="shared" si="6"/>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5" t="e">
        <f>AK144+(VLOOKUP($B143,'Growth Rates'!$B$11:$O$140,($B$1+2),FALSE))-(AL143*(AL$7/VLOOKUP($B143,'Paddock Names'!$B$11:$D$140,3)))</f>
        <v>#DIV/0!</v>
      </c>
    </row>
    <row r="145" spans="2:38" x14ac:dyDescent="0.2">
      <c r="B145" s="58">
        <f t="shared" si="6"/>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IF(SUM(I145:AL145)&gt;0,SUM(I145:AL145)," ")</f>
        <v xml:space="preserve"> </v>
      </c>
      <c r="F145" s="119" t="e">
        <f>Aug!AM146</f>
        <v>#DIV/0!</v>
      </c>
      <c r="G145" s="17">
        <f>VLOOKUP(B145,'Herbage Mass Residual'!$B$11:$O$140,($B$1+2),FALSE)</f>
        <v>1200</v>
      </c>
      <c r="H145" s="103" t="e">
        <f>($F$7/VLOOKUP(B145,'Paddock Names'!$B$11:$D$140,3))*(SUM(I145:AL145)/31)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26"/>
    </row>
    <row r="146" spans="2:38" ht="16" thickBot="1" x14ac:dyDescent="0.25">
      <c r="B146" s="58">
        <f t="shared" si="6"/>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5" t="e">
        <f>AK146+(VLOOKUP($B145,'Growth Rates'!$B$11:$O$140,($B$1+2),FALSE))-(AL145*(AL$7/VLOOKUP($B145,'Paddock Names'!$B$11:$D$140,3)))</f>
        <v>#DIV/0!</v>
      </c>
    </row>
    <row r="147" spans="2:38" x14ac:dyDescent="0.2">
      <c r="B147" s="58">
        <f t="shared" si="6"/>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IF(SUM(I147:AL147)&gt;0,SUM(I147:AL147)," ")</f>
        <v xml:space="preserve"> </v>
      </c>
      <c r="F147" s="119" t="e">
        <f>Aug!AM148</f>
        <v>#DIV/0!</v>
      </c>
      <c r="G147" s="17">
        <f>VLOOKUP(B147,'Herbage Mass Residual'!$B$11:$O$140,($B$1+2),FALSE)</f>
        <v>1200</v>
      </c>
      <c r="H147" s="103" t="e">
        <f>($F$7/VLOOKUP(B147,'Paddock Names'!$B$11:$D$140,3))*(SUM(I147:AL147)/31)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26"/>
    </row>
    <row r="148" spans="2:38" ht="16" thickBot="1" x14ac:dyDescent="0.25">
      <c r="B148" s="58">
        <f t="shared" si="6"/>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5" t="e">
        <f>AK148+(VLOOKUP($B147,'Growth Rates'!$B$11:$O$140,($B$1+2),FALSE))-(AL147*(AL$7/VLOOKUP($B147,'Paddock Names'!$B$11:$D$140,3)))</f>
        <v>#DIV/0!</v>
      </c>
    </row>
    <row r="149" spans="2:38" x14ac:dyDescent="0.2">
      <c r="B149" s="58">
        <f t="shared" si="6"/>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IF(SUM(I149:AL149)&gt;0,SUM(I149:AL149)," ")</f>
        <v xml:space="preserve"> </v>
      </c>
      <c r="F149" s="119" t="e">
        <f>Aug!AM150</f>
        <v>#DIV/0!</v>
      </c>
      <c r="G149" s="17">
        <f>VLOOKUP(B149,'Herbage Mass Residual'!$B$11:$O$140,($B$1+2),FALSE)</f>
        <v>1200</v>
      </c>
      <c r="H149" s="103" t="e">
        <f>($F$7/VLOOKUP(B149,'Paddock Names'!$B$11:$D$140,3))*(SUM(I149:AL149)/31)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26"/>
    </row>
    <row r="150" spans="2:38" ht="16" thickBot="1" x14ac:dyDescent="0.25">
      <c r="B150" s="58">
        <f t="shared" si="6"/>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5" t="e">
        <f>AK150+(VLOOKUP($B149,'Growth Rates'!$B$11:$O$140,($B$1+2),FALSE))-(AL149*(AL$7/VLOOKUP($B149,'Paddock Names'!$B$11:$D$140,3)))</f>
        <v>#DIV/0!</v>
      </c>
    </row>
    <row r="151" spans="2:38" x14ac:dyDescent="0.2">
      <c r="B151" s="58">
        <f t="shared" si="6"/>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IF(SUM(I151:AL151)&gt;0,SUM(I151:AL151)," ")</f>
        <v xml:space="preserve"> </v>
      </c>
      <c r="F151" s="119" t="e">
        <f>Aug!AM152</f>
        <v>#DIV/0!</v>
      </c>
      <c r="G151" s="17">
        <f>VLOOKUP(B151,'Herbage Mass Residual'!$B$11:$O$140,($B$1+2),FALSE)</f>
        <v>1200</v>
      </c>
      <c r="H151" s="103" t="e">
        <f>($F$7/VLOOKUP(B151,'Paddock Names'!$B$11:$D$140,3))*(SUM(I151:AL151)/31)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26"/>
    </row>
    <row r="152" spans="2:38" ht="16" thickBot="1" x14ac:dyDescent="0.25">
      <c r="B152" s="58">
        <f t="shared" si="6"/>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5" t="e">
        <f>AK152+(VLOOKUP($B151,'Growth Rates'!$B$11:$O$140,($B$1+2),FALSE))-(AL151*(AL$7/VLOOKUP($B151,'Paddock Names'!$B$11:$D$140,3)))</f>
        <v>#DIV/0!</v>
      </c>
    </row>
    <row r="153" spans="2:38" x14ac:dyDescent="0.2">
      <c r="B153" s="58">
        <f t="shared" si="6"/>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IF(SUM(I153:AL153)&gt;0,SUM(I153:AL153)," ")</f>
        <v xml:space="preserve"> </v>
      </c>
      <c r="F153" s="119" t="e">
        <f>Aug!AM154</f>
        <v>#DIV/0!</v>
      </c>
      <c r="G153" s="17">
        <f>VLOOKUP(B153,'Herbage Mass Residual'!$B$11:$O$140,($B$1+2),FALSE)</f>
        <v>1200</v>
      </c>
      <c r="H153" s="103" t="e">
        <f>($F$7/VLOOKUP(B153,'Paddock Names'!$B$11:$D$140,3))*(SUM(I153:AL153)/31)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26"/>
    </row>
    <row r="154" spans="2:38" ht="16" thickBot="1" x14ac:dyDescent="0.25">
      <c r="B154" s="58">
        <f t="shared" si="6"/>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5" t="e">
        <f>AK154+(VLOOKUP($B153,'Growth Rates'!$B$11:$O$140,($B$1+2),FALSE))-(AL153*(AL$7/VLOOKUP($B153,'Paddock Names'!$B$11:$D$140,3)))</f>
        <v>#DIV/0!</v>
      </c>
    </row>
    <row r="155" spans="2:38" x14ac:dyDescent="0.2">
      <c r="B155" s="58">
        <f t="shared" si="6"/>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IF(SUM(I155:AL155)&gt;0,SUM(I155:AL155)," ")</f>
        <v xml:space="preserve"> </v>
      </c>
      <c r="F155" s="119" t="e">
        <f>Aug!AM156</f>
        <v>#DIV/0!</v>
      </c>
      <c r="G155" s="17">
        <f>VLOOKUP(B155,'Herbage Mass Residual'!$B$11:$O$140,($B$1+2),FALSE)</f>
        <v>1200</v>
      </c>
      <c r="H155" s="103" t="e">
        <f>($F$7/VLOOKUP(B155,'Paddock Names'!$B$11:$D$140,3))*(SUM(I155:AL155)/31)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26"/>
    </row>
    <row r="156" spans="2:38" ht="16" thickBot="1" x14ac:dyDescent="0.25">
      <c r="B156" s="58">
        <f t="shared" si="6"/>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5" t="e">
        <f>AK156+(VLOOKUP($B155,'Growth Rates'!$B$11:$O$140,($B$1+2),FALSE))-(AL155*(AL$7/VLOOKUP($B155,'Paddock Names'!$B$11:$D$140,3)))</f>
        <v>#DIV/0!</v>
      </c>
    </row>
    <row r="157" spans="2:38" x14ac:dyDescent="0.2">
      <c r="B157" s="58">
        <f t="shared" si="6"/>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IF(SUM(I157:AL157)&gt;0,SUM(I157:AL157)," ")</f>
        <v xml:space="preserve"> </v>
      </c>
      <c r="F157" s="119" t="e">
        <f>Aug!AM158</f>
        <v>#DIV/0!</v>
      </c>
      <c r="G157" s="17">
        <f>VLOOKUP(B157,'Herbage Mass Residual'!$B$11:$O$140,($B$1+2),FALSE)</f>
        <v>1200</v>
      </c>
      <c r="H157" s="103" t="e">
        <f>($F$7/VLOOKUP(B157,'Paddock Names'!$B$11:$D$140,3))*(SUM(I157:AL157)/31)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26"/>
    </row>
    <row r="158" spans="2:38" ht="16" thickBot="1" x14ac:dyDescent="0.25">
      <c r="B158" s="58">
        <f t="shared" si="6"/>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5" t="e">
        <f>AK158+(VLOOKUP($B157,'Growth Rates'!$B$11:$O$140,($B$1+2),FALSE))-(AL157*(AL$7/VLOOKUP($B157,'Paddock Names'!$B$11:$D$140,3)))</f>
        <v>#DIV/0!</v>
      </c>
    </row>
    <row r="159" spans="2:38" x14ac:dyDescent="0.2">
      <c r="B159" s="58">
        <f t="shared" si="6"/>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IF(SUM(I159:AL159)&gt;0,SUM(I159:AL159)," ")</f>
        <v xml:space="preserve"> </v>
      </c>
      <c r="F159" s="119" t="e">
        <f>Aug!AM160</f>
        <v>#DIV/0!</v>
      </c>
      <c r="G159" s="17">
        <f>VLOOKUP(B159,'Herbage Mass Residual'!$B$11:$O$140,($B$1+2),FALSE)</f>
        <v>1200</v>
      </c>
      <c r="H159" s="103" t="e">
        <f>($F$7/VLOOKUP(B159,'Paddock Names'!$B$11:$D$140,3))*(SUM(I159:AL159)/31)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26"/>
    </row>
    <row r="160" spans="2:38" ht="16" thickBot="1" x14ac:dyDescent="0.25">
      <c r="B160" s="58">
        <f t="shared" si="6"/>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5" t="e">
        <f>AK160+(VLOOKUP($B159,'Growth Rates'!$B$11:$O$140,($B$1+2),FALSE))-(AL159*(AL$7/VLOOKUP($B159,'Paddock Names'!$B$11:$D$140,3)))</f>
        <v>#DIV/0!</v>
      </c>
    </row>
    <row r="161" spans="2:38" x14ac:dyDescent="0.2">
      <c r="B161" s="58">
        <f t="shared" si="6"/>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IF(SUM(I161:AL161)&gt;0,SUM(I161:AL161)," ")</f>
        <v xml:space="preserve"> </v>
      </c>
      <c r="F161" s="119" t="e">
        <f>Aug!AM162</f>
        <v>#DIV/0!</v>
      </c>
      <c r="G161" s="17">
        <f>VLOOKUP(B161,'Herbage Mass Residual'!$B$11:$O$140,($B$1+2),FALSE)</f>
        <v>1200</v>
      </c>
      <c r="H161" s="103" t="e">
        <f>($F$7/VLOOKUP(B161,'Paddock Names'!$B$11:$D$140,3))*(SUM(I161:AL161)/31)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26"/>
    </row>
    <row r="162" spans="2:38" ht="16" thickBot="1" x14ac:dyDescent="0.25">
      <c r="B162" s="58">
        <f t="shared" si="6"/>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5" t="e">
        <f>AK162+(VLOOKUP($B161,'Growth Rates'!$B$11:$O$140,($B$1+2),FALSE))-(AL161*(AL$7/VLOOKUP($B161,'Paddock Names'!$B$11:$D$140,3)))</f>
        <v>#DIV/0!</v>
      </c>
    </row>
    <row r="163" spans="2:38" x14ac:dyDescent="0.2">
      <c r="B163" s="58">
        <f t="shared" si="6"/>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IF(SUM(I163:AL163)&gt;0,SUM(I163:AL163)," ")</f>
        <v xml:space="preserve"> </v>
      </c>
      <c r="F163" s="119" t="e">
        <f>Aug!AM164</f>
        <v>#DIV/0!</v>
      </c>
      <c r="G163" s="17">
        <f>VLOOKUP(B163,'Herbage Mass Residual'!$B$11:$O$140,($B$1+2),FALSE)</f>
        <v>1200</v>
      </c>
      <c r="H163" s="103" t="e">
        <f>($F$7/VLOOKUP(B163,'Paddock Names'!$B$11:$D$140,3))*(SUM(I163:AL163)/31)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26"/>
    </row>
    <row r="164" spans="2:38" ht="16" thickBot="1" x14ac:dyDescent="0.25">
      <c r="B164" s="58">
        <f t="shared" si="6"/>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5" t="e">
        <f>AK164+(VLOOKUP($B163,'Growth Rates'!$B$11:$O$140,($B$1+2),FALSE))-(AL163*(AL$7/VLOOKUP($B163,'Paddock Names'!$B$11:$D$140,3)))</f>
        <v>#DIV/0!</v>
      </c>
    </row>
    <row r="165" spans="2:38" x14ac:dyDescent="0.2">
      <c r="B165" s="58">
        <f t="shared" si="6"/>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IF(SUM(I165:AL165)&gt;0,SUM(I165:AL165)," ")</f>
        <v xml:space="preserve"> </v>
      </c>
      <c r="F165" s="119" t="e">
        <f>Aug!AM166</f>
        <v>#DIV/0!</v>
      </c>
      <c r="G165" s="17">
        <f>VLOOKUP(B165,'Herbage Mass Residual'!$B$11:$O$140,($B$1+2),FALSE)</f>
        <v>1200</v>
      </c>
      <c r="H165" s="103" t="e">
        <f>($F$7/VLOOKUP(B165,'Paddock Names'!$B$11:$D$140,3))*(SUM(I165:AL165)/31)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26"/>
    </row>
    <row r="166" spans="2:38" ht="16" thickBot="1" x14ac:dyDescent="0.25">
      <c r="B166" s="58">
        <f t="shared" si="6"/>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5" t="e">
        <f>AK166+(VLOOKUP($B165,'Growth Rates'!$B$11:$O$140,($B$1+2),FALSE))-(AL165*(AL$7/VLOOKUP($B165,'Paddock Names'!$B$11:$D$140,3)))</f>
        <v>#DIV/0!</v>
      </c>
    </row>
    <row r="167" spans="2:38" x14ac:dyDescent="0.2">
      <c r="B167" s="58">
        <f t="shared" si="6"/>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IF(SUM(I167:AL167)&gt;0,SUM(I167:AL167)," ")</f>
        <v xml:space="preserve"> </v>
      </c>
      <c r="F167" s="119" t="e">
        <f>Aug!AM168</f>
        <v>#DIV/0!</v>
      </c>
      <c r="G167" s="17">
        <f>VLOOKUP(B167,'Herbage Mass Residual'!$B$11:$O$140,($B$1+2),FALSE)</f>
        <v>1200</v>
      </c>
      <c r="H167" s="103" t="e">
        <f>($F$7/VLOOKUP(B167,'Paddock Names'!$B$11:$D$140,3))*(SUM(I167:AL167)/31)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26"/>
    </row>
    <row r="168" spans="2:38" ht="16" thickBot="1" x14ac:dyDescent="0.25">
      <c r="B168" s="58">
        <f t="shared" si="6"/>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5" t="e">
        <f>AK168+(VLOOKUP($B167,'Growth Rates'!$B$11:$O$140,($B$1+2),FALSE))-(AL167*(AL$7/VLOOKUP($B167,'Paddock Names'!$B$11:$D$140,3)))</f>
        <v>#DIV/0!</v>
      </c>
    </row>
    <row r="169" spans="2:38" x14ac:dyDescent="0.2">
      <c r="B169" s="58">
        <f t="shared" si="6"/>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IF(SUM(I169:AL169)&gt;0,SUM(I169:AL169)," ")</f>
        <v xml:space="preserve"> </v>
      </c>
      <c r="F169" s="119" t="e">
        <f>Aug!AM170</f>
        <v>#DIV/0!</v>
      </c>
      <c r="G169" s="17">
        <f>VLOOKUP(B169,'Herbage Mass Residual'!$B$11:$O$140,($B$1+2),FALSE)</f>
        <v>1200</v>
      </c>
      <c r="H169" s="103" t="e">
        <f>($F$7/VLOOKUP(B169,'Paddock Names'!$B$11:$D$140,3))*(SUM(I169:AL169)/31)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26"/>
    </row>
    <row r="170" spans="2:38" ht="16" thickBot="1" x14ac:dyDescent="0.25">
      <c r="B170" s="58">
        <f t="shared" si="6"/>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5" t="e">
        <f>AK170+(VLOOKUP($B169,'Growth Rates'!$B$11:$O$140,($B$1+2),FALSE))-(AL169*(AL$7/VLOOKUP($B169,'Paddock Names'!$B$11:$D$140,3)))</f>
        <v>#DIV/0!</v>
      </c>
    </row>
    <row r="171" spans="2:38" x14ac:dyDescent="0.2">
      <c r="B171" s="58">
        <f t="shared" si="6"/>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IF(SUM(I171:AL171)&gt;0,SUM(I171:AL171)," ")</f>
        <v xml:space="preserve"> </v>
      </c>
      <c r="F171" s="119" t="e">
        <f>Aug!AM172</f>
        <v>#DIV/0!</v>
      </c>
      <c r="G171" s="17">
        <f>VLOOKUP(B171,'Herbage Mass Residual'!$B$11:$O$140,($B$1+2),FALSE)</f>
        <v>1200</v>
      </c>
      <c r="H171" s="103" t="e">
        <f>($F$7/VLOOKUP(B171,'Paddock Names'!$B$11:$D$140,3))*(SUM(I171:AL171)/31)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26"/>
    </row>
    <row r="172" spans="2:38" ht="16" thickBot="1" x14ac:dyDescent="0.25">
      <c r="B172" s="58">
        <f t="shared" si="6"/>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5" t="e">
        <f>AK172+(VLOOKUP($B171,'Growth Rates'!$B$11:$O$140,($B$1+2),FALSE))-(AL171*(AL$7/VLOOKUP($B171,'Paddock Names'!$B$11:$D$140,3)))</f>
        <v>#DIV/0!</v>
      </c>
    </row>
    <row r="173" spans="2:38" x14ac:dyDescent="0.2">
      <c r="B173" s="58">
        <f t="shared" si="6"/>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IF(SUM(I173:AL173)&gt;0,SUM(I173:AL173)," ")</f>
        <v xml:space="preserve"> </v>
      </c>
      <c r="F173" s="119" t="e">
        <f>Aug!AM174</f>
        <v>#DIV/0!</v>
      </c>
      <c r="G173" s="17">
        <f>VLOOKUP(B173,'Herbage Mass Residual'!$B$11:$O$140,($B$1+2),FALSE)</f>
        <v>1200</v>
      </c>
      <c r="H173" s="103" t="e">
        <f>($F$7/VLOOKUP(B173,'Paddock Names'!$B$11:$D$140,3))*(SUM(I173:AL173)/31)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26"/>
    </row>
    <row r="174" spans="2:38" ht="16" thickBot="1" x14ac:dyDescent="0.25">
      <c r="B174" s="58">
        <f t="shared" si="6"/>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5" t="e">
        <f>AK174+(VLOOKUP($B173,'Growth Rates'!$B$11:$O$140,($B$1+2),FALSE))-(AL173*(AL$7/VLOOKUP($B173,'Paddock Names'!$B$11:$D$140,3)))</f>
        <v>#DIV/0!</v>
      </c>
    </row>
    <row r="175" spans="2:38" x14ac:dyDescent="0.2">
      <c r="B175" s="58">
        <f t="shared" si="6"/>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IF(SUM(I175:AL175)&gt;0,SUM(I175:AL175)," ")</f>
        <v xml:space="preserve"> </v>
      </c>
      <c r="F175" s="119" t="e">
        <f>Aug!AM176</f>
        <v>#DIV/0!</v>
      </c>
      <c r="G175" s="17">
        <f>VLOOKUP(B175,'Herbage Mass Residual'!$B$11:$O$140,($B$1+2),FALSE)</f>
        <v>1200</v>
      </c>
      <c r="H175" s="103" t="e">
        <f>($F$7/VLOOKUP(B175,'Paddock Names'!$B$11:$D$140,3))*(SUM(I175:AL175)/31)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26"/>
    </row>
    <row r="176" spans="2:38" ht="16" thickBot="1" x14ac:dyDescent="0.25">
      <c r="B176" s="58">
        <f t="shared" si="6"/>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5" t="e">
        <f>AK176+(VLOOKUP($B175,'Growth Rates'!$B$11:$O$140,($B$1+2),FALSE))-(AL175*(AL$7/VLOOKUP($B175,'Paddock Names'!$B$11:$D$140,3)))</f>
        <v>#DIV/0!</v>
      </c>
    </row>
    <row r="177" spans="2:38" x14ac:dyDescent="0.2">
      <c r="B177" s="58">
        <f t="shared" si="6"/>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IF(SUM(I177:AL177)&gt;0,SUM(I177:AL177)," ")</f>
        <v xml:space="preserve"> </v>
      </c>
      <c r="F177" s="119" t="e">
        <f>Aug!AM178</f>
        <v>#DIV/0!</v>
      </c>
      <c r="G177" s="17">
        <f>VLOOKUP(B177,'Herbage Mass Residual'!$B$11:$O$140,($B$1+2),FALSE)</f>
        <v>1200</v>
      </c>
      <c r="H177" s="103" t="e">
        <f>($F$7/VLOOKUP(B177,'Paddock Names'!$B$11:$D$140,3))*(SUM(I177:AL177)/31)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26"/>
    </row>
    <row r="178" spans="2:38" ht="16" thickBot="1" x14ac:dyDescent="0.25">
      <c r="B178" s="58">
        <f t="shared" si="6"/>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5" t="e">
        <f>AK178+(VLOOKUP($B177,'Growth Rates'!$B$11:$O$140,($B$1+2),FALSE))-(AL177*(AL$7/VLOOKUP($B177,'Paddock Names'!$B$11:$D$140,3)))</f>
        <v>#DIV/0!</v>
      </c>
    </row>
    <row r="179" spans="2:38" x14ac:dyDescent="0.2">
      <c r="B179" s="58">
        <f t="shared" si="6"/>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IF(SUM(I179:AL179)&gt;0,SUM(I179:AL179)," ")</f>
        <v xml:space="preserve"> </v>
      </c>
      <c r="F179" s="119" t="e">
        <f>Aug!AM180</f>
        <v>#DIV/0!</v>
      </c>
      <c r="G179" s="17">
        <f>VLOOKUP(B179,'Herbage Mass Residual'!$B$11:$O$140,($B$1+2),FALSE)</f>
        <v>1200</v>
      </c>
      <c r="H179" s="103" t="e">
        <f>($F$7/VLOOKUP(B179,'Paddock Names'!$B$11:$D$140,3))*(SUM(I179:AL179)/31)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26"/>
    </row>
    <row r="180" spans="2:38" ht="16" thickBot="1" x14ac:dyDescent="0.25">
      <c r="B180" s="58">
        <f t="shared" si="6"/>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5" t="e">
        <f>AK180+(VLOOKUP($B179,'Growth Rates'!$B$11:$O$140,($B$1+2),FALSE))-(AL179*(AL$7/VLOOKUP($B179,'Paddock Names'!$B$11:$D$140,3)))</f>
        <v>#DIV/0!</v>
      </c>
    </row>
    <row r="181" spans="2:38" x14ac:dyDescent="0.2">
      <c r="B181" s="58">
        <f t="shared" si="6"/>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IF(SUM(I181:AL181)&gt;0,SUM(I181:AL181)," ")</f>
        <v xml:space="preserve"> </v>
      </c>
      <c r="F181" s="119" t="e">
        <f>Aug!AM182</f>
        <v>#DIV/0!</v>
      </c>
      <c r="G181" s="17">
        <f>VLOOKUP(B181,'Herbage Mass Residual'!$B$11:$O$140,($B$1+2),FALSE)</f>
        <v>1200</v>
      </c>
      <c r="H181" s="103" t="e">
        <f>($F$7/VLOOKUP(B181,'Paddock Names'!$B$11:$D$140,3))*(SUM(I181:AL181)/31)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26"/>
    </row>
    <row r="182" spans="2:38" ht="16" thickBot="1" x14ac:dyDescent="0.25">
      <c r="B182" s="58">
        <f t="shared" si="6"/>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5" t="e">
        <f>AK182+(VLOOKUP($B181,'Growth Rates'!$B$11:$O$140,($B$1+2),FALSE))-(AL181*(AL$7/VLOOKUP($B181,'Paddock Names'!$B$11:$D$140,3)))</f>
        <v>#DIV/0!</v>
      </c>
    </row>
    <row r="183" spans="2:38" x14ac:dyDescent="0.2">
      <c r="B183" s="58">
        <f t="shared" si="6"/>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IF(SUM(I183:AL183)&gt;0,SUM(I183:AL183)," ")</f>
        <v xml:space="preserve"> </v>
      </c>
      <c r="F183" s="119" t="e">
        <f>Aug!AM184</f>
        <v>#DIV/0!</v>
      </c>
      <c r="G183" s="17">
        <f>VLOOKUP(B183,'Herbage Mass Residual'!$B$11:$O$140,($B$1+2),FALSE)</f>
        <v>1200</v>
      </c>
      <c r="H183" s="103" t="e">
        <f>($F$7/VLOOKUP(B183,'Paddock Names'!$B$11:$D$140,3))*(SUM(I183:AL183)/31)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26"/>
    </row>
    <row r="184" spans="2:38" ht="16" thickBot="1" x14ac:dyDescent="0.25">
      <c r="B184" s="58">
        <f t="shared" si="6"/>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5" t="e">
        <f>AK184+(VLOOKUP($B183,'Growth Rates'!$B$11:$O$140,($B$1+2),FALSE))-(AL183*(AL$7/VLOOKUP($B183,'Paddock Names'!$B$11:$D$140,3)))</f>
        <v>#DIV/0!</v>
      </c>
    </row>
    <row r="185" spans="2:38" x14ac:dyDescent="0.2">
      <c r="B185" s="58">
        <f t="shared" si="6"/>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IF(SUM(I185:AL185)&gt;0,SUM(I185:AL185)," ")</f>
        <v xml:space="preserve"> </v>
      </c>
      <c r="F185" s="119" t="e">
        <f>Aug!AM186</f>
        <v>#DIV/0!</v>
      </c>
      <c r="G185" s="17">
        <f>VLOOKUP(B185,'Herbage Mass Residual'!$B$11:$O$140,($B$1+2),FALSE)</f>
        <v>1200</v>
      </c>
      <c r="H185" s="103" t="e">
        <f>($F$7/VLOOKUP(B185,'Paddock Names'!$B$11:$D$140,3))*(SUM(I185:AL185)/31)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26"/>
    </row>
    <row r="186" spans="2:38" ht="16" thickBot="1" x14ac:dyDescent="0.25">
      <c r="B186" s="58">
        <f t="shared" si="6"/>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5" t="e">
        <f>AK186+(VLOOKUP($B185,'Growth Rates'!$B$11:$O$140,($B$1+2),FALSE))-(AL185*(AL$7/VLOOKUP($B185,'Paddock Names'!$B$11:$D$140,3)))</f>
        <v>#DIV/0!</v>
      </c>
    </row>
    <row r="187" spans="2:38" x14ac:dyDescent="0.2">
      <c r="B187" s="58">
        <f t="shared" si="6"/>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IF(SUM(I187:AL187)&gt;0,SUM(I187:AL187)," ")</f>
        <v xml:space="preserve"> </v>
      </c>
      <c r="F187" s="119" t="e">
        <f>Aug!AM188</f>
        <v>#DIV/0!</v>
      </c>
      <c r="G187" s="17">
        <f>VLOOKUP(B187,'Herbage Mass Residual'!$B$11:$O$140,($B$1+2),FALSE)</f>
        <v>1200</v>
      </c>
      <c r="H187" s="103" t="e">
        <f>($F$7/VLOOKUP(B187,'Paddock Names'!$B$11:$D$140,3))*(SUM(I187:AL187)/31)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26"/>
    </row>
    <row r="188" spans="2:38" ht="16" thickBot="1" x14ac:dyDescent="0.25">
      <c r="B188" s="58">
        <f t="shared" si="6"/>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5" t="e">
        <f>AK188+(VLOOKUP($B187,'Growth Rates'!$B$11:$O$140,($B$1+2),FALSE))-(AL187*(AL$7/VLOOKUP($B187,'Paddock Names'!$B$11:$D$140,3)))</f>
        <v>#DIV/0!</v>
      </c>
    </row>
    <row r="189" spans="2:38" x14ac:dyDescent="0.2">
      <c r="B189" s="58">
        <f t="shared" si="6"/>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IF(SUM(I189:AL189)&gt;0,SUM(I189:AL189)," ")</f>
        <v xml:space="preserve"> </v>
      </c>
      <c r="F189" s="119" t="e">
        <f>Aug!AM190</f>
        <v>#DIV/0!</v>
      </c>
      <c r="G189" s="17">
        <f>VLOOKUP(B189,'Herbage Mass Residual'!$B$11:$O$140,($B$1+2),FALSE)</f>
        <v>1200</v>
      </c>
      <c r="H189" s="103" t="e">
        <f>($F$7/VLOOKUP(B189,'Paddock Names'!$B$11:$D$140,3))*(SUM(I189:AL189)/31)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26"/>
    </row>
    <row r="190" spans="2:38" ht="16" thickBot="1" x14ac:dyDescent="0.25">
      <c r="B190" s="58">
        <f t="shared" si="6"/>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5" t="e">
        <f>AK190+(VLOOKUP($B189,'Growth Rates'!$B$11:$O$140,($B$1+2),FALSE))-(AL189*(AL$7/VLOOKUP($B189,'Paddock Names'!$B$11:$D$140,3)))</f>
        <v>#DIV/0!</v>
      </c>
    </row>
    <row r="191" spans="2:38" x14ac:dyDescent="0.2">
      <c r="B191" s="58">
        <f t="shared" si="6"/>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IF(SUM(I191:AL191)&gt;0,SUM(I191:AL191)," ")</f>
        <v xml:space="preserve"> </v>
      </c>
      <c r="F191" s="119" t="e">
        <f>Aug!AM192</f>
        <v>#DIV/0!</v>
      </c>
      <c r="G191" s="17">
        <f>VLOOKUP(B191,'Herbage Mass Residual'!$B$11:$O$140,($B$1+2),FALSE)</f>
        <v>1200</v>
      </c>
      <c r="H191" s="103" t="e">
        <f>($F$7/VLOOKUP(B191,'Paddock Names'!$B$11:$D$140,3))*(SUM(I191:AL191)/31)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26"/>
    </row>
    <row r="192" spans="2:38" ht="16" thickBot="1" x14ac:dyDescent="0.25">
      <c r="B192" s="58">
        <f t="shared" si="6"/>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5" t="e">
        <f>AK192+(VLOOKUP($B191,'Growth Rates'!$B$11:$O$140,($B$1+2),FALSE))-(AL191*(AL$7/VLOOKUP($B191,'Paddock Names'!$B$11:$D$140,3)))</f>
        <v>#DIV/0!</v>
      </c>
    </row>
    <row r="193" spans="2:38" x14ac:dyDescent="0.2">
      <c r="B193" s="58">
        <f t="shared" si="6"/>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IF(SUM(I193:AL193)&gt;0,SUM(I193:AL193)," ")</f>
        <v xml:space="preserve"> </v>
      </c>
      <c r="F193" s="119" t="e">
        <f>Aug!AM194</f>
        <v>#DIV/0!</v>
      </c>
      <c r="G193" s="17">
        <f>VLOOKUP(B193,'Herbage Mass Residual'!$B$11:$O$140,($B$1+2),FALSE)</f>
        <v>1200</v>
      </c>
      <c r="H193" s="103" t="e">
        <f>($F$7/VLOOKUP(B193,'Paddock Names'!$B$11:$D$140,3))*(SUM(I193:AL193)/31)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26"/>
    </row>
    <row r="194" spans="2:38" ht="16" thickBot="1" x14ac:dyDescent="0.25">
      <c r="B194" s="58">
        <f t="shared" si="6"/>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5" t="e">
        <f>AK194+(VLOOKUP($B193,'Growth Rates'!$B$11:$O$140,($B$1+2),FALSE))-(AL193*(AL$7/VLOOKUP($B193,'Paddock Names'!$B$11:$D$140,3)))</f>
        <v>#DIV/0!</v>
      </c>
    </row>
    <row r="195" spans="2:38" x14ac:dyDescent="0.2">
      <c r="B195" s="58">
        <f t="shared" si="6"/>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IF(SUM(I195:AL195)&gt;0,SUM(I195:AL195)," ")</f>
        <v xml:space="preserve"> </v>
      </c>
      <c r="F195" s="119" t="e">
        <f>Aug!AM196</f>
        <v>#DIV/0!</v>
      </c>
      <c r="G195" s="17">
        <f>VLOOKUP(B195,'Herbage Mass Residual'!$B$11:$O$140,($B$1+2),FALSE)</f>
        <v>1200</v>
      </c>
      <c r="H195" s="103" t="e">
        <f>($F$7/VLOOKUP(B195,'Paddock Names'!$B$11:$D$140,3))*(SUM(I195:AL195)/31)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26"/>
    </row>
    <row r="196" spans="2:38" ht="16" thickBot="1" x14ac:dyDescent="0.25">
      <c r="B196" s="58">
        <f t="shared" si="6"/>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5" t="e">
        <f>AK196+(VLOOKUP($B195,'Growth Rates'!$B$11:$O$140,($B$1+2),FALSE))-(AL195*(AL$7/VLOOKUP($B195,'Paddock Names'!$B$11:$D$140,3)))</f>
        <v>#DIV/0!</v>
      </c>
    </row>
    <row r="197" spans="2:38" x14ac:dyDescent="0.2">
      <c r="B197" s="58">
        <f t="shared" si="6"/>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IF(SUM(I197:AL197)&gt;0,SUM(I197:AL197)," ")</f>
        <v xml:space="preserve"> </v>
      </c>
      <c r="F197" s="119" t="e">
        <f>Aug!AM198</f>
        <v>#DIV/0!</v>
      </c>
      <c r="G197" s="17">
        <f>VLOOKUP(B197,'Herbage Mass Residual'!$B$11:$O$140,($B$1+2),FALSE)</f>
        <v>1200</v>
      </c>
      <c r="H197" s="103" t="e">
        <f>($F$7/VLOOKUP(B197,'Paddock Names'!$B$11:$D$140,3))*(SUM(I197:AL197)/31)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26"/>
    </row>
    <row r="198" spans="2:38" ht="16" thickBot="1" x14ac:dyDescent="0.25">
      <c r="B198" s="58">
        <f t="shared" si="6"/>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5" t="e">
        <f>AK198+(VLOOKUP($B197,'Growth Rates'!$B$11:$O$140,($B$1+2),FALSE))-(AL197*(AL$7/VLOOKUP($B197,'Paddock Names'!$B$11:$D$140,3)))</f>
        <v>#DIV/0!</v>
      </c>
    </row>
    <row r="199" spans="2:38" x14ac:dyDescent="0.2">
      <c r="B199" s="58">
        <f t="shared" si="6"/>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IF(SUM(I199:AL199)&gt;0,SUM(I199:AL199)," ")</f>
        <v xml:space="preserve"> </v>
      </c>
      <c r="F199" s="119" t="e">
        <f>Aug!AM200</f>
        <v>#DIV/0!</v>
      </c>
      <c r="G199" s="17">
        <f>VLOOKUP(B199,'Herbage Mass Residual'!$B$11:$O$140,($B$1+2),FALSE)</f>
        <v>1200</v>
      </c>
      <c r="H199" s="103" t="e">
        <f>($F$7/VLOOKUP(B199,'Paddock Names'!$B$11:$D$140,3))*(SUM(I199:AL199)/31)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26"/>
    </row>
    <row r="200" spans="2:38" ht="16" thickBot="1" x14ac:dyDescent="0.25">
      <c r="B200" s="58">
        <f t="shared" si="6"/>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5" t="e">
        <f>AK200+(VLOOKUP($B199,'Growth Rates'!$B$11:$O$140,($B$1+2),FALSE))-(AL199*(AL$7/VLOOKUP($B199,'Paddock Names'!$B$11:$D$140,3)))</f>
        <v>#DIV/0!</v>
      </c>
    </row>
    <row r="201" spans="2:38" x14ac:dyDescent="0.2">
      <c r="B201" s="58">
        <f t="shared" si="6"/>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IF(SUM(I201:AL201)&gt;0,SUM(I201:AL201)," ")</f>
        <v xml:space="preserve"> </v>
      </c>
      <c r="F201" s="119" t="e">
        <f>Aug!AM202</f>
        <v>#DIV/0!</v>
      </c>
      <c r="G201" s="17">
        <f>VLOOKUP(B201,'Herbage Mass Residual'!$B$11:$O$140,($B$1+2),FALSE)</f>
        <v>1200</v>
      </c>
      <c r="H201" s="103" t="e">
        <f>($F$7/VLOOKUP(B201,'Paddock Names'!$B$11:$D$140,3))*(SUM(I201:AL201)/31)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26"/>
    </row>
    <row r="202" spans="2:38" ht="16" thickBot="1" x14ac:dyDescent="0.25">
      <c r="B202" s="58">
        <f t="shared" si="6"/>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5" t="e">
        <f>AK202+(VLOOKUP($B201,'Growth Rates'!$B$11:$O$140,($B$1+2),FALSE))-(AL201*(AL$7/VLOOKUP($B201,'Paddock Names'!$B$11:$D$140,3)))</f>
        <v>#DIV/0!</v>
      </c>
    </row>
    <row r="203" spans="2:38" x14ac:dyDescent="0.2">
      <c r="B203" s="58">
        <f t="shared" si="6"/>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IF(SUM(I203:AL203)&gt;0,SUM(I203:AL203)," ")</f>
        <v xml:space="preserve"> </v>
      </c>
      <c r="F203" s="119" t="e">
        <f>Aug!AM204</f>
        <v>#DIV/0!</v>
      </c>
      <c r="G203" s="17">
        <f>VLOOKUP(B203,'Herbage Mass Residual'!$B$11:$O$140,($B$1+2),FALSE)</f>
        <v>1200</v>
      </c>
      <c r="H203" s="103" t="e">
        <f>($F$7/VLOOKUP(B203,'Paddock Names'!$B$11:$D$140,3))*(SUM(I203:AL203)/31)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26"/>
    </row>
    <row r="204" spans="2:38" ht="16" thickBot="1" x14ac:dyDescent="0.25">
      <c r="B204" s="58">
        <f t="shared" si="6"/>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5" t="e">
        <f>AK204+(VLOOKUP($B203,'Growth Rates'!$B$11:$O$140,($B$1+2),FALSE))-(AL203*(AL$7/VLOOKUP($B203,'Paddock Names'!$B$11:$D$140,3)))</f>
        <v>#DIV/0!</v>
      </c>
    </row>
    <row r="205" spans="2:38" x14ac:dyDescent="0.2">
      <c r="B205" s="58">
        <f t="shared" ref="B205:B268" si="7">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IF(SUM(I205:AL205)&gt;0,SUM(I205:AL205)," ")</f>
        <v xml:space="preserve"> </v>
      </c>
      <c r="F205" s="119" t="e">
        <f>Aug!AM206</f>
        <v>#DIV/0!</v>
      </c>
      <c r="G205" s="17">
        <f>VLOOKUP(B205,'Herbage Mass Residual'!$B$11:$O$140,($B$1+2),FALSE)</f>
        <v>1200</v>
      </c>
      <c r="H205" s="103" t="e">
        <f>($F$7/VLOOKUP(B205,'Paddock Names'!$B$11:$D$140,3))*(SUM(I205:AL205)/31)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26"/>
    </row>
    <row r="206" spans="2:38" ht="16" thickBot="1" x14ac:dyDescent="0.25">
      <c r="B206" s="58">
        <f t="shared" si="7"/>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5" t="e">
        <f>AK206+(VLOOKUP($B205,'Growth Rates'!$B$11:$O$140,($B$1+2),FALSE))-(AL205*(AL$7/VLOOKUP($B205,'Paddock Names'!$B$11:$D$140,3)))</f>
        <v>#DIV/0!</v>
      </c>
    </row>
    <row r="207" spans="2:38" x14ac:dyDescent="0.2">
      <c r="B207" s="58">
        <f t="shared" si="7"/>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IF(SUM(I207:AL207)&gt;0,SUM(I207:AL207)," ")</f>
        <v xml:space="preserve"> </v>
      </c>
      <c r="F207" s="119" t="e">
        <f>Aug!AM208</f>
        <v>#DIV/0!</v>
      </c>
      <c r="G207" s="17">
        <f>VLOOKUP(B207,'Herbage Mass Residual'!$B$11:$O$140,($B$1+2),FALSE)</f>
        <v>1200</v>
      </c>
      <c r="H207" s="103" t="e">
        <f>($F$7/VLOOKUP(B207,'Paddock Names'!$B$11:$D$140,3))*(SUM(I207:AL207)/31)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26"/>
    </row>
    <row r="208" spans="2:38" ht="16" thickBot="1" x14ac:dyDescent="0.25">
      <c r="B208" s="58">
        <f t="shared" si="7"/>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5" t="e">
        <f>AK208+(VLOOKUP($B207,'Growth Rates'!$B$11:$O$140,($B$1+2),FALSE))-(AL207*(AL$7/VLOOKUP($B207,'Paddock Names'!$B$11:$D$140,3)))</f>
        <v>#DIV/0!</v>
      </c>
    </row>
    <row r="209" spans="2:38" x14ac:dyDescent="0.2">
      <c r="B209" s="58">
        <f t="shared" si="7"/>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IF(SUM(I209:AL209)&gt;0,SUM(I209:AL209)," ")</f>
        <v xml:space="preserve"> </v>
      </c>
      <c r="F209" s="119" t="e">
        <f>Aug!AM210</f>
        <v>#DIV/0!</v>
      </c>
      <c r="G209" s="17">
        <f>VLOOKUP(B209,'Herbage Mass Residual'!$B$11:$O$140,($B$1+2),FALSE)</f>
        <v>1200</v>
      </c>
      <c r="H209" s="103" t="e">
        <f>($F$7/VLOOKUP(B209,'Paddock Names'!$B$11:$D$140,3))*(SUM(I209:AL209)/31)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26"/>
    </row>
    <row r="210" spans="2:38" ht="16" thickBot="1" x14ac:dyDescent="0.25">
      <c r="B210" s="58">
        <f t="shared" si="7"/>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5" t="e">
        <f>AK210+(VLOOKUP($B209,'Growth Rates'!$B$11:$O$140,($B$1+2),FALSE))-(AL209*(AL$7/VLOOKUP($B209,'Paddock Names'!$B$11:$D$140,3)))</f>
        <v>#DIV/0!</v>
      </c>
    </row>
    <row r="211" spans="2:38" x14ac:dyDescent="0.2">
      <c r="B211" s="58">
        <f t="shared" si="7"/>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IF(SUM(I211:AL211)&gt;0,SUM(I211:AL211)," ")</f>
        <v xml:space="preserve"> </v>
      </c>
      <c r="F211" s="119" t="e">
        <f>Aug!AM212</f>
        <v>#DIV/0!</v>
      </c>
      <c r="G211" s="17">
        <f>VLOOKUP(B211,'Herbage Mass Residual'!$B$11:$O$140,($B$1+2),FALSE)</f>
        <v>1200</v>
      </c>
      <c r="H211" s="103" t="e">
        <f>($F$7/VLOOKUP(B211,'Paddock Names'!$B$11:$D$140,3))*(SUM(I211:AL211)/31)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26"/>
    </row>
    <row r="212" spans="2:38" ht="16" thickBot="1" x14ac:dyDescent="0.25">
      <c r="B212" s="58">
        <f t="shared" si="7"/>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5" t="e">
        <f>AK212+(VLOOKUP($B211,'Growth Rates'!$B$11:$O$140,($B$1+2),FALSE))-(AL211*(AL$7/VLOOKUP($B211,'Paddock Names'!$B$11:$D$140,3)))</f>
        <v>#DIV/0!</v>
      </c>
    </row>
    <row r="213" spans="2:38" x14ac:dyDescent="0.2">
      <c r="B213" s="58">
        <f t="shared" si="7"/>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IF(SUM(I213:AL213)&gt;0,SUM(I213:AL213)," ")</f>
        <v xml:space="preserve"> </v>
      </c>
      <c r="F213" s="119" t="e">
        <f>Aug!AM214</f>
        <v>#DIV/0!</v>
      </c>
      <c r="G213" s="17">
        <f>VLOOKUP(B213,'Herbage Mass Residual'!$B$11:$O$140,($B$1+2),FALSE)</f>
        <v>1200</v>
      </c>
      <c r="H213" s="103" t="e">
        <f>($F$7/VLOOKUP(B213,'Paddock Names'!$B$11:$D$140,3))*(SUM(I213:AL213)/31)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26"/>
    </row>
    <row r="214" spans="2:38" ht="16" thickBot="1" x14ac:dyDescent="0.25">
      <c r="B214" s="58">
        <f t="shared" si="7"/>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5" t="e">
        <f>AK214+(VLOOKUP($B213,'Growth Rates'!$B$11:$O$140,($B$1+2),FALSE))-(AL213*(AL$7/VLOOKUP($B213,'Paddock Names'!$B$11:$D$140,3)))</f>
        <v>#DIV/0!</v>
      </c>
    </row>
    <row r="215" spans="2:38" x14ac:dyDescent="0.2">
      <c r="B215" s="58">
        <f t="shared" si="7"/>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IF(SUM(I215:AL215)&gt;0,SUM(I215:AL215)," ")</f>
        <v xml:space="preserve"> </v>
      </c>
      <c r="F215" s="119" t="e">
        <f>Aug!AM216</f>
        <v>#DIV/0!</v>
      </c>
      <c r="G215" s="17">
        <f>VLOOKUP(B215,'Herbage Mass Residual'!$B$11:$O$140,($B$1+2),FALSE)</f>
        <v>1200</v>
      </c>
      <c r="H215" s="103" t="e">
        <f>($F$7/VLOOKUP(B215,'Paddock Names'!$B$11:$D$140,3))*(SUM(I215:AL215)/31)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26"/>
    </row>
    <row r="216" spans="2:38" ht="16" thickBot="1" x14ac:dyDescent="0.25">
      <c r="B216" s="58">
        <f t="shared" si="7"/>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5" t="e">
        <f>AK216+(VLOOKUP($B215,'Growth Rates'!$B$11:$O$140,($B$1+2),FALSE))-(AL215*(AL$7/VLOOKUP($B215,'Paddock Names'!$B$11:$D$140,3)))</f>
        <v>#DIV/0!</v>
      </c>
    </row>
    <row r="217" spans="2:38" x14ac:dyDescent="0.2">
      <c r="B217" s="58">
        <f t="shared" si="7"/>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IF(SUM(I217:AL217)&gt;0,SUM(I217:AL217)," ")</f>
        <v xml:space="preserve"> </v>
      </c>
      <c r="F217" s="119" t="e">
        <f>Aug!AM218</f>
        <v>#DIV/0!</v>
      </c>
      <c r="G217" s="17">
        <f>VLOOKUP(B217,'Herbage Mass Residual'!$B$11:$O$140,($B$1+2),FALSE)</f>
        <v>1200</v>
      </c>
      <c r="H217" s="103" t="e">
        <f>($F$7/VLOOKUP(B217,'Paddock Names'!$B$11:$D$140,3))*(SUM(I217:AL217)/31)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26"/>
    </row>
    <row r="218" spans="2:38" ht="16" thickBot="1" x14ac:dyDescent="0.25">
      <c r="B218" s="58">
        <f t="shared" si="7"/>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5" t="e">
        <f>AK218+(VLOOKUP($B217,'Growth Rates'!$B$11:$O$140,($B$1+2),FALSE))-(AL217*(AL$7/VLOOKUP($B217,'Paddock Names'!$B$11:$D$140,3)))</f>
        <v>#DIV/0!</v>
      </c>
    </row>
    <row r="219" spans="2:38" x14ac:dyDescent="0.2">
      <c r="B219" s="58">
        <f t="shared" si="7"/>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IF(SUM(I219:AL219)&gt;0,SUM(I219:AL219)," ")</f>
        <v xml:space="preserve"> </v>
      </c>
      <c r="F219" s="119" t="e">
        <f>Aug!AM220</f>
        <v>#DIV/0!</v>
      </c>
      <c r="G219" s="17">
        <f>VLOOKUP(B219,'Herbage Mass Residual'!$B$11:$O$140,($B$1+2),FALSE)</f>
        <v>1200</v>
      </c>
      <c r="H219" s="103" t="e">
        <f>($F$7/VLOOKUP(B219,'Paddock Names'!$B$11:$D$140,3))*(SUM(I219:AL219)/31)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26"/>
    </row>
    <row r="220" spans="2:38" ht="16" thickBot="1" x14ac:dyDescent="0.25">
      <c r="B220" s="58">
        <f t="shared" si="7"/>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5" t="e">
        <f>AK220+(VLOOKUP($B219,'Growth Rates'!$B$11:$O$140,($B$1+2),FALSE))-(AL219*(AL$7/VLOOKUP($B219,'Paddock Names'!$B$11:$D$140,3)))</f>
        <v>#DIV/0!</v>
      </c>
    </row>
    <row r="221" spans="2:38" x14ac:dyDescent="0.2">
      <c r="B221" s="58">
        <f t="shared" si="7"/>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IF(SUM(I221:AL221)&gt;0,SUM(I221:AL221)," ")</f>
        <v xml:space="preserve"> </v>
      </c>
      <c r="F221" s="119" t="e">
        <f>Aug!AM222</f>
        <v>#DIV/0!</v>
      </c>
      <c r="G221" s="17">
        <f>VLOOKUP(B221,'Herbage Mass Residual'!$B$11:$O$140,($B$1+2),FALSE)</f>
        <v>1200</v>
      </c>
      <c r="H221" s="103" t="e">
        <f>($F$7/VLOOKUP(B221,'Paddock Names'!$B$11:$D$140,3))*(SUM(I221:AL221)/31)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26"/>
    </row>
    <row r="222" spans="2:38" ht="16" thickBot="1" x14ac:dyDescent="0.25">
      <c r="B222" s="58">
        <f t="shared" si="7"/>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5" t="e">
        <f>AK222+(VLOOKUP($B221,'Growth Rates'!$B$11:$O$140,($B$1+2),FALSE))-(AL221*(AL$7/VLOOKUP($B221,'Paddock Names'!$B$11:$D$140,3)))</f>
        <v>#DIV/0!</v>
      </c>
    </row>
    <row r="223" spans="2:38" x14ac:dyDescent="0.2">
      <c r="B223" s="58">
        <f t="shared" si="7"/>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IF(SUM(I223:AL223)&gt;0,SUM(I223:AL223)," ")</f>
        <v xml:space="preserve"> </v>
      </c>
      <c r="F223" s="119" t="e">
        <f>Aug!AM224</f>
        <v>#DIV/0!</v>
      </c>
      <c r="G223" s="17">
        <f>VLOOKUP(B223,'Herbage Mass Residual'!$B$11:$O$140,($B$1+2),FALSE)</f>
        <v>1200</v>
      </c>
      <c r="H223" s="103" t="e">
        <f>($F$7/VLOOKUP(B223,'Paddock Names'!$B$11:$D$140,3))*(SUM(I223:AL223)/31)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26"/>
    </row>
    <row r="224" spans="2:38" ht="16" thickBot="1" x14ac:dyDescent="0.25">
      <c r="B224" s="58">
        <f t="shared" si="7"/>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5" t="e">
        <f>AK224+(VLOOKUP($B223,'Growth Rates'!$B$11:$O$140,($B$1+2),FALSE))-(AL223*(AL$7/VLOOKUP($B223,'Paddock Names'!$B$11:$D$140,3)))</f>
        <v>#DIV/0!</v>
      </c>
    </row>
    <row r="225" spans="2:38" x14ac:dyDescent="0.2">
      <c r="B225" s="58">
        <f t="shared" si="7"/>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IF(SUM(I225:AL225)&gt;0,SUM(I225:AL225)," ")</f>
        <v xml:space="preserve"> </v>
      </c>
      <c r="F225" s="119" t="e">
        <f>Aug!AM226</f>
        <v>#DIV/0!</v>
      </c>
      <c r="G225" s="17">
        <f>VLOOKUP(B225,'Herbage Mass Residual'!$B$11:$O$140,($B$1+2),FALSE)</f>
        <v>1200</v>
      </c>
      <c r="H225" s="103" t="e">
        <f>($F$7/VLOOKUP(B225,'Paddock Names'!$B$11:$D$140,3))*(SUM(I225:AL225)/31)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26"/>
    </row>
    <row r="226" spans="2:38" ht="16" thickBot="1" x14ac:dyDescent="0.25">
      <c r="B226" s="58">
        <f t="shared" si="7"/>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5" t="e">
        <f>AK226+(VLOOKUP($B225,'Growth Rates'!$B$11:$O$140,($B$1+2),FALSE))-(AL225*(AL$7/VLOOKUP($B225,'Paddock Names'!$B$11:$D$140,3)))</f>
        <v>#DIV/0!</v>
      </c>
    </row>
    <row r="227" spans="2:38" x14ac:dyDescent="0.2">
      <c r="B227" s="58">
        <f t="shared" si="7"/>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IF(SUM(I227:AL227)&gt;0,SUM(I227:AL227)," ")</f>
        <v xml:space="preserve"> </v>
      </c>
      <c r="F227" s="119" t="e">
        <f>Aug!AM228</f>
        <v>#DIV/0!</v>
      </c>
      <c r="G227" s="17">
        <f>VLOOKUP(B227,'Herbage Mass Residual'!$B$11:$O$140,($B$1+2),FALSE)</f>
        <v>1200</v>
      </c>
      <c r="H227" s="103" t="e">
        <f>($F$7/VLOOKUP(B227,'Paddock Names'!$B$11:$D$140,3))*(SUM(I227:AL227)/31)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26"/>
    </row>
    <row r="228" spans="2:38" ht="16" thickBot="1" x14ac:dyDescent="0.25">
      <c r="B228" s="58">
        <f t="shared" si="7"/>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5" t="e">
        <f>AK228+(VLOOKUP($B227,'Growth Rates'!$B$11:$O$140,($B$1+2),FALSE))-(AL227*(AL$7/VLOOKUP($B227,'Paddock Names'!$B$11:$D$140,3)))</f>
        <v>#DIV/0!</v>
      </c>
    </row>
    <row r="229" spans="2:38" x14ac:dyDescent="0.2">
      <c r="B229" s="58">
        <f t="shared" si="7"/>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IF(SUM(I229:AL229)&gt;0,SUM(I229:AL229)," ")</f>
        <v xml:space="preserve"> </v>
      </c>
      <c r="F229" s="119" t="e">
        <f>Aug!AM230</f>
        <v>#DIV/0!</v>
      </c>
      <c r="G229" s="17">
        <f>VLOOKUP(B229,'Herbage Mass Residual'!$B$11:$O$140,($B$1+2),FALSE)</f>
        <v>1200</v>
      </c>
      <c r="H229" s="103" t="e">
        <f>($F$7/VLOOKUP(B229,'Paddock Names'!$B$11:$D$140,3))*(SUM(I229:AL229)/31)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26"/>
    </row>
    <row r="230" spans="2:38" ht="16" thickBot="1" x14ac:dyDescent="0.25">
      <c r="B230" s="58">
        <f t="shared" si="7"/>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5" t="e">
        <f>AK230+(VLOOKUP($B229,'Growth Rates'!$B$11:$O$140,($B$1+2),FALSE))-(AL229*(AL$7/VLOOKUP($B229,'Paddock Names'!$B$11:$D$140,3)))</f>
        <v>#DIV/0!</v>
      </c>
    </row>
    <row r="231" spans="2:38" x14ac:dyDescent="0.2">
      <c r="B231" s="58">
        <f t="shared" si="7"/>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IF(SUM(I231:AL231)&gt;0,SUM(I231:AL231)," ")</f>
        <v xml:space="preserve"> </v>
      </c>
      <c r="F231" s="119" t="e">
        <f>Aug!AM232</f>
        <v>#DIV/0!</v>
      </c>
      <c r="G231" s="17">
        <f>VLOOKUP(B231,'Herbage Mass Residual'!$B$11:$O$140,($B$1+2),FALSE)</f>
        <v>1200</v>
      </c>
      <c r="H231" s="103" t="e">
        <f>($F$7/VLOOKUP(B231,'Paddock Names'!$B$11:$D$140,3))*(SUM(I231:AL231)/31)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26"/>
    </row>
    <row r="232" spans="2:38" ht="16" thickBot="1" x14ac:dyDescent="0.25">
      <c r="B232" s="58">
        <f t="shared" si="7"/>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5" t="e">
        <f>AK232+(VLOOKUP($B231,'Growth Rates'!$B$11:$O$140,($B$1+2),FALSE))-(AL231*(AL$7/VLOOKUP($B231,'Paddock Names'!$B$11:$D$140,3)))</f>
        <v>#DIV/0!</v>
      </c>
    </row>
    <row r="233" spans="2:38" x14ac:dyDescent="0.2">
      <c r="B233" s="58">
        <f t="shared" si="7"/>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IF(SUM(I233:AL233)&gt;0,SUM(I233:AL233)," ")</f>
        <v xml:space="preserve"> </v>
      </c>
      <c r="F233" s="119" t="e">
        <f>Aug!AM234</f>
        <v>#DIV/0!</v>
      </c>
      <c r="G233" s="17">
        <f>VLOOKUP(B233,'Herbage Mass Residual'!$B$11:$O$140,($B$1+2),FALSE)</f>
        <v>1200</v>
      </c>
      <c r="H233" s="103" t="e">
        <f>($F$7/VLOOKUP(B233,'Paddock Names'!$B$11:$D$140,3))*(SUM(I233:AL233)/31)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26"/>
    </row>
    <row r="234" spans="2:38" ht="16" thickBot="1" x14ac:dyDescent="0.25">
      <c r="B234" s="58">
        <f t="shared" si="7"/>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5" t="e">
        <f>AK234+(VLOOKUP($B233,'Growth Rates'!$B$11:$O$140,($B$1+2),FALSE))-(AL233*(AL$7/VLOOKUP($B233,'Paddock Names'!$B$11:$D$140,3)))</f>
        <v>#DIV/0!</v>
      </c>
    </row>
    <row r="235" spans="2:38" x14ac:dyDescent="0.2">
      <c r="B235" s="58">
        <f t="shared" si="7"/>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IF(SUM(I235:AL235)&gt;0,SUM(I235:AL235)," ")</f>
        <v xml:space="preserve"> </v>
      </c>
      <c r="F235" s="119" t="e">
        <f>Aug!AM236</f>
        <v>#DIV/0!</v>
      </c>
      <c r="G235" s="17">
        <f>VLOOKUP(B235,'Herbage Mass Residual'!$B$11:$O$140,($B$1+2),FALSE)</f>
        <v>1200</v>
      </c>
      <c r="H235" s="103" t="e">
        <f>($F$7/VLOOKUP(B235,'Paddock Names'!$B$11:$D$140,3))*(SUM(I235:AL235)/31)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26"/>
    </row>
    <row r="236" spans="2:38" ht="16" thickBot="1" x14ac:dyDescent="0.25">
      <c r="B236" s="58">
        <f t="shared" si="7"/>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5" t="e">
        <f>AK236+(VLOOKUP($B235,'Growth Rates'!$B$11:$O$140,($B$1+2),FALSE))-(AL235*(AL$7/VLOOKUP($B235,'Paddock Names'!$B$11:$D$140,3)))</f>
        <v>#DIV/0!</v>
      </c>
    </row>
    <row r="237" spans="2:38" x14ac:dyDescent="0.2">
      <c r="B237" s="58">
        <f t="shared" si="7"/>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IF(SUM(I237:AL237)&gt;0,SUM(I237:AL237)," ")</f>
        <v xml:space="preserve"> </v>
      </c>
      <c r="F237" s="119" t="e">
        <f>Aug!AM238</f>
        <v>#DIV/0!</v>
      </c>
      <c r="G237" s="17">
        <f>VLOOKUP(B237,'Herbage Mass Residual'!$B$11:$O$140,($B$1+2),FALSE)</f>
        <v>1200</v>
      </c>
      <c r="H237" s="103" t="e">
        <f>($F$7/VLOOKUP(B237,'Paddock Names'!$B$11:$D$140,3))*(SUM(I237:AL237)/31)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26"/>
    </row>
    <row r="238" spans="2:38" ht="16" thickBot="1" x14ac:dyDescent="0.25">
      <c r="B238" s="58">
        <f t="shared" si="7"/>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5" t="e">
        <f>AK238+(VLOOKUP($B237,'Growth Rates'!$B$11:$O$140,($B$1+2),FALSE))-(AL237*(AL$7/VLOOKUP($B237,'Paddock Names'!$B$11:$D$140,3)))</f>
        <v>#DIV/0!</v>
      </c>
    </row>
    <row r="239" spans="2:38" x14ac:dyDescent="0.2">
      <c r="B239" s="58">
        <f t="shared" si="7"/>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IF(SUM(I239:AL239)&gt;0,SUM(I239:AL239)," ")</f>
        <v xml:space="preserve"> </v>
      </c>
      <c r="F239" s="119" t="e">
        <f>Aug!AM240</f>
        <v>#DIV/0!</v>
      </c>
      <c r="G239" s="17">
        <f>VLOOKUP(B239,'Herbage Mass Residual'!$B$11:$O$140,($B$1+2),FALSE)</f>
        <v>1200</v>
      </c>
      <c r="H239" s="103" t="e">
        <f>($F$7/VLOOKUP(B239,'Paddock Names'!$B$11:$D$140,3))*(SUM(I239:AL239)/31)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26"/>
    </row>
    <row r="240" spans="2:38" ht="16" thickBot="1" x14ac:dyDescent="0.25">
      <c r="B240" s="58">
        <f t="shared" si="7"/>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5" t="e">
        <f>AK240+(VLOOKUP($B239,'Growth Rates'!$B$11:$O$140,($B$1+2),FALSE))-(AL239*(AL$7/VLOOKUP($B239,'Paddock Names'!$B$11:$D$140,3)))</f>
        <v>#DIV/0!</v>
      </c>
    </row>
    <row r="241" spans="2:38" x14ac:dyDescent="0.2">
      <c r="B241" s="58">
        <f t="shared" si="7"/>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IF(SUM(I241:AL241)&gt;0,SUM(I241:AL241)," ")</f>
        <v xml:space="preserve"> </v>
      </c>
      <c r="F241" s="119" t="e">
        <f>Aug!AM242</f>
        <v>#DIV/0!</v>
      </c>
      <c r="G241" s="17">
        <f>VLOOKUP(B241,'Herbage Mass Residual'!$B$11:$O$140,($B$1+2),FALSE)</f>
        <v>1200</v>
      </c>
      <c r="H241" s="103" t="e">
        <f>($F$7/VLOOKUP(B241,'Paddock Names'!$B$11:$D$140,3))*(SUM(I241:AL241)/31)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26"/>
    </row>
    <row r="242" spans="2:38" ht="16" thickBot="1" x14ac:dyDescent="0.25">
      <c r="B242" s="58">
        <f t="shared" si="7"/>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5" t="e">
        <f>AK242+(VLOOKUP($B241,'Growth Rates'!$B$11:$O$140,($B$1+2),FALSE))-(AL241*(AL$7/VLOOKUP($B241,'Paddock Names'!$B$11:$D$140,3)))</f>
        <v>#DIV/0!</v>
      </c>
    </row>
    <row r="243" spans="2:38" x14ac:dyDescent="0.2">
      <c r="B243" s="58">
        <f t="shared" si="7"/>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IF(SUM(I243:AL243)&gt;0,SUM(I243:AL243)," ")</f>
        <v xml:space="preserve"> </v>
      </c>
      <c r="F243" s="119" t="e">
        <f>Aug!AM244</f>
        <v>#DIV/0!</v>
      </c>
      <c r="G243" s="17">
        <f>VLOOKUP(B243,'Herbage Mass Residual'!$B$11:$O$140,($B$1+2),FALSE)</f>
        <v>1200</v>
      </c>
      <c r="H243" s="103" t="e">
        <f>($F$7/VLOOKUP(B243,'Paddock Names'!$B$11:$D$140,3))*(SUM(I243:AL243)/31)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26"/>
    </row>
    <row r="244" spans="2:38" ht="16" thickBot="1" x14ac:dyDescent="0.25">
      <c r="B244" s="58">
        <f t="shared" si="7"/>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5" t="e">
        <f>AK244+(VLOOKUP($B243,'Growth Rates'!$B$11:$O$140,($B$1+2),FALSE))-(AL243*(AL$7/VLOOKUP($B243,'Paddock Names'!$B$11:$D$140,3)))</f>
        <v>#DIV/0!</v>
      </c>
    </row>
    <row r="245" spans="2:38" x14ac:dyDescent="0.2">
      <c r="B245" s="58">
        <f t="shared" si="7"/>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IF(SUM(I245:AL245)&gt;0,SUM(I245:AL245)," ")</f>
        <v xml:space="preserve"> </v>
      </c>
      <c r="F245" s="119" t="e">
        <f>Aug!AM246</f>
        <v>#DIV/0!</v>
      </c>
      <c r="G245" s="17">
        <f>VLOOKUP(B245,'Herbage Mass Residual'!$B$11:$O$140,($B$1+2),FALSE)</f>
        <v>1200</v>
      </c>
      <c r="H245" s="103" t="e">
        <f>($F$7/VLOOKUP(B245,'Paddock Names'!$B$11:$D$140,3))*(SUM(I245:AL245)/31)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26"/>
    </row>
    <row r="246" spans="2:38" ht="16" thickBot="1" x14ac:dyDescent="0.25">
      <c r="B246" s="58">
        <f t="shared" si="7"/>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5" t="e">
        <f>AK246+(VLOOKUP($B245,'Growth Rates'!$B$11:$O$140,($B$1+2),FALSE))-(AL245*(AL$7/VLOOKUP($B245,'Paddock Names'!$B$11:$D$140,3)))</f>
        <v>#DIV/0!</v>
      </c>
    </row>
    <row r="247" spans="2:38" x14ac:dyDescent="0.2">
      <c r="B247" s="58">
        <f t="shared" si="7"/>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IF(SUM(I247:AL247)&gt;0,SUM(I247:AL247)," ")</f>
        <v xml:space="preserve"> </v>
      </c>
      <c r="F247" s="119" t="e">
        <f>Aug!AM248</f>
        <v>#DIV/0!</v>
      </c>
      <c r="G247" s="17">
        <f>VLOOKUP(B247,'Herbage Mass Residual'!$B$11:$O$140,($B$1+2),FALSE)</f>
        <v>1200</v>
      </c>
      <c r="H247" s="103" t="e">
        <f>($F$7/VLOOKUP(B247,'Paddock Names'!$B$11:$D$140,3))*(SUM(I247:AL247)/31)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26"/>
    </row>
    <row r="248" spans="2:38" ht="16" thickBot="1" x14ac:dyDescent="0.25">
      <c r="B248" s="58">
        <f t="shared" si="7"/>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5" t="e">
        <f>AK248+(VLOOKUP($B247,'Growth Rates'!$B$11:$O$140,($B$1+2),FALSE))-(AL247*(AL$7/VLOOKUP($B247,'Paddock Names'!$B$11:$D$140,3)))</f>
        <v>#DIV/0!</v>
      </c>
    </row>
    <row r="249" spans="2:38" x14ac:dyDescent="0.2">
      <c r="B249" s="58">
        <f t="shared" si="7"/>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IF(SUM(I249:AL249)&gt;0,SUM(I249:AL249)," ")</f>
        <v xml:space="preserve"> </v>
      </c>
      <c r="F249" s="119" t="e">
        <f>Aug!AM250</f>
        <v>#DIV/0!</v>
      </c>
      <c r="G249" s="17">
        <f>VLOOKUP(B249,'Herbage Mass Residual'!$B$11:$O$140,($B$1+2),FALSE)</f>
        <v>1200</v>
      </c>
      <c r="H249" s="103" t="e">
        <f>($F$7/VLOOKUP(B249,'Paddock Names'!$B$11:$D$140,3))*(SUM(I249:AL249)/31)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26"/>
    </row>
    <row r="250" spans="2:38" ht="16" thickBot="1" x14ac:dyDescent="0.25">
      <c r="B250" s="58">
        <f t="shared" si="7"/>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5" t="e">
        <f>AK250+(VLOOKUP($B249,'Growth Rates'!$B$11:$O$140,($B$1+2),FALSE))-(AL249*(AL$7/VLOOKUP($B249,'Paddock Names'!$B$11:$D$140,3)))</f>
        <v>#DIV/0!</v>
      </c>
    </row>
    <row r="251" spans="2:38" x14ac:dyDescent="0.2">
      <c r="B251" s="58">
        <f t="shared" si="7"/>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IF(SUM(I251:AL251)&gt;0,SUM(I251:AL251)," ")</f>
        <v xml:space="preserve"> </v>
      </c>
      <c r="F251" s="119" t="e">
        <f>Aug!AM252</f>
        <v>#DIV/0!</v>
      </c>
      <c r="G251" s="17">
        <f>VLOOKUP(B251,'Herbage Mass Residual'!$B$11:$O$140,($B$1+2),FALSE)</f>
        <v>1200</v>
      </c>
      <c r="H251" s="103" t="e">
        <f>($F$7/VLOOKUP(B251,'Paddock Names'!$B$11:$D$140,3))*(SUM(I251:AL251)/31)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26"/>
    </row>
    <row r="252" spans="2:38" ht="16" thickBot="1" x14ac:dyDescent="0.25">
      <c r="B252" s="58">
        <f t="shared" si="7"/>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5" t="e">
        <f>AK252+(VLOOKUP($B251,'Growth Rates'!$B$11:$O$140,($B$1+2),FALSE))-(AL251*(AL$7/VLOOKUP($B251,'Paddock Names'!$B$11:$D$140,3)))</f>
        <v>#DIV/0!</v>
      </c>
    </row>
    <row r="253" spans="2:38" x14ac:dyDescent="0.2">
      <c r="B253" s="58">
        <f t="shared" si="7"/>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IF(SUM(I253:AL253)&gt;0,SUM(I253:AL253)," ")</f>
        <v xml:space="preserve"> </v>
      </c>
      <c r="F253" s="119" t="e">
        <f>Aug!AM254</f>
        <v>#DIV/0!</v>
      </c>
      <c r="G253" s="17">
        <f>VLOOKUP(B253,'Herbage Mass Residual'!$B$11:$O$140,($B$1+2),FALSE)</f>
        <v>1200</v>
      </c>
      <c r="H253" s="103" t="e">
        <f>($F$7/VLOOKUP(B253,'Paddock Names'!$B$11:$D$140,3))*(SUM(I253:AL253)/31)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26"/>
    </row>
    <row r="254" spans="2:38" ht="16" thickBot="1" x14ac:dyDescent="0.25">
      <c r="B254" s="58">
        <f t="shared" si="7"/>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5" t="e">
        <f>AK254+(VLOOKUP($B253,'Growth Rates'!$B$11:$O$140,($B$1+2),FALSE))-(AL253*(AL$7/VLOOKUP($B253,'Paddock Names'!$B$11:$D$140,3)))</f>
        <v>#DIV/0!</v>
      </c>
    </row>
    <row r="255" spans="2:38" x14ac:dyDescent="0.2">
      <c r="B255" s="58">
        <f t="shared" si="7"/>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IF(SUM(I255:AL255)&gt;0,SUM(I255:AL255)," ")</f>
        <v xml:space="preserve"> </v>
      </c>
      <c r="F255" s="119" t="e">
        <f>Aug!AM256</f>
        <v>#DIV/0!</v>
      </c>
      <c r="G255" s="17">
        <f>VLOOKUP(B255,'Herbage Mass Residual'!$B$11:$O$140,($B$1+2),FALSE)</f>
        <v>1200</v>
      </c>
      <c r="H255" s="103" t="e">
        <f>($F$7/VLOOKUP(B255,'Paddock Names'!$B$11:$D$140,3))*(SUM(I255:AL255)/31)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26"/>
    </row>
    <row r="256" spans="2:38" ht="16" thickBot="1" x14ac:dyDescent="0.25">
      <c r="B256" s="58">
        <f t="shared" si="7"/>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5" t="e">
        <f>AK256+(VLOOKUP($B255,'Growth Rates'!$B$11:$O$140,($B$1+2),FALSE))-(AL255*(AL$7/VLOOKUP($B255,'Paddock Names'!$B$11:$D$140,3)))</f>
        <v>#DIV/0!</v>
      </c>
    </row>
    <row r="257" spans="1:39" x14ac:dyDescent="0.2">
      <c r="B257" s="58">
        <f t="shared" si="7"/>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IF(SUM(I257:AL257)&gt;0,SUM(I257:AL257)," ")</f>
        <v xml:space="preserve"> </v>
      </c>
      <c r="F257" s="119" t="e">
        <f>Aug!AM258</f>
        <v>#DIV/0!</v>
      </c>
      <c r="G257" s="17">
        <f>VLOOKUP(B257,'Herbage Mass Residual'!$B$11:$O$140,($B$1+2),FALSE)</f>
        <v>1200</v>
      </c>
      <c r="H257" s="103" t="e">
        <f>($F$7/VLOOKUP(B257,'Paddock Names'!$B$11:$D$140,3))*(SUM(I257:AL257)/31)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26"/>
    </row>
    <row r="258" spans="1:39" ht="16" thickBot="1" x14ac:dyDescent="0.25">
      <c r="B258" s="58">
        <f t="shared" si="7"/>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5" t="e">
        <f>AK258+(VLOOKUP($B257,'Growth Rates'!$B$11:$O$140,($B$1+2),FALSE))-(AL257*(AL$7/VLOOKUP($B257,'Paddock Names'!$B$11:$D$140,3)))</f>
        <v>#DIV/0!</v>
      </c>
    </row>
    <row r="259" spans="1:39" x14ac:dyDescent="0.2">
      <c r="B259" s="58">
        <f t="shared" si="7"/>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IF(SUM(I259:AL259)&gt;0,SUM(I259:AL259)," ")</f>
        <v xml:space="preserve"> </v>
      </c>
      <c r="F259" s="119" t="e">
        <f>Aug!AM260</f>
        <v>#DIV/0!</v>
      </c>
      <c r="G259" s="17">
        <f>VLOOKUP(B259,'Herbage Mass Residual'!$B$11:$O$140,($B$1+2),FALSE)</f>
        <v>1200</v>
      </c>
      <c r="H259" s="103" t="e">
        <f>($F$7/VLOOKUP(B259,'Paddock Names'!$B$11:$D$140,3))*(SUM(I259:AL259)/31)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26"/>
    </row>
    <row r="260" spans="1:39" ht="16" thickBot="1" x14ac:dyDescent="0.25">
      <c r="B260" s="58">
        <f t="shared" si="7"/>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5" t="e">
        <f>AK260+(VLOOKUP($B259,'Growth Rates'!$B$11:$O$140,($B$1+2),FALSE))-(AL259*(AL$7/VLOOKUP($B259,'Paddock Names'!$B$11:$D$140,3)))</f>
        <v>#DIV/0!</v>
      </c>
    </row>
    <row r="261" spans="1:39" x14ac:dyDescent="0.2">
      <c r="B261" s="58">
        <f t="shared" si="7"/>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IF(SUM(I261:AL261)&gt;0,SUM(I261:AL261)," ")</f>
        <v xml:space="preserve"> </v>
      </c>
      <c r="F261" s="119" t="e">
        <f>Aug!AM262</f>
        <v>#DIV/0!</v>
      </c>
      <c r="G261" s="17">
        <f>VLOOKUP(B261,'Herbage Mass Residual'!$B$11:$O$140,($B$1+2),FALSE)</f>
        <v>1200</v>
      </c>
      <c r="H261" s="103" t="e">
        <f>($F$7/VLOOKUP(B261,'Paddock Names'!$B$11:$D$140,3))*(SUM(I261:AL261)/31)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26"/>
    </row>
    <row r="262" spans="1:39" ht="16" thickBot="1" x14ac:dyDescent="0.25">
      <c r="B262" s="58">
        <f t="shared" si="7"/>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5" t="e">
        <f>AK262+(VLOOKUP($B261,'Growth Rates'!$B$11:$O$140,($B$1+2),FALSE))-(AL261*(AL$7/VLOOKUP($B261,'Paddock Names'!$B$11:$D$140,3)))</f>
        <v>#DIV/0!</v>
      </c>
    </row>
    <row r="263" spans="1:39" x14ac:dyDescent="0.2">
      <c r="B263" s="58">
        <f t="shared" si="7"/>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IF(SUM(I263:AL263)&gt;0,SUM(I263:AL263)," ")</f>
        <v xml:space="preserve"> </v>
      </c>
      <c r="F263" s="119" t="e">
        <f>Aug!AM264</f>
        <v>#DIV/0!</v>
      </c>
      <c r="G263" s="17">
        <f>VLOOKUP(B263,'Herbage Mass Residual'!$B$11:$O$140,($B$1+2),FALSE)</f>
        <v>1200</v>
      </c>
      <c r="H263" s="103" t="e">
        <f>($F$7/VLOOKUP(B263,'Paddock Names'!$B$11:$D$140,3))*(SUM(I263:AL263)/31)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26"/>
    </row>
    <row r="264" spans="1:39" ht="16" thickBot="1" x14ac:dyDescent="0.25">
      <c r="B264" s="58">
        <f t="shared" si="7"/>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5" t="e">
        <f>AK264+(VLOOKUP($B263,'Growth Rates'!$B$11:$O$140,($B$1+2),FALSE))-(AL263*(AL$7/VLOOKUP($B263,'Paddock Names'!$B$11:$D$140,3)))</f>
        <v>#DIV/0!</v>
      </c>
    </row>
    <row r="265" spans="1:39" x14ac:dyDescent="0.2">
      <c r="B265" s="58">
        <f t="shared" si="7"/>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IF(SUM(I265:AL265)&gt;0,SUM(I265:AL265)," ")</f>
        <v xml:space="preserve"> </v>
      </c>
      <c r="F265" s="119" t="e">
        <f>Aug!AM266</f>
        <v>#DIV/0!</v>
      </c>
      <c r="G265" s="17">
        <f>VLOOKUP(B265,'Herbage Mass Residual'!$B$11:$O$140,($B$1+2),FALSE)</f>
        <v>1200</v>
      </c>
      <c r="H265" s="103" t="e">
        <f>($F$7/VLOOKUP(B265,'Paddock Names'!$B$11:$D$140,3))*(SUM(I265:AL265)/31)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26"/>
    </row>
    <row r="266" spans="1:39" ht="16" thickBot="1" x14ac:dyDescent="0.25">
      <c r="B266" s="58">
        <f t="shared" si="7"/>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5" t="e">
        <f>AK266+(VLOOKUP($B265,'Growth Rates'!$B$11:$O$140,($B$1+2),FALSE))-(AL265*(AL$7/VLOOKUP($B265,'Paddock Names'!$B$11:$D$140,3)))</f>
        <v>#DIV/0!</v>
      </c>
    </row>
    <row r="267" spans="1:39" x14ac:dyDescent="0.2">
      <c r="B267" s="58">
        <f t="shared" si="7"/>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IF(SUM(I267:AL267)&gt;0,SUM(I267:AL267)," ")</f>
        <v xml:space="preserve"> </v>
      </c>
      <c r="F267" s="119" t="e">
        <f>Aug!AM268</f>
        <v>#DIV/0!</v>
      </c>
      <c r="G267" s="17">
        <f>VLOOKUP(B267,'Herbage Mass Residual'!$B$11:$O$140,($B$1+2),FALSE)</f>
        <v>1200</v>
      </c>
      <c r="H267" s="103" t="e">
        <f>($F$7/VLOOKUP(B267,'Paddock Names'!$B$11:$D$140,3))*(SUM(I267:AL267)/31)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26"/>
    </row>
    <row r="268" spans="1:39" ht="16" thickBot="1" x14ac:dyDescent="0.25">
      <c r="B268" s="58">
        <f t="shared" si="7"/>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5" t="e">
        <f>AK268+(VLOOKUP($B267,'Growth Rates'!$B$11:$O$140,($B$1+2),FALSE))-(AL267*(AL$7/VLOOKUP($B267,'Paddock Names'!$B$11:$D$140,3)))</f>
        <v>#DIV/0!</v>
      </c>
    </row>
    <row r="269" spans="1:39"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30</v>
      </c>
      <c r="E269" s="17" t="str">
        <f>IF(SUM(I269:AL269)&gt;0,SUM(I269:AL269)," ")</f>
        <v xml:space="preserve"> </v>
      </c>
      <c r="F269" s="119">
        <f>Aug!AM270</f>
        <v>6550</v>
      </c>
      <c r="G269" s="17">
        <f>VLOOKUP(B269,'Herbage Mass Residual'!$B$11:$O$140,($B$1+2),FALSE)</f>
        <v>1200</v>
      </c>
      <c r="H269" s="103">
        <f>($F$7/VLOOKUP(B269,'Paddock Names'!$B$11:$D$140,3))*(SUM(I269:AL269)/31)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26"/>
    </row>
    <row r="270" spans="1:39" ht="16" thickBot="1" x14ac:dyDescent="0.25">
      <c r="B270" s="58">
        <f>B269+0.5</f>
        <v>130.5</v>
      </c>
      <c r="C270" s="23"/>
      <c r="D270" s="29"/>
      <c r="E270" s="27"/>
      <c r="F270" s="21"/>
      <c r="G270" s="22"/>
      <c r="H270" s="104"/>
      <c r="I270" s="114">
        <f>F269+(VLOOKUP(B269,'Growth Rates'!$B$11:$O$140,($B$1+2),FALSE))-(I269*(I$7/VLOOKUP(B269,'Paddock Names'!$B$11:$D$140,3)))</f>
        <v>6555</v>
      </c>
      <c r="J270" s="114">
        <f>I270+(VLOOKUP($B269,'Growth Rates'!$B$11:$O$140,($B$1+2),FALSE))-(J269*(J$7/VLOOKUP($B269,'Paddock Names'!$B$11:$D$140,3)))</f>
        <v>6560</v>
      </c>
      <c r="K270" s="114">
        <f>J270+(VLOOKUP($B269,'Growth Rates'!$B$11:$O$140,($B$1+2),FALSE))-(K269*(K$7/VLOOKUP($B269,'Paddock Names'!$B$11:$D$140,3)))</f>
        <v>6565</v>
      </c>
      <c r="L270" s="114">
        <f>K270+(VLOOKUP($B269,'Growth Rates'!$B$11:$O$140,($B$1+2),FALSE))-(L269*(L$7/VLOOKUP($B269,'Paddock Names'!$B$11:$D$140,3)))</f>
        <v>6570</v>
      </c>
      <c r="M270" s="114">
        <f>L270+(VLOOKUP($B269,'Growth Rates'!$B$11:$O$140,($B$1+2),FALSE))-(M269*(M$7/VLOOKUP($B269,'Paddock Names'!$B$11:$D$140,3)))</f>
        <v>6575</v>
      </c>
      <c r="N270" s="114">
        <f>M270+(VLOOKUP($B269,'Growth Rates'!$B$11:$O$140,($B$1+2),FALSE))-(N269*(N$7/VLOOKUP($B269,'Paddock Names'!$B$11:$D$140,3)))</f>
        <v>6580</v>
      </c>
      <c r="O270" s="114">
        <f>N270+(VLOOKUP($B269,'Growth Rates'!$B$11:$O$140,($B$1+2),FALSE))-(O269*(O$7/VLOOKUP($B269,'Paddock Names'!$B$11:$D$140,3)))</f>
        <v>6585</v>
      </c>
      <c r="P270" s="114">
        <f>O270+(VLOOKUP($B269,'Growth Rates'!$B$11:$O$140,($B$1+2),FALSE))-(P269*(P$7/VLOOKUP($B269,'Paddock Names'!$B$11:$D$140,3)))</f>
        <v>6590</v>
      </c>
      <c r="Q270" s="114">
        <f>P270+(VLOOKUP($B269,'Growth Rates'!$B$11:$O$140,($B$1+2),FALSE))-(Q269*(Q$7/VLOOKUP($B269,'Paddock Names'!$B$11:$D$140,3)))</f>
        <v>6595</v>
      </c>
      <c r="R270" s="114">
        <f>Q270+(VLOOKUP($B269,'Growth Rates'!$B$11:$O$140,($B$1+2),FALSE))-(R269*(R$7/VLOOKUP($B269,'Paddock Names'!$B$11:$D$140,3)))</f>
        <v>6600</v>
      </c>
      <c r="S270" s="114">
        <f>R270+(VLOOKUP($B269,'Growth Rates'!$B$11:$O$140,($B$1+2),FALSE))-(S269*(S$7/VLOOKUP($B269,'Paddock Names'!$B$11:$D$140,3)))</f>
        <v>6605</v>
      </c>
      <c r="T270" s="114">
        <f>S270+(VLOOKUP($B269,'Growth Rates'!$B$11:$O$140,($B$1+2),FALSE))-(T269*(T$7/VLOOKUP($B269,'Paddock Names'!$B$11:$D$140,3)))</f>
        <v>6610</v>
      </c>
      <c r="U270" s="114">
        <f>T270+(VLOOKUP($B269,'Growth Rates'!$B$11:$O$140,($B$1+2),FALSE))-(U269*(U$7/VLOOKUP($B269,'Paddock Names'!$B$11:$D$140,3)))</f>
        <v>6615</v>
      </c>
      <c r="V270" s="114">
        <f>U270+(VLOOKUP($B269,'Growth Rates'!$B$11:$O$140,($B$1+2),FALSE))-(V269*(V$7/VLOOKUP($B269,'Paddock Names'!$B$11:$D$140,3)))</f>
        <v>6620</v>
      </c>
      <c r="W270" s="114">
        <f>V270+(VLOOKUP($B269,'Growth Rates'!$B$11:$O$140,($B$1+2),FALSE))-(W269*(W$7/VLOOKUP($B269,'Paddock Names'!$B$11:$D$140,3)))</f>
        <v>6625</v>
      </c>
      <c r="X270" s="114">
        <f>W270+(VLOOKUP($B269,'Growth Rates'!$B$11:$O$140,($B$1+2),FALSE))-(X269*(X$7/VLOOKUP($B269,'Paddock Names'!$B$11:$D$140,3)))</f>
        <v>6630</v>
      </c>
      <c r="Y270" s="114">
        <f>X270+(VLOOKUP($B269,'Growth Rates'!$B$11:$O$140,($B$1+2),FALSE))-(Y269*(Y$7/VLOOKUP($B269,'Paddock Names'!$B$11:$D$140,3)))</f>
        <v>6635</v>
      </c>
      <c r="Z270" s="114">
        <f>Y270+(VLOOKUP($B269,'Growth Rates'!$B$11:$O$140,($B$1+2),FALSE))-(Z269*(Z$7/VLOOKUP($B269,'Paddock Names'!$B$11:$D$140,3)))</f>
        <v>6640</v>
      </c>
      <c r="AA270" s="114">
        <f>Z270+(VLOOKUP($B269,'Growth Rates'!$B$11:$O$140,($B$1+2),FALSE))-(AA269*(AA$7/VLOOKUP($B269,'Paddock Names'!$B$11:$D$140,3)))</f>
        <v>6645</v>
      </c>
      <c r="AB270" s="114">
        <f>AA270+(VLOOKUP($B269,'Growth Rates'!$B$11:$O$140,($B$1+2),FALSE))-(AB269*(AB$7/VLOOKUP($B269,'Paddock Names'!$B$11:$D$140,3)))</f>
        <v>6650</v>
      </c>
      <c r="AC270" s="114">
        <f>AB270+(VLOOKUP($B269,'Growth Rates'!$B$11:$O$140,($B$1+2),FALSE))-(AC269*(AC$7/VLOOKUP($B269,'Paddock Names'!$B$11:$D$140,3)))</f>
        <v>6655</v>
      </c>
      <c r="AD270" s="114">
        <f>AC270+(VLOOKUP($B269,'Growth Rates'!$B$11:$O$140,($B$1+2),FALSE))-(AD269*(AD$7/VLOOKUP($B269,'Paddock Names'!$B$11:$D$140,3)))</f>
        <v>6660</v>
      </c>
      <c r="AE270" s="114">
        <f>AD270+(VLOOKUP($B269,'Growth Rates'!$B$11:$O$140,($B$1+2),FALSE))-(AE269*(AE$7/VLOOKUP($B269,'Paddock Names'!$B$11:$D$140,3)))</f>
        <v>6665</v>
      </c>
      <c r="AF270" s="114">
        <f>AE270+(VLOOKUP($B269,'Growth Rates'!$B$11:$O$140,($B$1+2),FALSE))-(AF269*(AF$7/VLOOKUP($B269,'Paddock Names'!$B$11:$D$140,3)))</f>
        <v>6670</v>
      </c>
      <c r="AG270" s="114">
        <f>AF270+(VLOOKUP($B269,'Growth Rates'!$B$11:$O$140,($B$1+2),FALSE))-(AG269*(AG$7/VLOOKUP($B269,'Paddock Names'!$B$11:$D$140,3)))</f>
        <v>6675</v>
      </c>
      <c r="AH270" s="114">
        <f>AG270+(VLOOKUP($B269,'Growth Rates'!$B$11:$O$140,($B$1+2),FALSE))-(AH269*(AH$7/VLOOKUP($B269,'Paddock Names'!$B$11:$D$140,3)))</f>
        <v>6680</v>
      </c>
      <c r="AI270" s="114">
        <f>AH270+(VLOOKUP($B269,'Growth Rates'!$B$11:$O$140,($B$1+2),FALSE))-(AI269*(AI$7/VLOOKUP($B269,'Paddock Names'!$B$11:$D$140,3)))</f>
        <v>6685</v>
      </c>
      <c r="AJ270" s="114">
        <f>AI270+(VLOOKUP($B269,'Growth Rates'!$B$11:$O$140,($B$1+2),FALSE))-(AJ269*(AJ$7/VLOOKUP($B269,'Paddock Names'!$B$11:$D$140,3)))</f>
        <v>6690</v>
      </c>
      <c r="AK270" s="114">
        <f>AJ270+(VLOOKUP($B269,'Growth Rates'!$B$11:$O$140,($B$1+2),FALSE))-(AK269*(AK$7/VLOOKUP($B269,'Paddock Names'!$B$11:$D$140,3)))</f>
        <v>6695</v>
      </c>
      <c r="AL270" s="115">
        <f>AK270+(VLOOKUP($B269,'Growth Rates'!$B$11:$O$140,($B$1+2),FALSE))-(AL269*(AL$7/VLOOKUP($B269,'Paddock Names'!$B$11:$D$140,3)))</f>
        <v>6700</v>
      </c>
    </row>
    <row r="271" spans="1:39"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70"/>
      <c r="AM271" s="62"/>
    </row>
  </sheetData>
  <sheetProtection sheet="1" objects="1" scenarios="1"/>
  <mergeCells count="6">
    <mergeCell ref="D7:E7"/>
    <mergeCell ref="F7:G7"/>
    <mergeCell ref="H7:H10"/>
    <mergeCell ref="F8:G8"/>
    <mergeCell ref="D9:E9"/>
    <mergeCell ref="F9:G9"/>
  </mergeCells>
  <phoneticPr fontId="16" type="noConversion"/>
  <conditionalFormatting sqref="I10:AL10">
    <cfRule type="expression" dxfId="87" priority="18" stopIfTrue="1">
      <formula>I$6&gt;1.11</formula>
    </cfRule>
    <cfRule type="expression" dxfId="86" priority="19" stopIfTrue="1">
      <formula>I$6&lt;0.89</formula>
    </cfRule>
  </conditionalFormatting>
  <conditionalFormatting sqref="I9:AL9">
    <cfRule type="expression" dxfId="85" priority="15" stopIfTrue="1">
      <formula>I$6&gt;1.11</formula>
    </cfRule>
    <cfRule type="expression" dxfId="84" priority="16" stopIfTrue="1">
      <formula>I$6&lt;0.89</formula>
    </cfRule>
    <cfRule type="expression" dxfId="83" priority="17" stopIfTrue="1">
      <formula>MOD(I9,7)&lt;2</formula>
    </cfRule>
  </conditionalFormatting>
  <conditionalFormatting sqref="I11:AL11 I13:AL13 I15:AL15 I17:AL17 I19:AL19 I21:AL21 I23:AL23 I25:AL25 I27:AL27 I29:AL29 I31:AL31 I33:AL33 I35:AL35 I37:AL37 I39:AL39 I41:AL41 I43:AL43 I45:AL45 I47:AL47 I49:AL49 I51:AL51 I53:AL53 I55:AL55 I57:AL57 I59:AL59 I61:AL61 I63:AL63 I65:AL65 I67:AL67 I69:AL69 I71:AL71 I73:AL73 I75:AL75 I77:AL77 I79:AL79 I81:AL81 I83:AL83 I85:AL85 I87:AL87 I89:AL89 I91:AL91 I93:AL93 I95:AL95 I97:AL97 I99:AL99 I101:AL101 I103:AL103 I105:AL105 I107:AL107 I109:AL109 I111:AL111 I113:AL113 I115:AL115 I117:AL117 I119:AL119 I121:AL121 I123:AL123 I125:AL125 I127:AL127 I129:AL129 I131:AL131 I133:AL133 I135:AL135 I137:AL137 I139:AL139 I141:AL141 I143:AL143 I145:AL145 I147:AL147 I149:AL149 I151:AL151 I153:AL153 I155:AL155 I157:AL157 I159:AL159 I161:AL161 I163:AL163 I165:AL165 I167:AL167 I169:AL169 I171:AL171 I173:AL173 I175:AL175 I177:AL177 I179:AL179 I181:AL181 I183:AL183 I185:AL185 I187:AL187 I189:AL189 I191:AL191 I193:AL193 I195:AL195 I197:AL197 I199:AL199 I201:AL201 I203:AL203 I205:AL205 I207:AL207 I209:AL209 I211:AL211 I213:AL213 I215:AL215 I217:AL217 I219:AL219 I221:AL221 I223:AL223 I225:AL225 I227:AL227 I229:AL229 I231:AL231 I233:AL233 I235:AL235 I237:AL237 I239:AL239 I241:AL241 I243:AL243 I245:AL245 I247:AL247 I249:AL249 I251:AL251 I253:AL253 I255:AL255 I257:AL257 I259:AL259 I261:AL261 I263:AL263 I265:AL265 I267:AL267 I269:AL269">
    <cfRule type="cellIs" dxfId="82" priority="12" stopIfTrue="1" operator="between">
      <formula>0.75</formula>
      <formula>1</formula>
    </cfRule>
    <cfRule type="cellIs" dxfId="81" priority="13" stopIfTrue="1" operator="between">
      <formula>0.5</formula>
      <formula>0.7499</formula>
    </cfRule>
    <cfRule type="cellIs" dxfId="80" priority="14" stopIfTrue="1" operator="between">
      <formula>0.001</formula>
      <formula>0.499</formula>
    </cfRule>
  </conditionalFormatting>
  <conditionalFormatting sqref="D9">
    <cfRule type="expression" dxfId="79" priority="11" stopIfTrue="1">
      <formula>SUM(E11:E270)&lt;&gt;VALUE(CONCATENATE("01/",$B$1+1,"/",E6))-VALUE(CONCATENATE("01/",$B$1,"/",E6))</formula>
    </cfRule>
  </conditionalFormatting>
  <conditionalFormatting sqref="E9">
    <cfRule type="expression" dxfId="78" priority="10" stopIfTrue="1">
      <formula>SUM(I11:I270)&lt;&gt;VALUE(CONCATENATE("01/",$B$1+1,"/",I6))-VALUE(CONCATENATE("01/",$B$1,"/",I6))</formula>
    </cfRule>
  </conditionalFormatting>
  <conditionalFormatting sqref="I12:AL12 I14:AL14 I16:AL16 I18:AL18 I20:AL20 I22:AL22 I24:AL24 I26:AL26 I28:AL28 I30:AL30 I32:AL32 I34:AL34 I36:AL36 I38:AL38 I40:AL40 I42:AL42 I44:AL44 I46:AL46 I48:AL48 I50:AL50 I52:AL52 I54:AL54 I56:AL56 I58:AL58 I60:AL60 I62:AL62 I64:AL64 I66:AL66 I68:AL68 I70:AL70 I72:AL72 I74:AL74 I76:AL76 I78:AL78 I80:AL80 I82:AL82 I84:AL84 I86:AL86 I88:AL88 I90:AL90 I92:AL92 I94:AL94 I96:AL96 I98:AL98 I100:AL100 I102:AL102 I104:AL104 I106:AL106 I108:AL108 I110:AL110 I112:AL112 I114:AL114 I116:AL116 I118:AL118 I120:AL120 I122:AL122 I124:AL124 I126:AL126 I128:AL128 I130:AL130 I132:AL132 I134:AL134 I136:AL136 I138:AL138 I140:AL140 I142:AL142 I144:AL144 I146:AL146 I148:AL148 I150:AL150 I152:AL152 I154:AL154 I156:AL156 I158:AL158 I160:AL160 I162:AL162 I164:AL164 I166:AL166 I168:AL168 I170:AL170 I172:AL172 I174:AL174 I176:AL176 I178:AL178 I180:AL180 I182:AL182 I184:AL184 I186:AL186 I188:AL188 I190:AL190 I192:AL192 I194:AL194 I196:AL196 I198:AL198 I200:AL200 I202:AL202 I204:AL204 I206:AL206 I208:AL208 I210:AL210 I212:AL212 I214:AL214 I216:AL216 I218:AL218 I220:AL220 I222:AL222 I224:AL224 I226:AL226 I228:AL228 I230:AL230 I232:AL232 I234:AL234 I236:AL236 I238:AL238 I240:AL240 I242:AL242 I244:AL244 I246:AL246 I248:AL248 I250:AL250 I252:AL252 I254:AL254 I256:AL256 I258:AL258 I260:AL260 I262:AL262 I264:AL264 I266:AL266 I268:AL268 I270:AL270">
    <cfRule type="expression" dxfId="77"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76"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75" priority="6" stopIfTrue="1">
      <formula>ERROR.TYPE(H11)=2</formula>
    </cfRule>
    <cfRule type="cellIs" dxfId="74"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73" priority="4" stopIfTrue="1">
      <formula>H11=0</formula>
    </cfRule>
    <cfRule type="cellIs" dxfId="72"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71" priority="2" stopIfTrue="1" operator="equal">
      <formula>" "</formula>
    </cfRule>
    <cfRule type="expression" dxfId="70"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69"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68" priority="39" stopIfTrue="1">
      <formula>C11=""</formula>
    </cfRule>
    <cfRule type="cellIs" dxfId="67" priority="40" stopIfTrue="1" operator="lessThan">
      <formula>1</formula>
    </cfRule>
    <cfRule type="expression" dxfId="66" priority="41" stopIfTrue="1">
      <formula>F11&lt;=G11</formula>
    </cfRule>
  </conditionalFormatting>
  <dataValidations count="1">
    <dataValidation type="decimal" allowBlank="1" showInputMessage="1" showErrorMessage="1" sqref="I11 I269 I267 I265 I263 I261 I259 I257 I255 I253 I251 I249 I247 I245 I243 I241 I239 I237 I235 I233 I231 I229 I227 I225 I223 I221 I219 I217 I215 I213 I211 I209 I207 I205 I203 I201 I199 I197 I195 I193 I191 I189 I187 I185 I183 I181 I179 I177 I175 I173 I171 I169 I167 I165 I163 I161 I159 I157 I155 I153 I151 I149 I147 I145 I143 I141 I139 I137 I135 I133 I131 I129 I127 I125 I123 I121 I119 I117 I115 I113 I111 I109 I107 I105 I103 I101 I99 I97 I95 I93 I91 I89 I87 I85 I83 I81 I79 I77 I75 I73 I71 I69 I67 I65 I63 I61 I59 I57 I55 I53 I51 I49 I47 I45 I43 I41 I39 I37 I35 I33 I31 I29 I27 I25 I23 I21 I19 I17 I15 I13">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31983" r:id="rId3" name="Button 239">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31984" r:id="rId4" name="Button 240">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31991" r:id="rId5" name="Button 247">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31992" r:id="rId6" name="Button 248">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4">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F7" sqref="F7:G7"/>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10</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M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f>Sep!AL7</f>
        <v>0</v>
      </c>
      <c r="G7" s="153"/>
      <c r="H7" s="145" t="s">
        <v>47</v>
      </c>
      <c r="I7" s="127">
        <f>F7</f>
        <v>0</v>
      </c>
      <c r="J7" s="128">
        <f>I7</f>
        <v>0</v>
      </c>
      <c r="K7" s="128">
        <f>J7</f>
        <v>0</v>
      </c>
      <c r="L7" s="128">
        <f>K7</f>
        <v>0</v>
      </c>
      <c r="M7" s="128">
        <f t="shared" ref="M7:AM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8">
        <f t="shared" si="1"/>
        <v>0</v>
      </c>
    </row>
    <row r="8" spans="1:40" ht="16" thickBot="1" x14ac:dyDescent="0.25">
      <c r="C8" s="118" t="s">
        <v>77</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44835</v>
      </c>
      <c r="J9" s="15">
        <f>I10+1</f>
        <v>44836</v>
      </c>
      <c r="K9" s="15">
        <f t="shared" ref="K9:AM9" si="2">J10+1</f>
        <v>44837</v>
      </c>
      <c r="L9" s="15">
        <f t="shared" si="2"/>
        <v>44838</v>
      </c>
      <c r="M9" s="15">
        <f t="shared" si="2"/>
        <v>44839</v>
      </c>
      <c r="N9" s="15">
        <f t="shared" si="2"/>
        <v>44840</v>
      </c>
      <c r="O9" s="15">
        <f t="shared" si="2"/>
        <v>44841</v>
      </c>
      <c r="P9" s="15">
        <f t="shared" si="2"/>
        <v>44842</v>
      </c>
      <c r="Q9" s="15">
        <f t="shared" si="2"/>
        <v>44843</v>
      </c>
      <c r="R9" s="15">
        <f t="shared" si="2"/>
        <v>44844</v>
      </c>
      <c r="S9" s="15">
        <f t="shared" si="2"/>
        <v>44845</v>
      </c>
      <c r="T9" s="15">
        <f t="shared" si="2"/>
        <v>44846</v>
      </c>
      <c r="U9" s="15">
        <f t="shared" si="2"/>
        <v>44847</v>
      </c>
      <c r="V9" s="15">
        <f t="shared" si="2"/>
        <v>44848</v>
      </c>
      <c r="W9" s="15">
        <f t="shared" si="2"/>
        <v>44849</v>
      </c>
      <c r="X9" s="15">
        <f t="shared" si="2"/>
        <v>44850</v>
      </c>
      <c r="Y9" s="15">
        <f t="shared" si="2"/>
        <v>44851</v>
      </c>
      <c r="Z9" s="15">
        <f t="shared" si="2"/>
        <v>44852</v>
      </c>
      <c r="AA9" s="15">
        <f t="shared" si="2"/>
        <v>44853</v>
      </c>
      <c r="AB9" s="15">
        <f t="shared" si="2"/>
        <v>44854</v>
      </c>
      <c r="AC9" s="15">
        <f t="shared" si="2"/>
        <v>44855</v>
      </c>
      <c r="AD9" s="15">
        <f t="shared" si="2"/>
        <v>44856</v>
      </c>
      <c r="AE9" s="15">
        <f t="shared" si="2"/>
        <v>44857</v>
      </c>
      <c r="AF9" s="15">
        <f t="shared" si="2"/>
        <v>44858</v>
      </c>
      <c r="AG9" s="15">
        <f t="shared" si="2"/>
        <v>44859</v>
      </c>
      <c r="AH9" s="15">
        <f t="shared" si="2"/>
        <v>44860</v>
      </c>
      <c r="AI9" s="15">
        <f>AH10+1</f>
        <v>44861</v>
      </c>
      <c r="AJ9" s="15">
        <f t="shared" si="2"/>
        <v>44862</v>
      </c>
      <c r="AK9" s="15">
        <f t="shared" si="2"/>
        <v>44863</v>
      </c>
      <c r="AL9" s="15">
        <f t="shared" si="2"/>
        <v>44864</v>
      </c>
      <c r="AM9" s="73">
        <f t="shared" si="2"/>
        <v>44865</v>
      </c>
    </row>
    <row r="10" spans="1:40" ht="16" thickBot="1" x14ac:dyDescent="0.25">
      <c r="A10" s="59"/>
      <c r="B10" s="60" t="s">
        <v>26</v>
      </c>
      <c r="C10" s="25" t="s">
        <v>35</v>
      </c>
      <c r="D10" s="20" t="s">
        <v>27</v>
      </c>
      <c r="E10" s="19" t="s">
        <v>29</v>
      </c>
      <c r="F10" s="18" t="s">
        <v>30</v>
      </c>
      <c r="G10" s="19" t="s">
        <v>25</v>
      </c>
      <c r="H10" s="147"/>
      <c r="I10" s="72">
        <f>VALUE(CONCATENATE("01/",B1,"/",'Group Name and Year'!E14))</f>
        <v>44835</v>
      </c>
      <c r="J10" s="16">
        <f>I10+1</f>
        <v>44836</v>
      </c>
      <c r="K10" s="16">
        <f t="shared" ref="K10:AH10" si="3">J10+1</f>
        <v>44837</v>
      </c>
      <c r="L10" s="16">
        <f t="shared" si="3"/>
        <v>44838</v>
      </c>
      <c r="M10" s="16">
        <f t="shared" si="3"/>
        <v>44839</v>
      </c>
      <c r="N10" s="16">
        <f t="shared" si="3"/>
        <v>44840</v>
      </c>
      <c r="O10" s="16">
        <f t="shared" si="3"/>
        <v>44841</v>
      </c>
      <c r="P10" s="16">
        <f t="shared" si="3"/>
        <v>44842</v>
      </c>
      <c r="Q10" s="16">
        <f t="shared" si="3"/>
        <v>44843</v>
      </c>
      <c r="R10" s="16">
        <f t="shared" si="3"/>
        <v>44844</v>
      </c>
      <c r="S10" s="16">
        <f t="shared" si="3"/>
        <v>44845</v>
      </c>
      <c r="T10" s="16">
        <f t="shared" si="3"/>
        <v>44846</v>
      </c>
      <c r="U10" s="16">
        <f t="shared" si="3"/>
        <v>44847</v>
      </c>
      <c r="V10" s="16">
        <f t="shared" si="3"/>
        <v>44848</v>
      </c>
      <c r="W10" s="16">
        <f t="shared" si="3"/>
        <v>44849</v>
      </c>
      <c r="X10" s="16">
        <f t="shared" si="3"/>
        <v>44850</v>
      </c>
      <c r="Y10" s="16">
        <f t="shared" si="3"/>
        <v>44851</v>
      </c>
      <c r="Z10" s="16">
        <f t="shared" si="3"/>
        <v>44852</v>
      </c>
      <c r="AA10" s="16">
        <f t="shared" si="3"/>
        <v>44853</v>
      </c>
      <c r="AB10" s="16">
        <f t="shared" si="3"/>
        <v>44854</v>
      </c>
      <c r="AC10" s="16">
        <f t="shared" si="3"/>
        <v>44855</v>
      </c>
      <c r="AD10" s="16">
        <f t="shared" si="3"/>
        <v>44856</v>
      </c>
      <c r="AE10" s="16">
        <f t="shared" si="3"/>
        <v>44857</v>
      </c>
      <c r="AF10" s="16">
        <f t="shared" si="3"/>
        <v>44858</v>
      </c>
      <c r="AG10" s="16">
        <f t="shared" si="3"/>
        <v>44859</v>
      </c>
      <c r="AH10" s="16">
        <f t="shared" si="3"/>
        <v>44860</v>
      </c>
      <c r="AI10" s="16">
        <f>AH10+1</f>
        <v>44861</v>
      </c>
      <c r="AJ10" s="16">
        <f>AI10+1</f>
        <v>44862</v>
      </c>
      <c r="AK10" s="16">
        <f>AJ10+1</f>
        <v>44863</v>
      </c>
      <c r="AL10" s="16">
        <f>AK10+1</f>
        <v>44864</v>
      </c>
      <c r="AM10" s="74">
        <f>AL10+1</f>
        <v>44865</v>
      </c>
    </row>
    <row r="11" spans="1:40"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IF(SUM(I11:AM11)&gt;0,SUM(I11:AM11)," ")</f>
        <v xml:space="preserve"> </v>
      </c>
      <c r="F11" s="119" t="e">
        <f>Sep!AL12</f>
        <v>#DIV/0!</v>
      </c>
      <c r="G11" s="17">
        <f>VLOOKUP(B11,'Herbage Mass Residual'!$B$11:$O$140,($B$1+2),FALSE)</f>
        <v>1200</v>
      </c>
      <c r="H11" s="103" t="e">
        <f>($F$7/VLOOKUP(B11,'Paddock Names'!$B$11:$D$140,3))*(SUM(I11:AM11)/31)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2"/>
    </row>
    <row r="12" spans="1:40"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4" t="e">
        <f>AK12+(VLOOKUP($B11,'Growth Rates'!$B$11:$O$140,($B$1+2),FALSE))-(AL11*(AL$7/VLOOKUP($B11,'Paddock Names'!$B$11:$D$140,3)))</f>
        <v>#DIV/0!</v>
      </c>
      <c r="AM12" s="115" t="e">
        <f>AL12+(VLOOKUP($B11,'Growth Rates'!$B$11:$O$140,($B$1+2),FALSE))-(AM11*(AM$7/VLOOKUP($B11,'Paddock Names'!$B$11:$D$140,3)))</f>
        <v>#DIV/0!</v>
      </c>
    </row>
    <row r="13" spans="1:40"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IF(SUM(I13:AM13)&gt;0,SUM(I13:AM13)," ")</f>
        <v xml:space="preserve"> </v>
      </c>
      <c r="F13" s="119" t="e">
        <f>Sep!AL14</f>
        <v>#DIV/0!</v>
      </c>
      <c r="G13" s="17">
        <f>VLOOKUP(B13,'Herbage Mass Residual'!$B$11:$O$140,($B$1+2),FALSE)</f>
        <v>1200</v>
      </c>
      <c r="H13" s="103" t="e">
        <f>($F$7/VLOOKUP(B13,'Paddock Names'!$B$11:$D$140,3))*(SUM(I13:AM13)/31)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2"/>
    </row>
    <row r="14" spans="1:40"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4" t="e">
        <f>AK14+(VLOOKUP($B13,'Growth Rates'!$B$11:$O$140,($B$1+2),FALSE))-(AL13*(AL$7/VLOOKUP($B13,'Paddock Names'!$B$11:$D$140,3)))</f>
        <v>#DIV/0!</v>
      </c>
      <c r="AM14" s="115" t="e">
        <f>AL14+(VLOOKUP($B13,'Growth Rates'!$B$11:$O$140,($B$1+2),FALSE))-(AM13*(AM$7/VLOOKUP($B13,'Paddock Names'!$B$11:$D$140,3)))</f>
        <v>#DIV/0!</v>
      </c>
      <c r="AN14" s="61"/>
    </row>
    <row r="15" spans="1:40"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IF(SUM(I15:AM15)&gt;0,SUM(I15:AM15)," ")</f>
        <v xml:space="preserve"> </v>
      </c>
      <c r="F15" s="119" t="e">
        <f>Sep!AL16</f>
        <v>#DIV/0!</v>
      </c>
      <c r="G15" s="17">
        <f>VLOOKUP(B15,'Herbage Mass Residual'!$B$11:$O$140,($B$1+2),FALSE)</f>
        <v>1200</v>
      </c>
      <c r="H15" s="103" t="e">
        <f>($F$7/VLOOKUP(B15,'Paddock Names'!$B$11:$D$140,3))*(SUM(I15:AM15)/31)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2"/>
    </row>
    <row r="16" spans="1:40"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4" t="e">
        <f>AK16+(VLOOKUP($B15,'Growth Rates'!$B$11:$O$140,($B$1+2),FALSE))-(AL15*(AL$7/VLOOKUP($B15,'Paddock Names'!$B$11:$D$140,3)))</f>
        <v>#DIV/0!</v>
      </c>
      <c r="AM16" s="115" t="e">
        <f>AL16+(VLOOKUP($B15,'Growth Rates'!$B$11:$O$140,($B$1+2),FALSE))-(AM15*(AM$7/VLOOKUP($B15,'Paddock Names'!$B$11:$D$140,3)))</f>
        <v>#DIV/0!</v>
      </c>
    </row>
    <row r="17" spans="2:39"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IF(SUM(I17:AM17)&gt;0,SUM(I17:AM17)," ")</f>
        <v xml:space="preserve"> </v>
      </c>
      <c r="F17" s="119" t="e">
        <f>Sep!AL18</f>
        <v>#DIV/0!</v>
      </c>
      <c r="G17" s="17">
        <f>VLOOKUP(B17,'Herbage Mass Residual'!$B$11:$O$140,($B$1+2),FALSE)</f>
        <v>1200</v>
      </c>
      <c r="H17" s="103" t="e">
        <f>($F$7/VLOOKUP(B17,'Paddock Names'!$B$11:$D$140,3))*(SUM(I17:AM17)/31)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2"/>
    </row>
    <row r="18" spans="2:39"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4" t="e">
        <f>AK18+(VLOOKUP($B17,'Growth Rates'!$B$11:$O$140,($B$1+2),FALSE))-(AL17*(AL$7/VLOOKUP($B17,'Paddock Names'!$B$11:$D$140,3)))</f>
        <v>#DIV/0!</v>
      </c>
      <c r="AM18" s="115" t="e">
        <f>AL18+(VLOOKUP($B17,'Growth Rates'!$B$11:$O$140,($B$1+2),FALSE))-(AM17*(AM$7/VLOOKUP($B17,'Paddock Names'!$B$11:$D$140,3)))</f>
        <v>#DIV/0!</v>
      </c>
    </row>
    <row r="19" spans="2:39"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IF(SUM(I19:AM19)&gt;0,SUM(I19:AM19)," ")</f>
        <v xml:space="preserve"> </v>
      </c>
      <c r="F19" s="119" t="e">
        <f>Sep!AL20</f>
        <v>#DIV/0!</v>
      </c>
      <c r="G19" s="17">
        <f>VLOOKUP(B19,'Herbage Mass Residual'!$B$11:$O$140,($B$1+2),FALSE)</f>
        <v>1200</v>
      </c>
      <c r="H19" s="103" t="e">
        <f>($F$7/VLOOKUP(B19,'Paddock Names'!$B$11:$D$140,3))*(SUM(I19:AM19)/31)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2"/>
    </row>
    <row r="20" spans="2:39"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4" t="e">
        <f>AK20+(VLOOKUP($B19,'Growth Rates'!$B$11:$O$140,($B$1+2),FALSE))-(AL19*(AL$7/VLOOKUP($B19,'Paddock Names'!$B$11:$D$140,3)))</f>
        <v>#DIV/0!</v>
      </c>
      <c r="AM20" s="115" t="e">
        <f>AL20+(VLOOKUP($B19,'Growth Rates'!$B$11:$O$140,($B$1+2),FALSE))-(AM19*(AM$7/VLOOKUP($B19,'Paddock Names'!$B$11:$D$140,3)))</f>
        <v>#DIV/0!</v>
      </c>
    </row>
    <row r="21" spans="2:39"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IF(SUM(I21:AM21)&gt;0,SUM(I21:AM21)," ")</f>
        <v xml:space="preserve"> </v>
      </c>
      <c r="F21" s="119" t="e">
        <f>Sep!AL22</f>
        <v>#DIV/0!</v>
      </c>
      <c r="G21" s="17">
        <f>VLOOKUP(B21,'Herbage Mass Residual'!$B$11:$O$140,($B$1+2),FALSE)</f>
        <v>1200</v>
      </c>
      <c r="H21" s="103" t="e">
        <f>($F$7/VLOOKUP(B21,'Paddock Names'!$B$11:$D$140,3))*(SUM(I21:AM21)/31)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2"/>
    </row>
    <row r="22" spans="2:39"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4" t="e">
        <f>AK22+(VLOOKUP($B21,'Growth Rates'!$B$11:$O$140,($B$1+2),FALSE))-(AL21*(AL$7/VLOOKUP($B21,'Paddock Names'!$B$11:$D$140,3)))</f>
        <v>#DIV/0!</v>
      </c>
      <c r="AM22" s="115" t="e">
        <f>AL22+(VLOOKUP($B21,'Growth Rates'!$B$11:$O$140,($B$1+2),FALSE))-(AM21*(AM$7/VLOOKUP($B21,'Paddock Names'!$B$11:$D$140,3)))</f>
        <v>#DIV/0!</v>
      </c>
    </row>
    <row r="23" spans="2:39"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IF(SUM(I23:AM23)&gt;0,SUM(I23:AM23)," ")</f>
        <v xml:space="preserve"> </v>
      </c>
      <c r="F23" s="119" t="e">
        <f>Sep!AL24</f>
        <v>#DIV/0!</v>
      </c>
      <c r="G23" s="17">
        <f>VLOOKUP(B23,'Herbage Mass Residual'!$B$11:$O$140,($B$1+2),FALSE)</f>
        <v>1200</v>
      </c>
      <c r="H23" s="103" t="e">
        <f>($F$7/VLOOKUP(B23,'Paddock Names'!$B$11:$D$140,3))*(SUM(I23:AM23)/31)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2"/>
    </row>
    <row r="24" spans="2:39"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4" t="e">
        <f>AK24+(VLOOKUP($B23,'Growth Rates'!$B$11:$O$140,($B$1+2),FALSE))-(AL23*(AL$7/VLOOKUP($B23,'Paddock Names'!$B$11:$D$140,3)))</f>
        <v>#DIV/0!</v>
      </c>
      <c r="AM24" s="115" t="e">
        <f>AL24+(VLOOKUP($B23,'Growth Rates'!$B$11:$O$140,($B$1+2),FALSE))-(AM23*(AM$7/VLOOKUP($B23,'Paddock Names'!$B$11:$D$140,3)))</f>
        <v>#DIV/0!</v>
      </c>
    </row>
    <row r="25" spans="2:39"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IF(SUM(I25:AM25)&gt;0,SUM(I25:AM25)," ")</f>
        <v xml:space="preserve"> </v>
      </c>
      <c r="F25" s="119" t="e">
        <f>Sep!AL26</f>
        <v>#DIV/0!</v>
      </c>
      <c r="G25" s="17">
        <f>VLOOKUP(B25,'Herbage Mass Residual'!$B$11:$O$140,($B$1+2),FALSE)</f>
        <v>1200</v>
      </c>
      <c r="H25" s="103" t="e">
        <f>($F$7/VLOOKUP(B25,'Paddock Names'!$B$11:$D$140,3))*(SUM(I25:AM25)/31)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2"/>
    </row>
    <row r="26" spans="2:39"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4" t="e">
        <f>AK26+(VLOOKUP($B25,'Growth Rates'!$B$11:$O$140,($B$1+2),FALSE))-(AL25*(AL$7/VLOOKUP($B25,'Paddock Names'!$B$11:$D$140,3)))</f>
        <v>#DIV/0!</v>
      </c>
      <c r="AM26" s="115" t="e">
        <f>AL26+(VLOOKUP($B25,'Growth Rates'!$B$11:$O$140,($B$1+2),FALSE))-(AM25*(AM$7/VLOOKUP($B25,'Paddock Names'!$B$11:$D$140,3)))</f>
        <v>#DIV/0!</v>
      </c>
    </row>
    <row r="27" spans="2:39"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IF(SUM(I27:AM27)&gt;0,SUM(I27:AM27)," ")</f>
        <v xml:space="preserve"> </v>
      </c>
      <c r="F27" s="119" t="e">
        <f>Sep!AL28</f>
        <v>#DIV/0!</v>
      </c>
      <c r="G27" s="17">
        <f>VLOOKUP(B27,'Herbage Mass Residual'!$B$11:$O$140,($B$1+2),FALSE)</f>
        <v>1200</v>
      </c>
      <c r="H27" s="103" t="e">
        <f>($F$7/VLOOKUP(B27,'Paddock Names'!$B$11:$D$140,3))*(SUM(I27:AM27)/31)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2"/>
    </row>
    <row r="28" spans="2:39"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4" t="e">
        <f>AK28+(VLOOKUP($B27,'Growth Rates'!$B$11:$O$140,($B$1+2),FALSE))-(AL27*(AL$7/VLOOKUP($B27,'Paddock Names'!$B$11:$D$140,3)))</f>
        <v>#DIV/0!</v>
      </c>
      <c r="AM28" s="115" t="e">
        <f>AL28+(VLOOKUP($B27,'Growth Rates'!$B$11:$O$140,($B$1+2),FALSE))-(AM27*(AM$7/VLOOKUP($B27,'Paddock Names'!$B$11:$D$140,3)))</f>
        <v>#DIV/0!</v>
      </c>
    </row>
    <row r="29" spans="2:39"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IF(SUM(I29:AM29)&gt;0,SUM(I29:AM29)," ")</f>
        <v xml:space="preserve"> </v>
      </c>
      <c r="F29" s="119" t="e">
        <f>Sep!AL30</f>
        <v>#DIV/0!</v>
      </c>
      <c r="G29" s="17">
        <f>VLOOKUP(B29,'Herbage Mass Residual'!$B$11:$O$140,($B$1+2),FALSE)</f>
        <v>1200</v>
      </c>
      <c r="H29" s="103" t="e">
        <f>($F$7/VLOOKUP(B29,'Paddock Names'!$B$11:$D$140,3))*(SUM(I29:AM29)/31)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2"/>
    </row>
    <row r="30" spans="2:39"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4" t="e">
        <f>AK30+(VLOOKUP($B29,'Growth Rates'!$B$11:$O$140,($B$1+2),FALSE))-(AL29*(AL$7/VLOOKUP($B29,'Paddock Names'!$B$11:$D$140,3)))</f>
        <v>#DIV/0!</v>
      </c>
      <c r="AM30" s="115" t="e">
        <f>AL30+(VLOOKUP($B29,'Growth Rates'!$B$11:$O$140,($B$1+2),FALSE))-(AM29*(AM$7/VLOOKUP($B29,'Paddock Names'!$B$11:$D$140,3)))</f>
        <v>#DIV/0!</v>
      </c>
    </row>
    <row r="31" spans="2:39"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IF(SUM(I31:AM31)&gt;0,SUM(I31:AM31)," ")</f>
        <v xml:space="preserve"> </v>
      </c>
      <c r="F31" s="119" t="e">
        <f>Sep!AL32</f>
        <v>#DIV/0!</v>
      </c>
      <c r="G31" s="17">
        <f>VLOOKUP(B31,'Herbage Mass Residual'!$B$11:$O$140,($B$1+2),FALSE)</f>
        <v>1200</v>
      </c>
      <c r="H31" s="103" t="e">
        <f>($F$7/VLOOKUP(B31,'Paddock Names'!$B$11:$D$140,3))*(SUM(I31:AM31)/31)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2"/>
    </row>
    <row r="32" spans="2:39"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4" t="e">
        <f>AK32+(VLOOKUP($B31,'Growth Rates'!$B$11:$O$140,($B$1+2),FALSE))-(AL31*(AL$7/VLOOKUP($B31,'Paddock Names'!$B$11:$D$140,3)))</f>
        <v>#DIV/0!</v>
      </c>
      <c r="AM32" s="115" t="e">
        <f>AL32+(VLOOKUP($B31,'Growth Rates'!$B$11:$O$140,($B$1+2),FALSE))-(AM31*(AM$7/VLOOKUP($B31,'Paddock Names'!$B$11:$D$140,3)))</f>
        <v>#DIV/0!</v>
      </c>
    </row>
    <row r="33" spans="2:39"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IF(SUM(I33:AM33)&gt;0,SUM(I33:AM33)," ")</f>
        <v xml:space="preserve"> </v>
      </c>
      <c r="F33" s="119" t="e">
        <f>Sep!AL34</f>
        <v>#DIV/0!</v>
      </c>
      <c r="G33" s="17">
        <f>VLOOKUP(B33,'Herbage Mass Residual'!$B$11:$O$140,($B$1+2),FALSE)</f>
        <v>1200</v>
      </c>
      <c r="H33" s="103" t="e">
        <f>($F$7/VLOOKUP(B33,'Paddock Names'!$B$11:$D$140,3))*(SUM(I33:AM33)/31)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2"/>
    </row>
    <row r="34" spans="2:39"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4" t="e">
        <f>AK34+(VLOOKUP($B33,'Growth Rates'!$B$11:$O$140,($B$1+2),FALSE))-(AL33*(AL$7/VLOOKUP($B33,'Paddock Names'!$B$11:$D$140,3)))</f>
        <v>#DIV/0!</v>
      </c>
      <c r="AM34" s="115" t="e">
        <f>AL34+(VLOOKUP($B33,'Growth Rates'!$B$11:$O$140,($B$1+2),FALSE))-(AM33*(AM$7/VLOOKUP($B33,'Paddock Names'!$B$11:$D$140,3)))</f>
        <v>#DIV/0!</v>
      </c>
    </row>
    <row r="35" spans="2:39"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IF(SUM(I35:AM35)&gt;0,SUM(I35:AM35)," ")</f>
        <v xml:space="preserve"> </v>
      </c>
      <c r="F35" s="119" t="e">
        <f>Sep!AL36</f>
        <v>#DIV/0!</v>
      </c>
      <c r="G35" s="17">
        <f>VLOOKUP(B35,'Herbage Mass Residual'!$B$11:$O$140,($B$1+2),FALSE)</f>
        <v>1200</v>
      </c>
      <c r="H35" s="103" t="e">
        <f>($F$7/VLOOKUP(B35,'Paddock Names'!$B$11:$D$140,3))*(SUM(I35:AM35)/31)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2"/>
    </row>
    <row r="36" spans="2:39"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4" t="e">
        <f>AK36+(VLOOKUP($B35,'Growth Rates'!$B$11:$O$140,($B$1+2),FALSE))-(AL35*(AL$7/VLOOKUP($B35,'Paddock Names'!$B$11:$D$140,3)))</f>
        <v>#DIV/0!</v>
      </c>
      <c r="AM36" s="115" t="e">
        <f>AL36+(VLOOKUP($B35,'Growth Rates'!$B$11:$O$140,($B$1+2),FALSE))-(AM35*(AM$7/VLOOKUP($B35,'Paddock Names'!$B$11:$D$140,3)))</f>
        <v>#DIV/0!</v>
      </c>
    </row>
    <row r="37" spans="2:39"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IF(SUM(I37:AM37)&gt;0,SUM(I37:AM37)," ")</f>
        <v xml:space="preserve"> </v>
      </c>
      <c r="F37" s="119" t="e">
        <f>Sep!AL38</f>
        <v>#DIV/0!</v>
      </c>
      <c r="G37" s="17">
        <f>VLOOKUP(B37,'Herbage Mass Residual'!$B$11:$O$140,($B$1+2),FALSE)</f>
        <v>1200</v>
      </c>
      <c r="H37" s="103" t="e">
        <f>($F$7/VLOOKUP(B37,'Paddock Names'!$B$11:$D$140,3))*(SUM(I37:AM37)/31)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2"/>
    </row>
    <row r="38" spans="2:39"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4" t="e">
        <f>AK38+(VLOOKUP($B37,'Growth Rates'!$B$11:$O$140,($B$1+2),FALSE))-(AL37*(AL$7/VLOOKUP($B37,'Paddock Names'!$B$11:$D$140,3)))</f>
        <v>#DIV/0!</v>
      </c>
      <c r="AM38" s="115" t="e">
        <f>AL38+(VLOOKUP($B37,'Growth Rates'!$B$11:$O$140,($B$1+2),FALSE))-(AM37*(AM$7/VLOOKUP($B37,'Paddock Names'!$B$11:$D$140,3)))</f>
        <v>#DIV/0!</v>
      </c>
    </row>
    <row r="39" spans="2:39"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IF(SUM(I39:AM39)&gt;0,SUM(I39:AM39)," ")</f>
        <v xml:space="preserve"> </v>
      </c>
      <c r="F39" s="119" t="e">
        <f>Sep!AL40</f>
        <v>#DIV/0!</v>
      </c>
      <c r="G39" s="17">
        <f>VLOOKUP(B39,'Herbage Mass Residual'!$B$11:$O$140,($B$1+2),FALSE)</f>
        <v>1200</v>
      </c>
      <c r="H39" s="103" t="e">
        <f>($F$7/VLOOKUP(B39,'Paddock Names'!$B$11:$D$140,3))*(SUM(I39:AM39)/31)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2"/>
    </row>
    <row r="40" spans="2:39"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4" t="e">
        <f>AK40+(VLOOKUP($B39,'Growth Rates'!$B$11:$O$140,($B$1+2),FALSE))-(AL39*(AL$7/VLOOKUP($B39,'Paddock Names'!$B$11:$D$140,3)))</f>
        <v>#DIV/0!</v>
      </c>
      <c r="AM40" s="115" t="e">
        <f>AL40+(VLOOKUP($B39,'Growth Rates'!$B$11:$O$140,($B$1+2),FALSE))-(AM39*(AM$7/VLOOKUP($B39,'Paddock Names'!$B$11:$D$140,3)))</f>
        <v>#DIV/0!</v>
      </c>
    </row>
    <row r="41" spans="2:39"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IF(SUM(I41:AM41)&gt;0,SUM(I41:AM41)," ")</f>
        <v xml:space="preserve"> </v>
      </c>
      <c r="F41" s="119" t="e">
        <f>Sep!AL42</f>
        <v>#DIV/0!</v>
      </c>
      <c r="G41" s="17">
        <f>VLOOKUP(B41,'Herbage Mass Residual'!$B$11:$O$140,($B$1+2),FALSE)</f>
        <v>1200</v>
      </c>
      <c r="H41" s="103" t="e">
        <f>($F$7/VLOOKUP(B41,'Paddock Names'!$B$11:$D$140,3))*(SUM(I41:AM41)/31)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2"/>
    </row>
    <row r="42" spans="2:39"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4" t="e">
        <f>AK42+(VLOOKUP($B41,'Growth Rates'!$B$11:$O$140,($B$1+2),FALSE))-(AL41*(AL$7/VLOOKUP($B41,'Paddock Names'!$B$11:$D$140,3)))</f>
        <v>#DIV/0!</v>
      </c>
      <c r="AM42" s="115" t="e">
        <f>AL42+(VLOOKUP($B41,'Growth Rates'!$B$11:$O$140,($B$1+2),FALSE))-(AM41*(AM$7/VLOOKUP($B41,'Paddock Names'!$B$11:$D$140,3)))</f>
        <v>#DIV/0!</v>
      </c>
    </row>
    <row r="43" spans="2:39"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IF(SUM(I43:AM43)&gt;0,SUM(I43:AM43)," ")</f>
        <v xml:space="preserve"> </v>
      </c>
      <c r="F43" s="119" t="e">
        <f>Sep!AL44</f>
        <v>#DIV/0!</v>
      </c>
      <c r="G43" s="17">
        <f>VLOOKUP(B43,'Herbage Mass Residual'!$B$11:$O$140,($B$1+2),FALSE)</f>
        <v>1200</v>
      </c>
      <c r="H43" s="103" t="e">
        <f>($F$7/VLOOKUP(B43,'Paddock Names'!$B$11:$D$140,3))*(SUM(I43:AM43)/31)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2"/>
    </row>
    <row r="44" spans="2:39"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4" t="e">
        <f>AK44+(VLOOKUP($B43,'Growth Rates'!$B$11:$O$140,($B$1+2),FALSE))-(AL43*(AL$7/VLOOKUP($B43,'Paddock Names'!$B$11:$D$140,3)))</f>
        <v>#DIV/0!</v>
      </c>
      <c r="AM44" s="115" t="e">
        <f>AL44+(VLOOKUP($B43,'Growth Rates'!$B$11:$O$140,($B$1+2),FALSE))-(AM43*(AM$7/VLOOKUP($B43,'Paddock Names'!$B$11:$D$140,3)))</f>
        <v>#DIV/0!</v>
      </c>
    </row>
    <row r="45" spans="2:39"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IF(SUM(I45:AM45)&gt;0,SUM(I45:AM45)," ")</f>
        <v xml:space="preserve"> </v>
      </c>
      <c r="F45" s="119" t="e">
        <f>Sep!AL46</f>
        <v>#DIV/0!</v>
      </c>
      <c r="G45" s="17">
        <f>VLOOKUP(B45,'Herbage Mass Residual'!$B$11:$O$140,($B$1+2),FALSE)</f>
        <v>1200</v>
      </c>
      <c r="H45" s="103" t="e">
        <f>($F$7/VLOOKUP(B45,'Paddock Names'!$B$11:$D$140,3))*(SUM(I45:AM45)/31)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2"/>
    </row>
    <row r="46" spans="2:39"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4" t="e">
        <f>AK46+(VLOOKUP($B45,'Growth Rates'!$B$11:$O$140,($B$1+2),FALSE))-(AL45*(AL$7/VLOOKUP($B45,'Paddock Names'!$B$11:$D$140,3)))</f>
        <v>#DIV/0!</v>
      </c>
      <c r="AM46" s="115" t="e">
        <f>AL46+(VLOOKUP($B45,'Growth Rates'!$B$11:$O$140,($B$1+2),FALSE))-(AM45*(AM$7/VLOOKUP($B45,'Paddock Names'!$B$11:$D$140,3)))</f>
        <v>#DIV/0!</v>
      </c>
    </row>
    <row r="47" spans="2:39"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IF(SUM(I47:AM47)&gt;0,SUM(I47:AM47)," ")</f>
        <v xml:space="preserve"> </v>
      </c>
      <c r="F47" s="119" t="e">
        <f>Sep!AL48</f>
        <v>#DIV/0!</v>
      </c>
      <c r="G47" s="17">
        <f>VLOOKUP(B47,'Herbage Mass Residual'!$B$11:$O$140,($B$1+2),FALSE)</f>
        <v>1200</v>
      </c>
      <c r="H47" s="103" t="e">
        <f>($F$7/VLOOKUP(B47,'Paddock Names'!$B$11:$D$140,3))*(SUM(I47:AM47)/31)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2"/>
    </row>
    <row r="48" spans="2:39"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4" t="e">
        <f>AK48+(VLOOKUP($B47,'Growth Rates'!$B$11:$O$140,($B$1+2),FALSE))-(AL47*(AL$7/VLOOKUP($B47,'Paddock Names'!$B$11:$D$140,3)))</f>
        <v>#DIV/0!</v>
      </c>
      <c r="AM48" s="115" t="e">
        <f>AL48+(VLOOKUP($B47,'Growth Rates'!$B$11:$O$140,($B$1+2),FALSE))-(AM47*(AM$7/VLOOKUP($B47,'Paddock Names'!$B$11:$D$140,3)))</f>
        <v>#DIV/0!</v>
      </c>
    </row>
    <row r="49" spans="2:39"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IF(SUM(I49:AM49)&gt;0,SUM(I49:AM49)," ")</f>
        <v xml:space="preserve"> </v>
      </c>
      <c r="F49" s="119" t="e">
        <f>Sep!AL50</f>
        <v>#DIV/0!</v>
      </c>
      <c r="G49" s="17">
        <f>VLOOKUP(B49,'Herbage Mass Residual'!$B$11:$O$140,($B$1+2),FALSE)</f>
        <v>1200</v>
      </c>
      <c r="H49" s="103" t="e">
        <f>($F$7/VLOOKUP(B49,'Paddock Names'!$B$11:$D$140,3))*(SUM(I49:AM49)/31)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2"/>
    </row>
    <row r="50" spans="2:39"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4" t="e">
        <f>AK50+(VLOOKUP($B49,'Growth Rates'!$B$11:$O$140,($B$1+2),FALSE))-(AL49*(AL$7/VLOOKUP($B49,'Paddock Names'!$B$11:$D$140,3)))</f>
        <v>#DIV/0!</v>
      </c>
      <c r="AM50" s="115" t="e">
        <f>AL50+(VLOOKUP($B49,'Growth Rates'!$B$11:$O$140,($B$1+2),FALSE))-(AM49*(AM$7/VLOOKUP($B49,'Paddock Names'!$B$11:$D$140,3)))</f>
        <v>#DIV/0!</v>
      </c>
    </row>
    <row r="51" spans="2:39"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IF(SUM(I51:AM51)&gt;0,SUM(I51:AM51)," ")</f>
        <v xml:space="preserve"> </v>
      </c>
      <c r="F51" s="119" t="e">
        <f>Sep!AL52</f>
        <v>#DIV/0!</v>
      </c>
      <c r="G51" s="17">
        <f>VLOOKUP(B51,'Herbage Mass Residual'!$B$11:$O$140,($B$1+2),FALSE)</f>
        <v>1200</v>
      </c>
      <c r="H51" s="103" t="e">
        <f>($F$7/VLOOKUP(B51,'Paddock Names'!$B$11:$D$140,3))*(SUM(I51:AM51)/31)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2"/>
    </row>
    <row r="52" spans="2:39"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4" t="e">
        <f>AK52+(VLOOKUP($B51,'Growth Rates'!$B$11:$O$140,($B$1+2),FALSE))-(AL51*(AL$7/VLOOKUP($B51,'Paddock Names'!$B$11:$D$140,3)))</f>
        <v>#DIV/0!</v>
      </c>
      <c r="AM52" s="115" t="e">
        <f>AL52+(VLOOKUP($B51,'Growth Rates'!$B$11:$O$140,($B$1+2),FALSE))-(AM51*(AM$7/VLOOKUP($B51,'Paddock Names'!$B$11:$D$140,3)))</f>
        <v>#DIV/0!</v>
      </c>
    </row>
    <row r="53" spans="2:39"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IF(SUM(I53:AM53)&gt;0,SUM(I53:AM53)," ")</f>
        <v xml:space="preserve"> </v>
      </c>
      <c r="F53" s="119" t="e">
        <f>Sep!AL54</f>
        <v>#DIV/0!</v>
      </c>
      <c r="G53" s="17">
        <f>VLOOKUP(B53,'Herbage Mass Residual'!$B$11:$O$140,($B$1+2),FALSE)</f>
        <v>1200</v>
      </c>
      <c r="H53" s="103" t="e">
        <f>($F$7/VLOOKUP(B53,'Paddock Names'!$B$11:$D$140,3))*(SUM(I53:AM53)/31)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2"/>
    </row>
    <row r="54" spans="2:39"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4" t="e">
        <f>AK54+(VLOOKUP($B53,'Growth Rates'!$B$11:$O$140,($B$1+2),FALSE))-(AL53*(AL$7/VLOOKUP($B53,'Paddock Names'!$B$11:$D$140,3)))</f>
        <v>#DIV/0!</v>
      </c>
      <c r="AM54" s="115" t="e">
        <f>AL54+(VLOOKUP($B53,'Growth Rates'!$B$11:$O$140,($B$1+2),FALSE))-(AM53*(AM$7/VLOOKUP($B53,'Paddock Names'!$B$11:$D$140,3)))</f>
        <v>#DIV/0!</v>
      </c>
    </row>
    <row r="55" spans="2:39"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IF(SUM(I55:AM55)&gt;0,SUM(I55:AM55)," ")</f>
        <v xml:space="preserve"> </v>
      </c>
      <c r="F55" s="119" t="e">
        <f>Sep!AL56</f>
        <v>#DIV/0!</v>
      </c>
      <c r="G55" s="17">
        <f>VLOOKUP(B55,'Herbage Mass Residual'!$B$11:$O$140,($B$1+2),FALSE)</f>
        <v>1200</v>
      </c>
      <c r="H55" s="103" t="e">
        <f>($F$7/VLOOKUP(B55,'Paddock Names'!$B$11:$D$140,3))*(SUM(I55:AM55)/31)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2"/>
    </row>
    <row r="56" spans="2:39"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4" t="e">
        <f>AK56+(VLOOKUP($B55,'Growth Rates'!$B$11:$O$140,($B$1+2),FALSE))-(AL55*(AL$7/VLOOKUP($B55,'Paddock Names'!$B$11:$D$140,3)))</f>
        <v>#DIV/0!</v>
      </c>
      <c r="AM56" s="115" t="e">
        <f>AL56+(VLOOKUP($B55,'Growth Rates'!$B$11:$O$140,($B$1+2),FALSE))-(AM55*(AM$7/VLOOKUP($B55,'Paddock Names'!$B$11:$D$140,3)))</f>
        <v>#DIV/0!</v>
      </c>
    </row>
    <row r="57" spans="2:39"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IF(SUM(I57:AM57)&gt;0,SUM(I57:AM57)," ")</f>
        <v xml:space="preserve"> </v>
      </c>
      <c r="F57" s="119" t="e">
        <f>Sep!AL58</f>
        <v>#DIV/0!</v>
      </c>
      <c r="G57" s="17">
        <f>VLOOKUP(B57,'Herbage Mass Residual'!$B$11:$O$140,($B$1+2),FALSE)</f>
        <v>1200</v>
      </c>
      <c r="H57" s="103" t="e">
        <f>($F$7/VLOOKUP(B57,'Paddock Names'!$B$11:$D$140,3))*(SUM(I57:AM57)/31)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2"/>
    </row>
    <row r="58" spans="2:39"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4" t="e">
        <f>AK58+(VLOOKUP($B57,'Growth Rates'!$B$11:$O$140,($B$1+2),FALSE))-(AL57*(AL$7/VLOOKUP($B57,'Paddock Names'!$B$11:$D$140,3)))</f>
        <v>#DIV/0!</v>
      </c>
      <c r="AM58" s="115" t="e">
        <f>AL58+(VLOOKUP($B57,'Growth Rates'!$B$11:$O$140,($B$1+2),FALSE))-(AM57*(AM$7/VLOOKUP($B57,'Paddock Names'!$B$11:$D$140,3)))</f>
        <v>#DIV/0!</v>
      </c>
    </row>
    <row r="59" spans="2:39"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IF(SUM(I59:AM59)&gt;0,SUM(I59:AM59)," ")</f>
        <v xml:space="preserve"> </v>
      </c>
      <c r="F59" s="119" t="e">
        <f>Sep!AL60</f>
        <v>#DIV/0!</v>
      </c>
      <c r="G59" s="17">
        <f>VLOOKUP(B59,'Herbage Mass Residual'!$B$11:$O$140,($B$1+2),FALSE)</f>
        <v>1200</v>
      </c>
      <c r="H59" s="103" t="e">
        <f>($F$7/VLOOKUP(B59,'Paddock Names'!$B$11:$D$140,3))*(SUM(I59:AM59)/31)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2"/>
    </row>
    <row r="60" spans="2:39"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4" t="e">
        <f>AK60+(VLOOKUP($B59,'Growth Rates'!$B$11:$O$140,($B$1+2),FALSE))-(AL59*(AL$7/VLOOKUP($B59,'Paddock Names'!$B$11:$D$140,3)))</f>
        <v>#DIV/0!</v>
      </c>
      <c r="AM60" s="115" t="e">
        <f>AL60+(VLOOKUP($B59,'Growth Rates'!$B$11:$O$140,($B$1+2),FALSE))-(AM59*(AM$7/VLOOKUP($B59,'Paddock Names'!$B$11:$D$140,3)))</f>
        <v>#DIV/0!</v>
      </c>
    </row>
    <row r="61" spans="2:39"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IF(SUM(I61:AM61)&gt;0,SUM(I61:AM61)," ")</f>
        <v xml:space="preserve"> </v>
      </c>
      <c r="F61" s="119" t="e">
        <f>Sep!AL62</f>
        <v>#DIV/0!</v>
      </c>
      <c r="G61" s="17">
        <f>VLOOKUP(B61,'Herbage Mass Residual'!$B$11:$O$140,($B$1+2),FALSE)</f>
        <v>1200</v>
      </c>
      <c r="H61" s="103" t="e">
        <f>($F$7/VLOOKUP(B61,'Paddock Names'!$B$11:$D$140,3))*(SUM(I61:AM61)/31)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2"/>
    </row>
    <row r="62" spans="2:39"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4" t="e">
        <f>AK62+(VLOOKUP($B61,'Growth Rates'!$B$11:$O$140,($B$1+2),FALSE))-(AL61*(AL$7/VLOOKUP($B61,'Paddock Names'!$B$11:$D$140,3)))</f>
        <v>#DIV/0!</v>
      </c>
      <c r="AM62" s="115" t="e">
        <f>AL62+(VLOOKUP($B61,'Growth Rates'!$B$11:$O$140,($B$1+2),FALSE))-(AM61*(AM$7/VLOOKUP($B61,'Paddock Names'!$B$11:$D$140,3)))</f>
        <v>#DIV/0!</v>
      </c>
    </row>
    <row r="63" spans="2:39"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IF(SUM(I63:AM63)&gt;0,SUM(I63:AM63)," ")</f>
        <v xml:space="preserve"> </v>
      </c>
      <c r="F63" s="119" t="e">
        <f>Sep!AL64</f>
        <v>#DIV/0!</v>
      </c>
      <c r="G63" s="17">
        <f>VLOOKUP(B63,'Herbage Mass Residual'!$B$11:$O$140,($B$1+2),FALSE)</f>
        <v>1200</v>
      </c>
      <c r="H63" s="103" t="e">
        <f>($F$7/VLOOKUP(B63,'Paddock Names'!$B$11:$D$140,3))*(SUM(I63:AM63)/31)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2"/>
    </row>
    <row r="64" spans="2:39"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4" t="e">
        <f>AK64+(VLOOKUP($B63,'Growth Rates'!$B$11:$O$140,($B$1+2),FALSE))-(AL63*(AL$7/VLOOKUP($B63,'Paddock Names'!$B$11:$D$140,3)))</f>
        <v>#DIV/0!</v>
      </c>
      <c r="AM64" s="115" t="e">
        <f>AL64+(VLOOKUP($B63,'Growth Rates'!$B$11:$O$140,($B$1+2),FALSE))-(AM63*(AM$7/VLOOKUP($B63,'Paddock Names'!$B$11:$D$140,3)))</f>
        <v>#DIV/0!</v>
      </c>
    </row>
    <row r="65" spans="2:39"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IF(SUM(I65:AM65)&gt;0,SUM(I65:AM65)," ")</f>
        <v xml:space="preserve"> </v>
      </c>
      <c r="F65" s="119" t="e">
        <f>Sep!AL66</f>
        <v>#DIV/0!</v>
      </c>
      <c r="G65" s="17">
        <f>VLOOKUP(B65,'Herbage Mass Residual'!$B$11:$O$140,($B$1+2),FALSE)</f>
        <v>1200</v>
      </c>
      <c r="H65" s="103" t="e">
        <f>($F$7/VLOOKUP(B65,'Paddock Names'!$B$11:$D$140,3))*(SUM(I65:AM65)/31)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2"/>
    </row>
    <row r="66" spans="2:39"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4" t="e">
        <f>AK66+(VLOOKUP($B65,'Growth Rates'!$B$11:$O$140,($B$1+2),FALSE))-(AL65*(AL$7/VLOOKUP($B65,'Paddock Names'!$B$11:$D$140,3)))</f>
        <v>#DIV/0!</v>
      </c>
      <c r="AM66" s="115" t="e">
        <f>AL66+(VLOOKUP($B65,'Growth Rates'!$B$11:$O$140,($B$1+2),FALSE))-(AM65*(AM$7/VLOOKUP($B65,'Paddock Names'!$B$11:$D$140,3)))</f>
        <v>#DIV/0!</v>
      </c>
    </row>
    <row r="67" spans="2:39"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IF(SUM(I67:AM67)&gt;0,SUM(I67:AM67)," ")</f>
        <v xml:space="preserve"> </v>
      </c>
      <c r="F67" s="119" t="e">
        <f>Sep!AL68</f>
        <v>#DIV/0!</v>
      </c>
      <c r="G67" s="17">
        <f>VLOOKUP(B67,'Herbage Mass Residual'!$B$11:$O$140,($B$1+2),FALSE)</f>
        <v>1200</v>
      </c>
      <c r="H67" s="103" t="e">
        <f>($F$7/VLOOKUP(B67,'Paddock Names'!$B$11:$D$140,3))*(SUM(I67:AM67)/31)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2"/>
    </row>
    <row r="68" spans="2:39"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4" t="e">
        <f>AK68+(VLOOKUP($B67,'Growth Rates'!$B$11:$O$140,($B$1+2),FALSE))-(AL67*(AL$7/VLOOKUP($B67,'Paddock Names'!$B$11:$D$140,3)))</f>
        <v>#DIV/0!</v>
      </c>
      <c r="AM68" s="115" t="e">
        <f>AL68+(VLOOKUP($B67,'Growth Rates'!$B$11:$O$140,($B$1+2),FALSE))-(AM67*(AM$7/VLOOKUP($B67,'Paddock Names'!$B$11:$D$140,3)))</f>
        <v>#DIV/0!</v>
      </c>
    </row>
    <row r="69" spans="2:39"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IF(SUM(I69:AM69)&gt;0,SUM(I69:AM69)," ")</f>
        <v xml:space="preserve"> </v>
      </c>
      <c r="F69" s="119" t="e">
        <f>Sep!AL70</f>
        <v>#DIV/0!</v>
      </c>
      <c r="G69" s="17">
        <f>VLOOKUP(B69,'Herbage Mass Residual'!$B$11:$O$140,($B$1+2),FALSE)</f>
        <v>1200</v>
      </c>
      <c r="H69" s="103" t="e">
        <f>($F$7/VLOOKUP(B69,'Paddock Names'!$B$11:$D$140,3))*(SUM(I69:AM69)/31)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2"/>
    </row>
    <row r="70" spans="2:39"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4" t="e">
        <f>AK70+(VLOOKUP($B69,'Growth Rates'!$B$11:$O$140,($B$1+2),FALSE))-(AL69*(AL$7/VLOOKUP($B69,'Paddock Names'!$B$11:$D$140,3)))</f>
        <v>#DIV/0!</v>
      </c>
      <c r="AM70" s="115" t="e">
        <f>AL70+(VLOOKUP($B69,'Growth Rates'!$B$11:$O$140,($B$1+2),FALSE))-(AM69*(AM$7/VLOOKUP($B69,'Paddock Names'!$B$11:$D$140,3)))</f>
        <v>#DIV/0!</v>
      </c>
    </row>
    <row r="71" spans="2:39"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IF(SUM(I71:AM71)&gt;0,SUM(I71:AM71)," ")</f>
        <v xml:space="preserve"> </v>
      </c>
      <c r="F71" s="119" t="e">
        <f>Sep!AL72</f>
        <v>#DIV/0!</v>
      </c>
      <c r="G71" s="17">
        <f>VLOOKUP(B71,'Herbage Mass Residual'!$B$11:$O$140,($B$1+2),FALSE)</f>
        <v>1200</v>
      </c>
      <c r="H71" s="103" t="e">
        <f>($F$7/VLOOKUP(B71,'Paddock Names'!$B$11:$D$140,3))*(SUM(I71:AM71)/31)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2"/>
    </row>
    <row r="72" spans="2:39"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4" t="e">
        <f>AK72+(VLOOKUP($B71,'Growth Rates'!$B$11:$O$140,($B$1+2),FALSE))-(AL71*(AL$7/VLOOKUP($B71,'Paddock Names'!$B$11:$D$140,3)))</f>
        <v>#DIV/0!</v>
      </c>
      <c r="AM72" s="115" t="e">
        <f>AL72+(VLOOKUP($B71,'Growth Rates'!$B$11:$O$140,($B$1+2),FALSE))-(AM71*(AM$7/VLOOKUP($B71,'Paddock Names'!$B$11:$D$140,3)))</f>
        <v>#DIV/0!</v>
      </c>
    </row>
    <row r="73" spans="2:39"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IF(SUM(I73:AM73)&gt;0,SUM(I73:AM73)," ")</f>
        <v xml:space="preserve"> </v>
      </c>
      <c r="F73" s="119" t="e">
        <f>Sep!AL74</f>
        <v>#DIV/0!</v>
      </c>
      <c r="G73" s="17">
        <f>VLOOKUP(B73,'Herbage Mass Residual'!$B$11:$O$140,($B$1+2),FALSE)</f>
        <v>1200</v>
      </c>
      <c r="H73" s="103" t="e">
        <f>($F$7/VLOOKUP(B73,'Paddock Names'!$B$11:$D$140,3))*(SUM(I73:AM73)/31)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2"/>
    </row>
    <row r="74" spans="2:39"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4" t="e">
        <f>AK74+(VLOOKUP($B73,'Growth Rates'!$B$11:$O$140,($B$1+2),FALSE))-(AL73*(AL$7/VLOOKUP($B73,'Paddock Names'!$B$11:$D$140,3)))</f>
        <v>#DIV/0!</v>
      </c>
      <c r="AM74" s="115" t="e">
        <f>AL74+(VLOOKUP($B73,'Growth Rates'!$B$11:$O$140,($B$1+2),FALSE))-(AM73*(AM$7/VLOOKUP($B73,'Paddock Names'!$B$11:$D$140,3)))</f>
        <v>#DIV/0!</v>
      </c>
    </row>
    <row r="75" spans="2:39"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IF(SUM(I75:AM75)&gt;0,SUM(I75:AM75)," ")</f>
        <v xml:space="preserve"> </v>
      </c>
      <c r="F75" s="119" t="e">
        <f>Sep!AL76</f>
        <v>#DIV/0!</v>
      </c>
      <c r="G75" s="17">
        <f>VLOOKUP(B75,'Herbage Mass Residual'!$B$11:$O$140,($B$1+2),FALSE)</f>
        <v>1200</v>
      </c>
      <c r="H75" s="103" t="e">
        <f>($F$7/VLOOKUP(B75,'Paddock Names'!$B$11:$D$140,3))*(SUM(I75:AM75)/31)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2"/>
    </row>
    <row r="76" spans="2:39"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4" t="e">
        <f>AK76+(VLOOKUP($B75,'Growth Rates'!$B$11:$O$140,($B$1+2),FALSE))-(AL75*(AL$7/VLOOKUP($B75,'Paddock Names'!$B$11:$D$140,3)))</f>
        <v>#DIV/0!</v>
      </c>
      <c r="AM76" s="115" t="e">
        <f>AL76+(VLOOKUP($B75,'Growth Rates'!$B$11:$O$140,($B$1+2),FALSE))-(AM75*(AM$7/VLOOKUP($B75,'Paddock Names'!$B$11:$D$140,3)))</f>
        <v>#DIV/0!</v>
      </c>
    </row>
    <row r="77" spans="2:39"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 t="shared" ref="E77:E139" si="6">IF(SUM(I77:AM77)&gt;0,SUM(I77:AM77)," ")</f>
        <v xml:space="preserve"> </v>
      </c>
      <c r="F77" s="119" t="e">
        <f>Sep!AL78</f>
        <v>#DIV/0!</v>
      </c>
      <c r="G77" s="17">
        <f>VLOOKUP(B77,'Herbage Mass Residual'!$B$11:$O$140,($B$1+2),FALSE)</f>
        <v>1200</v>
      </c>
      <c r="H77" s="103" t="e">
        <f>($F$7/VLOOKUP(B77,'Paddock Names'!$B$11:$D$140,3))*(SUM(I77:AM77)/31)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2"/>
    </row>
    <row r="78" spans="2:39"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4" t="e">
        <f>AK78+(VLOOKUP($B77,'Growth Rates'!$B$11:$O$140,($B$1+2),FALSE))-(AL77*(AL$7/VLOOKUP($B77,'Paddock Names'!$B$11:$D$140,3)))</f>
        <v>#DIV/0!</v>
      </c>
      <c r="AM78" s="115" t="e">
        <f>AL78+(VLOOKUP($B77,'Growth Rates'!$B$11:$O$140,($B$1+2),FALSE))-(AM77*(AM$7/VLOOKUP($B77,'Paddock Names'!$B$11:$D$140,3)))</f>
        <v>#DIV/0!</v>
      </c>
    </row>
    <row r="79" spans="2:39"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 t="shared" si="6"/>
        <v xml:space="preserve"> </v>
      </c>
      <c r="F79" s="119" t="e">
        <f>Sep!AL80</f>
        <v>#DIV/0!</v>
      </c>
      <c r="G79" s="17">
        <f>VLOOKUP(B79,'Herbage Mass Residual'!$B$11:$O$140,($B$1+2),FALSE)</f>
        <v>1200</v>
      </c>
      <c r="H79" s="103" t="e">
        <f>($F$7/VLOOKUP(B79,'Paddock Names'!$B$11:$D$140,3))*(SUM(I79:AM79)/31)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2"/>
    </row>
    <row r="80" spans="2:39"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4" t="e">
        <f>AK80+(VLOOKUP($B79,'Growth Rates'!$B$11:$O$140,($B$1+2),FALSE))-(AL79*(AL$7/VLOOKUP($B79,'Paddock Names'!$B$11:$D$140,3)))</f>
        <v>#DIV/0!</v>
      </c>
      <c r="AM80" s="115" t="e">
        <f>AL80+(VLOOKUP($B79,'Growth Rates'!$B$11:$O$140,($B$1+2),FALSE))-(AM79*(AM$7/VLOOKUP($B79,'Paddock Names'!$B$11:$D$140,3)))</f>
        <v>#DIV/0!</v>
      </c>
    </row>
    <row r="81" spans="2:39"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 t="shared" si="6"/>
        <v xml:space="preserve"> </v>
      </c>
      <c r="F81" s="119" t="e">
        <f>Sep!AL82</f>
        <v>#DIV/0!</v>
      </c>
      <c r="G81" s="17">
        <f>VLOOKUP(B81,'Herbage Mass Residual'!$B$11:$O$140,($B$1+2),FALSE)</f>
        <v>1200</v>
      </c>
      <c r="H81" s="103" t="e">
        <f>($F$7/VLOOKUP(B81,'Paddock Names'!$B$11:$D$140,3))*(SUM(I81:AM81)/31)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2"/>
    </row>
    <row r="82" spans="2:39"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4" t="e">
        <f>AK82+(VLOOKUP($B81,'Growth Rates'!$B$11:$O$140,($B$1+2),FALSE))-(AL81*(AL$7/VLOOKUP($B81,'Paddock Names'!$B$11:$D$140,3)))</f>
        <v>#DIV/0!</v>
      </c>
      <c r="AM82" s="115" t="e">
        <f>AL82+(VLOOKUP($B81,'Growth Rates'!$B$11:$O$140,($B$1+2),FALSE))-(AM81*(AM$7/VLOOKUP($B81,'Paddock Names'!$B$11:$D$140,3)))</f>
        <v>#DIV/0!</v>
      </c>
    </row>
    <row r="83" spans="2:39"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 t="shared" si="6"/>
        <v xml:space="preserve"> </v>
      </c>
      <c r="F83" s="119" t="e">
        <f>Sep!AL84</f>
        <v>#DIV/0!</v>
      </c>
      <c r="G83" s="17">
        <f>VLOOKUP(B83,'Herbage Mass Residual'!$B$11:$O$140,($B$1+2),FALSE)</f>
        <v>1200</v>
      </c>
      <c r="H83" s="103" t="e">
        <f>($F$7/VLOOKUP(B83,'Paddock Names'!$B$11:$D$140,3))*(SUM(I83:AM83)/31)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2"/>
    </row>
    <row r="84" spans="2:39"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4" t="e">
        <f>AK84+(VLOOKUP($B83,'Growth Rates'!$B$11:$O$140,($B$1+2),FALSE))-(AL83*(AL$7/VLOOKUP($B83,'Paddock Names'!$B$11:$D$140,3)))</f>
        <v>#DIV/0!</v>
      </c>
      <c r="AM84" s="115" t="e">
        <f>AL84+(VLOOKUP($B83,'Growth Rates'!$B$11:$O$140,($B$1+2),FALSE))-(AM83*(AM$7/VLOOKUP($B83,'Paddock Names'!$B$11:$D$140,3)))</f>
        <v>#DIV/0!</v>
      </c>
    </row>
    <row r="85" spans="2:39"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 t="shared" si="6"/>
        <v xml:space="preserve"> </v>
      </c>
      <c r="F85" s="119" t="e">
        <f>Sep!AL86</f>
        <v>#DIV/0!</v>
      </c>
      <c r="G85" s="17">
        <f>VLOOKUP(B85,'Herbage Mass Residual'!$B$11:$O$140,($B$1+2),FALSE)</f>
        <v>1200</v>
      </c>
      <c r="H85" s="103" t="e">
        <f>($F$7/VLOOKUP(B85,'Paddock Names'!$B$11:$D$140,3))*(SUM(I85:AM85)/31)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2"/>
    </row>
    <row r="86" spans="2:39"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4" t="e">
        <f>AK86+(VLOOKUP($B85,'Growth Rates'!$B$11:$O$140,($B$1+2),FALSE))-(AL85*(AL$7/VLOOKUP($B85,'Paddock Names'!$B$11:$D$140,3)))</f>
        <v>#DIV/0!</v>
      </c>
      <c r="AM86" s="115" t="e">
        <f>AL86+(VLOOKUP($B85,'Growth Rates'!$B$11:$O$140,($B$1+2),FALSE))-(AM85*(AM$7/VLOOKUP($B85,'Paddock Names'!$B$11:$D$140,3)))</f>
        <v>#DIV/0!</v>
      </c>
    </row>
    <row r="87" spans="2:39"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 t="shared" si="6"/>
        <v xml:space="preserve"> </v>
      </c>
      <c r="F87" s="119" t="e">
        <f>Sep!AL88</f>
        <v>#DIV/0!</v>
      </c>
      <c r="G87" s="17">
        <f>VLOOKUP(B87,'Herbage Mass Residual'!$B$11:$O$140,($B$1+2),FALSE)</f>
        <v>1200</v>
      </c>
      <c r="H87" s="103" t="e">
        <f>($F$7/VLOOKUP(B87,'Paddock Names'!$B$11:$D$140,3))*(SUM(I87:AM87)/31)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2"/>
    </row>
    <row r="88" spans="2:39"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4" t="e">
        <f>AK88+(VLOOKUP($B87,'Growth Rates'!$B$11:$O$140,($B$1+2),FALSE))-(AL87*(AL$7/VLOOKUP($B87,'Paddock Names'!$B$11:$D$140,3)))</f>
        <v>#DIV/0!</v>
      </c>
      <c r="AM88" s="115" t="e">
        <f>AL88+(VLOOKUP($B87,'Growth Rates'!$B$11:$O$140,($B$1+2),FALSE))-(AM87*(AM$7/VLOOKUP($B87,'Paddock Names'!$B$11:$D$140,3)))</f>
        <v>#DIV/0!</v>
      </c>
    </row>
    <row r="89" spans="2:39"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 t="shared" si="6"/>
        <v xml:space="preserve"> </v>
      </c>
      <c r="F89" s="119" t="e">
        <f>Sep!AL90</f>
        <v>#DIV/0!</v>
      </c>
      <c r="G89" s="17">
        <f>VLOOKUP(B89,'Herbage Mass Residual'!$B$11:$O$140,($B$1+2),FALSE)</f>
        <v>1200</v>
      </c>
      <c r="H89" s="103" t="e">
        <f>($F$7/VLOOKUP(B89,'Paddock Names'!$B$11:$D$140,3))*(SUM(I89:AM89)/31)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2"/>
    </row>
    <row r="90" spans="2:39"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4" t="e">
        <f>AK90+(VLOOKUP($B89,'Growth Rates'!$B$11:$O$140,($B$1+2),FALSE))-(AL89*(AL$7/VLOOKUP($B89,'Paddock Names'!$B$11:$D$140,3)))</f>
        <v>#DIV/0!</v>
      </c>
      <c r="AM90" s="115" t="e">
        <f>AL90+(VLOOKUP($B89,'Growth Rates'!$B$11:$O$140,($B$1+2),FALSE))-(AM89*(AM$7/VLOOKUP($B89,'Paddock Names'!$B$11:$D$140,3)))</f>
        <v>#DIV/0!</v>
      </c>
    </row>
    <row r="91" spans="2:39"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 t="shared" si="6"/>
        <v xml:space="preserve"> </v>
      </c>
      <c r="F91" s="119" t="e">
        <f>Sep!AL92</f>
        <v>#DIV/0!</v>
      </c>
      <c r="G91" s="17">
        <f>VLOOKUP(B91,'Herbage Mass Residual'!$B$11:$O$140,($B$1+2),FALSE)</f>
        <v>1200</v>
      </c>
      <c r="H91" s="103" t="e">
        <f>($F$7/VLOOKUP(B91,'Paddock Names'!$B$11:$D$140,3))*(SUM(I91:AM91)/31)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2"/>
    </row>
    <row r="92" spans="2:39"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4" t="e">
        <f>AK92+(VLOOKUP($B91,'Growth Rates'!$B$11:$O$140,($B$1+2),FALSE))-(AL91*(AL$7/VLOOKUP($B91,'Paddock Names'!$B$11:$D$140,3)))</f>
        <v>#DIV/0!</v>
      </c>
      <c r="AM92" s="115" t="e">
        <f>AL92+(VLOOKUP($B91,'Growth Rates'!$B$11:$O$140,($B$1+2),FALSE))-(AM91*(AM$7/VLOOKUP($B91,'Paddock Names'!$B$11:$D$140,3)))</f>
        <v>#DIV/0!</v>
      </c>
    </row>
    <row r="93" spans="2:39"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 t="shared" si="6"/>
        <v xml:space="preserve"> </v>
      </c>
      <c r="F93" s="119" t="e">
        <f>Sep!AL94</f>
        <v>#DIV/0!</v>
      </c>
      <c r="G93" s="17">
        <f>VLOOKUP(B93,'Herbage Mass Residual'!$B$11:$O$140,($B$1+2),FALSE)</f>
        <v>1200</v>
      </c>
      <c r="H93" s="103" t="e">
        <f>($F$7/VLOOKUP(B93,'Paddock Names'!$B$11:$D$140,3))*(SUM(I93:AM93)/31)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2"/>
    </row>
    <row r="94" spans="2:39"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4" t="e">
        <f>AK94+(VLOOKUP($B93,'Growth Rates'!$B$11:$O$140,($B$1+2),FALSE))-(AL93*(AL$7/VLOOKUP($B93,'Paddock Names'!$B$11:$D$140,3)))</f>
        <v>#DIV/0!</v>
      </c>
      <c r="AM94" s="115" t="e">
        <f>AL94+(VLOOKUP($B93,'Growth Rates'!$B$11:$O$140,($B$1+2),FALSE))-(AM93*(AM$7/VLOOKUP($B93,'Paddock Names'!$B$11:$D$140,3)))</f>
        <v>#DIV/0!</v>
      </c>
    </row>
    <row r="95" spans="2:39"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 t="shared" si="6"/>
        <v xml:space="preserve"> </v>
      </c>
      <c r="F95" s="119" t="e">
        <f>Sep!AL96</f>
        <v>#DIV/0!</v>
      </c>
      <c r="G95" s="17">
        <f>VLOOKUP(B95,'Herbage Mass Residual'!$B$11:$O$140,($B$1+2),FALSE)</f>
        <v>1200</v>
      </c>
      <c r="H95" s="103" t="e">
        <f>($F$7/VLOOKUP(B95,'Paddock Names'!$B$11:$D$140,3))*(SUM(I95:AM95)/31)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2"/>
    </row>
    <row r="96" spans="2:39"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4" t="e">
        <f>AK96+(VLOOKUP($B95,'Growth Rates'!$B$11:$O$140,($B$1+2),FALSE))-(AL95*(AL$7/VLOOKUP($B95,'Paddock Names'!$B$11:$D$140,3)))</f>
        <v>#DIV/0!</v>
      </c>
      <c r="AM96" s="115" t="e">
        <f>AL96+(VLOOKUP($B95,'Growth Rates'!$B$11:$O$140,($B$1+2),FALSE))-(AM95*(AM$7/VLOOKUP($B95,'Paddock Names'!$B$11:$D$140,3)))</f>
        <v>#DIV/0!</v>
      </c>
    </row>
    <row r="97" spans="2:39"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 t="shared" si="6"/>
        <v xml:space="preserve"> </v>
      </c>
      <c r="F97" s="119" t="e">
        <f>Sep!AL98</f>
        <v>#DIV/0!</v>
      </c>
      <c r="G97" s="17">
        <f>VLOOKUP(B97,'Herbage Mass Residual'!$B$11:$O$140,($B$1+2),FALSE)</f>
        <v>1200</v>
      </c>
      <c r="H97" s="103" t="e">
        <f>($F$7/VLOOKUP(B97,'Paddock Names'!$B$11:$D$140,3))*(SUM(I97:AM97)/31)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2"/>
    </row>
    <row r="98" spans="2:39"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4" t="e">
        <f>AK98+(VLOOKUP($B97,'Growth Rates'!$B$11:$O$140,($B$1+2),FALSE))-(AL97*(AL$7/VLOOKUP($B97,'Paddock Names'!$B$11:$D$140,3)))</f>
        <v>#DIV/0!</v>
      </c>
      <c r="AM98" s="115" t="e">
        <f>AL98+(VLOOKUP($B97,'Growth Rates'!$B$11:$O$140,($B$1+2),FALSE))-(AM97*(AM$7/VLOOKUP($B97,'Paddock Names'!$B$11:$D$140,3)))</f>
        <v>#DIV/0!</v>
      </c>
    </row>
    <row r="99" spans="2:39"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 t="shared" si="6"/>
        <v xml:space="preserve"> </v>
      </c>
      <c r="F99" s="119" t="e">
        <f>Sep!AL100</f>
        <v>#DIV/0!</v>
      </c>
      <c r="G99" s="17">
        <f>VLOOKUP(B99,'Herbage Mass Residual'!$B$11:$O$140,($B$1+2),FALSE)</f>
        <v>1200</v>
      </c>
      <c r="H99" s="103" t="e">
        <f>($F$7/VLOOKUP(B99,'Paddock Names'!$B$11:$D$140,3))*(SUM(I99:AM99)/31)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2"/>
    </row>
    <row r="100" spans="2:39"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4" t="e">
        <f>AK100+(VLOOKUP($B99,'Growth Rates'!$B$11:$O$140,($B$1+2),FALSE))-(AL99*(AL$7/VLOOKUP($B99,'Paddock Names'!$B$11:$D$140,3)))</f>
        <v>#DIV/0!</v>
      </c>
      <c r="AM100" s="115" t="e">
        <f>AL100+(VLOOKUP($B99,'Growth Rates'!$B$11:$O$140,($B$1+2),FALSE))-(AM99*(AM$7/VLOOKUP($B99,'Paddock Names'!$B$11:$D$140,3)))</f>
        <v>#DIV/0!</v>
      </c>
    </row>
    <row r="101" spans="2:39"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 t="shared" si="6"/>
        <v xml:space="preserve"> </v>
      </c>
      <c r="F101" s="119" t="e">
        <f>Sep!AL102</f>
        <v>#DIV/0!</v>
      </c>
      <c r="G101" s="17">
        <f>VLOOKUP(B101,'Herbage Mass Residual'!$B$11:$O$140,($B$1+2),FALSE)</f>
        <v>1200</v>
      </c>
      <c r="H101" s="103" t="e">
        <f>($F$7/VLOOKUP(B101,'Paddock Names'!$B$11:$D$140,3))*(SUM(I101:AM101)/31)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2"/>
    </row>
    <row r="102" spans="2:39"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4" t="e">
        <f>AK102+(VLOOKUP($B101,'Growth Rates'!$B$11:$O$140,($B$1+2),FALSE))-(AL101*(AL$7/VLOOKUP($B101,'Paddock Names'!$B$11:$D$140,3)))</f>
        <v>#DIV/0!</v>
      </c>
      <c r="AM102" s="115" t="e">
        <f>AL102+(VLOOKUP($B101,'Growth Rates'!$B$11:$O$140,($B$1+2),FALSE))-(AM101*(AM$7/VLOOKUP($B101,'Paddock Names'!$B$11:$D$140,3)))</f>
        <v>#DIV/0!</v>
      </c>
    </row>
    <row r="103" spans="2:39"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 t="shared" si="6"/>
        <v xml:space="preserve"> </v>
      </c>
      <c r="F103" s="119" t="e">
        <f>Sep!AL104</f>
        <v>#DIV/0!</v>
      </c>
      <c r="G103" s="17">
        <f>VLOOKUP(B103,'Herbage Mass Residual'!$B$11:$O$140,($B$1+2),FALSE)</f>
        <v>1200</v>
      </c>
      <c r="H103" s="103" t="e">
        <f>($F$7/VLOOKUP(B103,'Paddock Names'!$B$11:$D$140,3))*(SUM(I103:AM103)/31)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2"/>
    </row>
    <row r="104" spans="2:39"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4" t="e">
        <f>AK104+(VLOOKUP($B103,'Growth Rates'!$B$11:$O$140,($B$1+2),FALSE))-(AL103*(AL$7/VLOOKUP($B103,'Paddock Names'!$B$11:$D$140,3)))</f>
        <v>#DIV/0!</v>
      </c>
      <c r="AM104" s="115" t="e">
        <f>AL104+(VLOOKUP($B103,'Growth Rates'!$B$11:$O$140,($B$1+2),FALSE))-(AM103*(AM$7/VLOOKUP($B103,'Paddock Names'!$B$11:$D$140,3)))</f>
        <v>#DIV/0!</v>
      </c>
    </row>
    <row r="105" spans="2:39"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 t="shared" si="6"/>
        <v xml:space="preserve"> </v>
      </c>
      <c r="F105" s="119" t="e">
        <f>Sep!AL106</f>
        <v>#DIV/0!</v>
      </c>
      <c r="G105" s="17">
        <f>VLOOKUP(B105,'Herbage Mass Residual'!$B$11:$O$140,($B$1+2),FALSE)</f>
        <v>1200</v>
      </c>
      <c r="H105" s="103" t="e">
        <f>($F$7/VLOOKUP(B105,'Paddock Names'!$B$11:$D$140,3))*(SUM(I105:AM105)/31)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2"/>
    </row>
    <row r="106" spans="2:39"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4" t="e">
        <f>AK106+(VLOOKUP($B105,'Growth Rates'!$B$11:$O$140,($B$1+2),FALSE))-(AL105*(AL$7/VLOOKUP($B105,'Paddock Names'!$B$11:$D$140,3)))</f>
        <v>#DIV/0!</v>
      </c>
      <c r="AM106" s="115" t="e">
        <f>AL106+(VLOOKUP($B105,'Growth Rates'!$B$11:$O$140,($B$1+2),FALSE))-(AM105*(AM$7/VLOOKUP($B105,'Paddock Names'!$B$11:$D$140,3)))</f>
        <v>#DIV/0!</v>
      </c>
    </row>
    <row r="107" spans="2:39"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 t="shared" si="6"/>
        <v xml:space="preserve"> </v>
      </c>
      <c r="F107" s="119" t="e">
        <f>Sep!AL108</f>
        <v>#DIV/0!</v>
      </c>
      <c r="G107" s="17">
        <f>VLOOKUP(B107,'Herbage Mass Residual'!$B$11:$O$140,($B$1+2),FALSE)</f>
        <v>1200</v>
      </c>
      <c r="H107" s="103" t="e">
        <f>($F$7/VLOOKUP(B107,'Paddock Names'!$B$11:$D$140,3))*(SUM(I107:AM107)/31)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2"/>
    </row>
    <row r="108" spans="2:39"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4" t="e">
        <f>AK108+(VLOOKUP($B107,'Growth Rates'!$B$11:$O$140,($B$1+2),FALSE))-(AL107*(AL$7/VLOOKUP($B107,'Paddock Names'!$B$11:$D$140,3)))</f>
        <v>#DIV/0!</v>
      </c>
      <c r="AM108" s="115" t="e">
        <f>AL108+(VLOOKUP($B107,'Growth Rates'!$B$11:$O$140,($B$1+2),FALSE))-(AM107*(AM$7/VLOOKUP($B107,'Paddock Names'!$B$11:$D$140,3)))</f>
        <v>#DIV/0!</v>
      </c>
    </row>
    <row r="109" spans="2:39"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 t="shared" si="6"/>
        <v xml:space="preserve"> </v>
      </c>
      <c r="F109" s="119" t="e">
        <f>Sep!AL110</f>
        <v>#DIV/0!</v>
      </c>
      <c r="G109" s="17">
        <f>VLOOKUP(B109,'Herbage Mass Residual'!$B$11:$O$140,($B$1+2),FALSE)</f>
        <v>1200</v>
      </c>
      <c r="H109" s="103" t="e">
        <f>($F$7/VLOOKUP(B109,'Paddock Names'!$B$11:$D$140,3))*(SUM(I109:AM109)/31)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2"/>
    </row>
    <row r="110" spans="2:39"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4" t="e">
        <f>AK110+(VLOOKUP($B109,'Growth Rates'!$B$11:$O$140,($B$1+2),FALSE))-(AL109*(AL$7/VLOOKUP($B109,'Paddock Names'!$B$11:$D$140,3)))</f>
        <v>#DIV/0!</v>
      </c>
      <c r="AM110" s="115" t="e">
        <f>AL110+(VLOOKUP($B109,'Growth Rates'!$B$11:$O$140,($B$1+2),FALSE))-(AM109*(AM$7/VLOOKUP($B109,'Paddock Names'!$B$11:$D$140,3)))</f>
        <v>#DIV/0!</v>
      </c>
    </row>
    <row r="111" spans="2:39"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 t="shared" si="6"/>
        <v xml:space="preserve"> </v>
      </c>
      <c r="F111" s="119" t="e">
        <f>Sep!AL112</f>
        <v>#DIV/0!</v>
      </c>
      <c r="G111" s="17">
        <f>VLOOKUP(B111,'Herbage Mass Residual'!$B$11:$O$140,($B$1+2),FALSE)</f>
        <v>1200</v>
      </c>
      <c r="H111" s="103" t="e">
        <f>($F$7/VLOOKUP(B111,'Paddock Names'!$B$11:$D$140,3))*(SUM(I111:AM111)/31)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2"/>
    </row>
    <row r="112" spans="2:39"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4" t="e">
        <f>AK112+(VLOOKUP($B111,'Growth Rates'!$B$11:$O$140,($B$1+2),FALSE))-(AL111*(AL$7/VLOOKUP($B111,'Paddock Names'!$B$11:$D$140,3)))</f>
        <v>#DIV/0!</v>
      </c>
      <c r="AM112" s="115" t="e">
        <f>AL112+(VLOOKUP($B111,'Growth Rates'!$B$11:$O$140,($B$1+2),FALSE))-(AM111*(AM$7/VLOOKUP($B111,'Paddock Names'!$B$11:$D$140,3)))</f>
        <v>#DIV/0!</v>
      </c>
    </row>
    <row r="113" spans="2:39"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 t="shared" si="6"/>
        <v xml:space="preserve"> </v>
      </c>
      <c r="F113" s="119" t="e">
        <f>Sep!AL114</f>
        <v>#DIV/0!</v>
      </c>
      <c r="G113" s="17">
        <f>VLOOKUP(B113,'Herbage Mass Residual'!$B$11:$O$140,($B$1+2),FALSE)</f>
        <v>1200</v>
      </c>
      <c r="H113" s="103" t="e">
        <f>($F$7/VLOOKUP(B113,'Paddock Names'!$B$11:$D$140,3))*(SUM(I113:AM113)/31)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2"/>
    </row>
    <row r="114" spans="2:39"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4" t="e">
        <f>AK114+(VLOOKUP($B113,'Growth Rates'!$B$11:$O$140,($B$1+2),FALSE))-(AL113*(AL$7/VLOOKUP($B113,'Paddock Names'!$B$11:$D$140,3)))</f>
        <v>#DIV/0!</v>
      </c>
      <c r="AM114" s="115" t="e">
        <f>AL114+(VLOOKUP($B113,'Growth Rates'!$B$11:$O$140,($B$1+2),FALSE))-(AM113*(AM$7/VLOOKUP($B113,'Paddock Names'!$B$11:$D$140,3)))</f>
        <v>#DIV/0!</v>
      </c>
    </row>
    <row r="115" spans="2:39"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 t="shared" si="6"/>
        <v xml:space="preserve"> </v>
      </c>
      <c r="F115" s="119" t="e">
        <f>Sep!AL116</f>
        <v>#DIV/0!</v>
      </c>
      <c r="G115" s="17">
        <f>VLOOKUP(B115,'Herbage Mass Residual'!$B$11:$O$140,($B$1+2),FALSE)</f>
        <v>1200</v>
      </c>
      <c r="H115" s="103" t="e">
        <f>($F$7/VLOOKUP(B115,'Paddock Names'!$B$11:$D$140,3))*(SUM(I115:AM115)/31)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2"/>
    </row>
    <row r="116" spans="2:39"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4" t="e">
        <f>AK116+(VLOOKUP($B115,'Growth Rates'!$B$11:$O$140,($B$1+2),FALSE))-(AL115*(AL$7/VLOOKUP($B115,'Paddock Names'!$B$11:$D$140,3)))</f>
        <v>#DIV/0!</v>
      </c>
      <c r="AM116" s="115" t="e">
        <f>AL116+(VLOOKUP($B115,'Growth Rates'!$B$11:$O$140,($B$1+2),FALSE))-(AM115*(AM$7/VLOOKUP($B115,'Paddock Names'!$B$11:$D$140,3)))</f>
        <v>#DIV/0!</v>
      </c>
    </row>
    <row r="117" spans="2:39"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 t="shared" si="6"/>
        <v xml:space="preserve"> </v>
      </c>
      <c r="F117" s="119" t="e">
        <f>Sep!AL118</f>
        <v>#DIV/0!</v>
      </c>
      <c r="G117" s="17">
        <f>VLOOKUP(B117,'Herbage Mass Residual'!$B$11:$O$140,($B$1+2),FALSE)</f>
        <v>1200</v>
      </c>
      <c r="H117" s="103" t="e">
        <f>($F$7/VLOOKUP(B117,'Paddock Names'!$B$11:$D$140,3))*(SUM(I117:AM117)/31)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2"/>
    </row>
    <row r="118" spans="2:39"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4" t="e">
        <f>AK118+(VLOOKUP($B117,'Growth Rates'!$B$11:$O$140,($B$1+2),FALSE))-(AL117*(AL$7/VLOOKUP($B117,'Paddock Names'!$B$11:$D$140,3)))</f>
        <v>#DIV/0!</v>
      </c>
      <c r="AM118" s="115" t="e">
        <f>AL118+(VLOOKUP($B117,'Growth Rates'!$B$11:$O$140,($B$1+2),FALSE))-(AM117*(AM$7/VLOOKUP($B117,'Paddock Names'!$B$11:$D$140,3)))</f>
        <v>#DIV/0!</v>
      </c>
    </row>
    <row r="119" spans="2:39"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 t="shared" si="6"/>
        <v xml:space="preserve"> </v>
      </c>
      <c r="F119" s="119" t="e">
        <f>Sep!AL120</f>
        <v>#DIV/0!</v>
      </c>
      <c r="G119" s="17">
        <f>VLOOKUP(B119,'Herbage Mass Residual'!$B$11:$O$140,($B$1+2),FALSE)</f>
        <v>1200</v>
      </c>
      <c r="H119" s="103" t="e">
        <f>($F$7/VLOOKUP(B119,'Paddock Names'!$B$11:$D$140,3))*(SUM(I119:AM119)/31)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2"/>
    </row>
    <row r="120" spans="2:39"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4" t="e">
        <f>AK120+(VLOOKUP($B119,'Growth Rates'!$B$11:$O$140,($B$1+2),FALSE))-(AL119*(AL$7/VLOOKUP($B119,'Paddock Names'!$B$11:$D$140,3)))</f>
        <v>#DIV/0!</v>
      </c>
      <c r="AM120" s="115" t="e">
        <f>AL120+(VLOOKUP($B119,'Growth Rates'!$B$11:$O$140,($B$1+2),FALSE))-(AM119*(AM$7/VLOOKUP($B119,'Paddock Names'!$B$11:$D$140,3)))</f>
        <v>#DIV/0!</v>
      </c>
    </row>
    <row r="121" spans="2:39"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 t="shared" si="6"/>
        <v xml:space="preserve"> </v>
      </c>
      <c r="F121" s="119" t="e">
        <f>Sep!AL122</f>
        <v>#DIV/0!</v>
      </c>
      <c r="G121" s="17">
        <f>VLOOKUP(B121,'Herbage Mass Residual'!$B$11:$O$140,($B$1+2),FALSE)</f>
        <v>1200</v>
      </c>
      <c r="H121" s="103" t="e">
        <f>($F$7/VLOOKUP(B121,'Paddock Names'!$B$11:$D$140,3))*(SUM(I121:AM121)/31)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2"/>
    </row>
    <row r="122" spans="2:39"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4" t="e">
        <f>AK122+(VLOOKUP($B121,'Growth Rates'!$B$11:$O$140,($B$1+2),FALSE))-(AL121*(AL$7/VLOOKUP($B121,'Paddock Names'!$B$11:$D$140,3)))</f>
        <v>#DIV/0!</v>
      </c>
      <c r="AM122" s="115" t="e">
        <f>AL122+(VLOOKUP($B121,'Growth Rates'!$B$11:$O$140,($B$1+2),FALSE))-(AM121*(AM$7/VLOOKUP($B121,'Paddock Names'!$B$11:$D$140,3)))</f>
        <v>#DIV/0!</v>
      </c>
    </row>
    <row r="123" spans="2:39"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 t="shared" si="6"/>
        <v xml:space="preserve"> </v>
      </c>
      <c r="F123" s="119" t="e">
        <f>Sep!AL124</f>
        <v>#DIV/0!</v>
      </c>
      <c r="G123" s="17">
        <f>VLOOKUP(B123,'Herbage Mass Residual'!$B$11:$O$140,($B$1+2),FALSE)</f>
        <v>1200</v>
      </c>
      <c r="H123" s="103" t="e">
        <f>($F$7/VLOOKUP(B123,'Paddock Names'!$B$11:$D$140,3))*(SUM(I123:AM123)/31)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2"/>
    </row>
    <row r="124" spans="2:39"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4" t="e">
        <f>AK124+(VLOOKUP($B123,'Growth Rates'!$B$11:$O$140,($B$1+2),FALSE))-(AL123*(AL$7/VLOOKUP($B123,'Paddock Names'!$B$11:$D$140,3)))</f>
        <v>#DIV/0!</v>
      </c>
      <c r="AM124" s="115" t="e">
        <f>AL124+(VLOOKUP($B123,'Growth Rates'!$B$11:$O$140,($B$1+2),FALSE))-(AM123*(AM$7/VLOOKUP($B123,'Paddock Names'!$B$11:$D$140,3)))</f>
        <v>#DIV/0!</v>
      </c>
    </row>
    <row r="125" spans="2:39"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 t="shared" si="6"/>
        <v xml:space="preserve"> </v>
      </c>
      <c r="F125" s="119" t="e">
        <f>Sep!AL126</f>
        <v>#DIV/0!</v>
      </c>
      <c r="G125" s="17">
        <f>VLOOKUP(B125,'Herbage Mass Residual'!$B$11:$O$140,($B$1+2),FALSE)</f>
        <v>1200</v>
      </c>
      <c r="H125" s="103" t="e">
        <f>($F$7/VLOOKUP(B125,'Paddock Names'!$B$11:$D$140,3))*(SUM(I125:AM125)/31)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2"/>
    </row>
    <row r="126" spans="2:39"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4" t="e">
        <f>AK126+(VLOOKUP($B125,'Growth Rates'!$B$11:$O$140,($B$1+2),FALSE))-(AL125*(AL$7/VLOOKUP($B125,'Paddock Names'!$B$11:$D$140,3)))</f>
        <v>#DIV/0!</v>
      </c>
      <c r="AM126" s="115" t="e">
        <f>AL126+(VLOOKUP($B125,'Growth Rates'!$B$11:$O$140,($B$1+2),FALSE))-(AM125*(AM$7/VLOOKUP($B125,'Paddock Names'!$B$11:$D$140,3)))</f>
        <v>#DIV/0!</v>
      </c>
    </row>
    <row r="127" spans="2:39"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 t="shared" si="6"/>
        <v xml:space="preserve"> </v>
      </c>
      <c r="F127" s="119" t="e">
        <f>Sep!AL128</f>
        <v>#DIV/0!</v>
      </c>
      <c r="G127" s="17">
        <f>VLOOKUP(B127,'Herbage Mass Residual'!$B$11:$O$140,($B$1+2),FALSE)</f>
        <v>1200</v>
      </c>
      <c r="H127" s="103" t="e">
        <f>($F$7/VLOOKUP(B127,'Paddock Names'!$B$11:$D$140,3))*(SUM(I127:AM127)/31)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2"/>
    </row>
    <row r="128" spans="2:39"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4" t="e">
        <f>AK128+(VLOOKUP($B127,'Growth Rates'!$B$11:$O$140,($B$1+2),FALSE))-(AL127*(AL$7/VLOOKUP($B127,'Paddock Names'!$B$11:$D$140,3)))</f>
        <v>#DIV/0!</v>
      </c>
      <c r="AM128" s="115" t="e">
        <f>AL128+(VLOOKUP($B127,'Growth Rates'!$B$11:$O$140,($B$1+2),FALSE))-(AM127*(AM$7/VLOOKUP($B127,'Paddock Names'!$B$11:$D$140,3)))</f>
        <v>#DIV/0!</v>
      </c>
    </row>
    <row r="129" spans="2:39"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 t="shared" si="6"/>
        <v xml:space="preserve"> </v>
      </c>
      <c r="F129" s="119" t="e">
        <f>Sep!AL130</f>
        <v>#DIV/0!</v>
      </c>
      <c r="G129" s="17">
        <f>VLOOKUP(B129,'Herbage Mass Residual'!$B$11:$O$140,($B$1+2),FALSE)</f>
        <v>1200</v>
      </c>
      <c r="H129" s="103" t="e">
        <f>($F$7/VLOOKUP(B129,'Paddock Names'!$B$11:$D$140,3))*(SUM(I129:AM129)/31)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2"/>
    </row>
    <row r="130" spans="2:39"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4" t="e">
        <f>AK130+(VLOOKUP($B129,'Growth Rates'!$B$11:$O$140,($B$1+2),FALSE))-(AL129*(AL$7/VLOOKUP($B129,'Paddock Names'!$B$11:$D$140,3)))</f>
        <v>#DIV/0!</v>
      </c>
      <c r="AM130" s="115" t="e">
        <f>AL130+(VLOOKUP($B129,'Growth Rates'!$B$11:$O$140,($B$1+2),FALSE))-(AM129*(AM$7/VLOOKUP($B129,'Paddock Names'!$B$11:$D$140,3)))</f>
        <v>#DIV/0!</v>
      </c>
    </row>
    <row r="131" spans="2:39"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 t="shared" si="6"/>
        <v xml:space="preserve"> </v>
      </c>
      <c r="F131" s="119" t="e">
        <f>Sep!AL132</f>
        <v>#DIV/0!</v>
      </c>
      <c r="G131" s="17">
        <f>VLOOKUP(B131,'Herbage Mass Residual'!$B$11:$O$140,($B$1+2),FALSE)</f>
        <v>1200</v>
      </c>
      <c r="H131" s="103" t="e">
        <f>($F$7/VLOOKUP(B131,'Paddock Names'!$B$11:$D$140,3))*(SUM(I131:AM131)/31)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2"/>
    </row>
    <row r="132" spans="2:39"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4" t="e">
        <f>AK132+(VLOOKUP($B131,'Growth Rates'!$B$11:$O$140,($B$1+2),FALSE))-(AL131*(AL$7/VLOOKUP($B131,'Paddock Names'!$B$11:$D$140,3)))</f>
        <v>#DIV/0!</v>
      </c>
      <c r="AM132" s="115" t="e">
        <f>AL132+(VLOOKUP($B131,'Growth Rates'!$B$11:$O$140,($B$1+2),FALSE))-(AM131*(AM$7/VLOOKUP($B131,'Paddock Names'!$B$11:$D$140,3)))</f>
        <v>#DIV/0!</v>
      </c>
    </row>
    <row r="133" spans="2:39"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 t="shared" si="6"/>
        <v xml:space="preserve"> </v>
      </c>
      <c r="F133" s="119" t="e">
        <f>Sep!AL134</f>
        <v>#DIV/0!</v>
      </c>
      <c r="G133" s="17">
        <f>VLOOKUP(B133,'Herbage Mass Residual'!$B$11:$O$140,($B$1+2),FALSE)</f>
        <v>1200</v>
      </c>
      <c r="H133" s="103" t="e">
        <f>($F$7/VLOOKUP(B133,'Paddock Names'!$B$11:$D$140,3))*(SUM(I133:AM133)/31)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2"/>
    </row>
    <row r="134" spans="2:39"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4" t="e">
        <f>AK134+(VLOOKUP($B133,'Growth Rates'!$B$11:$O$140,($B$1+2),FALSE))-(AL133*(AL$7/VLOOKUP($B133,'Paddock Names'!$B$11:$D$140,3)))</f>
        <v>#DIV/0!</v>
      </c>
      <c r="AM134" s="115" t="e">
        <f>AL134+(VLOOKUP($B133,'Growth Rates'!$B$11:$O$140,($B$1+2),FALSE))-(AM133*(AM$7/VLOOKUP($B133,'Paddock Names'!$B$11:$D$140,3)))</f>
        <v>#DIV/0!</v>
      </c>
    </row>
    <row r="135" spans="2:39"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 t="shared" si="6"/>
        <v xml:space="preserve"> </v>
      </c>
      <c r="F135" s="119" t="e">
        <f>Sep!AL136</f>
        <v>#DIV/0!</v>
      </c>
      <c r="G135" s="17">
        <f>VLOOKUP(B135,'Herbage Mass Residual'!$B$11:$O$140,($B$1+2),FALSE)</f>
        <v>1200</v>
      </c>
      <c r="H135" s="103" t="e">
        <f>($F$7/VLOOKUP(B135,'Paddock Names'!$B$11:$D$140,3))*(SUM(I135:AM135)/31)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2"/>
    </row>
    <row r="136" spans="2:39"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4" t="e">
        <f>AK136+(VLOOKUP($B135,'Growth Rates'!$B$11:$O$140,($B$1+2),FALSE))-(AL135*(AL$7/VLOOKUP($B135,'Paddock Names'!$B$11:$D$140,3)))</f>
        <v>#DIV/0!</v>
      </c>
      <c r="AM136" s="115" t="e">
        <f>AL136+(VLOOKUP($B135,'Growth Rates'!$B$11:$O$140,($B$1+2),FALSE))-(AM135*(AM$7/VLOOKUP($B135,'Paddock Names'!$B$11:$D$140,3)))</f>
        <v>#DIV/0!</v>
      </c>
    </row>
    <row r="137" spans="2:39"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 t="shared" si="6"/>
        <v xml:space="preserve"> </v>
      </c>
      <c r="F137" s="119" t="e">
        <f>Sep!AL138</f>
        <v>#DIV/0!</v>
      </c>
      <c r="G137" s="17">
        <f>VLOOKUP(B137,'Herbage Mass Residual'!$B$11:$O$140,($B$1+2),FALSE)</f>
        <v>1200</v>
      </c>
      <c r="H137" s="103" t="e">
        <f>($F$7/VLOOKUP(B137,'Paddock Names'!$B$11:$D$140,3))*(SUM(I137:AM137)/31)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2"/>
    </row>
    <row r="138" spans="2:39"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4" t="e">
        <f>AK138+(VLOOKUP($B137,'Growth Rates'!$B$11:$O$140,($B$1+2),FALSE))-(AL137*(AL$7/VLOOKUP($B137,'Paddock Names'!$B$11:$D$140,3)))</f>
        <v>#DIV/0!</v>
      </c>
      <c r="AM138" s="115" t="e">
        <f>AL138+(VLOOKUP($B137,'Growth Rates'!$B$11:$O$140,($B$1+2),FALSE))-(AM137*(AM$7/VLOOKUP($B137,'Paddock Names'!$B$11:$D$140,3)))</f>
        <v>#DIV/0!</v>
      </c>
    </row>
    <row r="139" spans="2:39"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 t="shared" si="6"/>
        <v xml:space="preserve"> </v>
      </c>
      <c r="F139" s="119" t="e">
        <f>Sep!AL140</f>
        <v>#DIV/0!</v>
      </c>
      <c r="G139" s="17">
        <f>VLOOKUP(B139,'Herbage Mass Residual'!$B$11:$O$140,($B$1+2),FALSE)</f>
        <v>1200</v>
      </c>
      <c r="H139" s="103" t="e">
        <f>($F$7/VLOOKUP(B139,'Paddock Names'!$B$11:$D$140,3))*(SUM(I139:AM139)/31)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2"/>
    </row>
    <row r="140" spans="2:39"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4" t="e">
        <f>AK140+(VLOOKUP($B139,'Growth Rates'!$B$11:$O$140,($B$1+2),FALSE))-(AL139*(AL$7/VLOOKUP($B139,'Paddock Names'!$B$11:$D$140,3)))</f>
        <v>#DIV/0!</v>
      </c>
      <c r="AM140" s="115" t="e">
        <f>AL140+(VLOOKUP($B139,'Growth Rates'!$B$11:$O$140,($B$1+2),FALSE))-(AM139*(AM$7/VLOOKUP($B139,'Paddock Names'!$B$11:$D$140,3)))</f>
        <v>#DIV/0!</v>
      </c>
    </row>
    <row r="141" spans="2:39" x14ac:dyDescent="0.2">
      <c r="B141" s="58">
        <f t="shared" ref="B141:B204" si="7">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 t="shared" ref="E141:E203" si="8">IF(SUM(I141:AM141)&gt;0,SUM(I141:AM141)," ")</f>
        <v xml:space="preserve"> </v>
      </c>
      <c r="F141" s="119" t="e">
        <f>Sep!AL142</f>
        <v>#DIV/0!</v>
      </c>
      <c r="G141" s="17">
        <f>VLOOKUP(B141,'Herbage Mass Residual'!$B$11:$O$140,($B$1+2),FALSE)</f>
        <v>1200</v>
      </c>
      <c r="H141" s="103" t="e">
        <f>($F$7/VLOOKUP(B141,'Paddock Names'!$B$11:$D$140,3))*(SUM(I141:AM141)/31)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2"/>
    </row>
    <row r="142" spans="2:39" ht="16" thickBot="1" x14ac:dyDescent="0.25">
      <c r="B142" s="58">
        <f t="shared" si="7"/>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4" t="e">
        <f>AK142+(VLOOKUP($B141,'Growth Rates'!$B$11:$O$140,($B$1+2),FALSE))-(AL141*(AL$7/VLOOKUP($B141,'Paddock Names'!$B$11:$D$140,3)))</f>
        <v>#DIV/0!</v>
      </c>
      <c r="AM142" s="115" t="e">
        <f>AL142+(VLOOKUP($B141,'Growth Rates'!$B$11:$O$140,($B$1+2),FALSE))-(AM141*(AM$7/VLOOKUP($B141,'Paddock Names'!$B$11:$D$140,3)))</f>
        <v>#DIV/0!</v>
      </c>
    </row>
    <row r="143" spans="2:39" x14ac:dyDescent="0.2">
      <c r="B143" s="58">
        <f t="shared" si="7"/>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 t="shared" si="8"/>
        <v xml:space="preserve"> </v>
      </c>
      <c r="F143" s="119" t="e">
        <f>Sep!AL144</f>
        <v>#DIV/0!</v>
      </c>
      <c r="G143" s="17">
        <f>VLOOKUP(B143,'Herbage Mass Residual'!$B$11:$O$140,($B$1+2),FALSE)</f>
        <v>1200</v>
      </c>
      <c r="H143" s="103" t="e">
        <f>($F$7/VLOOKUP(B143,'Paddock Names'!$B$11:$D$140,3))*(SUM(I143:AM143)/31)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2"/>
    </row>
    <row r="144" spans="2:39" ht="16" thickBot="1" x14ac:dyDescent="0.25">
      <c r="B144" s="58">
        <f t="shared" si="7"/>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4" t="e">
        <f>AK144+(VLOOKUP($B143,'Growth Rates'!$B$11:$O$140,($B$1+2),FALSE))-(AL143*(AL$7/VLOOKUP($B143,'Paddock Names'!$B$11:$D$140,3)))</f>
        <v>#DIV/0!</v>
      </c>
      <c r="AM144" s="115" t="e">
        <f>AL144+(VLOOKUP($B143,'Growth Rates'!$B$11:$O$140,($B$1+2),FALSE))-(AM143*(AM$7/VLOOKUP($B143,'Paddock Names'!$B$11:$D$140,3)))</f>
        <v>#DIV/0!</v>
      </c>
    </row>
    <row r="145" spans="2:39" x14ac:dyDescent="0.2">
      <c r="B145" s="58">
        <f t="shared" si="7"/>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 t="shared" si="8"/>
        <v xml:space="preserve"> </v>
      </c>
      <c r="F145" s="119" t="e">
        <f>Sep!AL146</f>
        <v>#DIV/0!</v>
      </c>
      <c r="G145" s="17">
        <f>VLOOKUP(B145,'Herbage Mass Residual'!$B$11:$O$140,($B$1+2),FALSE)</f>
        <v>1200</v>
      </c>
      <c r="H145" s="103" t="e">
        <f>($F$7/VLOOKUP(B145,'Paddock Names'!$B$11:$D$140,3))*(SUM(I145:AM145)/31)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2"/>
    </row>
    <row r="146" spans="2:39" ht="16" thickBot="1" x14ac:dyDescent="0.25">
      <c r="B146" s="58">
        <f t="shared" si="7"/>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4" t="e">
        <f>AK146+(VLOOKUP($B145,'Growth Rates'!$B$11:$O$140,($B$1+2),FALSE))-(AL145*(AL$7/VLOOKUP($B145,'Paddock Names'!$B$11:$D$140,3)))</f>
        <v>#DIV/0!</v>
      </c>
      <c r="AM146" s="115" t="e">
        <f>AL146+(VLOOKUP($B145,'Growth Rates'!$B$11:$O$140,($B$1+2),FALSE))-(AM145*(AM$7/VLOOKUP($B145,'Paddock Names'!$B$11:$D$140,3)))</f>
        <v>#DIV/0!</v>
      </c>
    </row>
    <row r="147" spans="2:39" x14ac:dyDescent="0.2">
      <c r="B147" s="58">
        <f t="shared" si="7"/>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 t="shared" si="8"/>
        <v xml:space="preserve"> </v>
      </c>
      <c r="F147" s="119" t="e">
        <f>Sep!AL148</f>
        <v>#DIV/0!</v>
      </c>
      <c r="G147" s="17">
        <f>VLOOKUP(B147,'Herbage Mass Residual'!$B$11:$O$140,($B$1+2),FALSE)</f>
        <v>1200</v>
      </c>
      <c r="H147" s="103" t="e">
        <f>($F$7/VLOOKUP(B147,'Paddock Names'!$B$11:$D$140,3))*(SUM(I147:AM147)/31)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2"/>
    </row>
    <row r="148" spans="2:39" ht="16" thickBot="1" x14ac:dyDescent="0.25">
      <c r="B148" s="58">
        <f t="shared" si="7"/>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4" t="e">
        <f>AK148+(VLOOKUP($B147,'Growth Rates'!$B$11:$O$140,($B$1+2),FALSE))-(AL147*(AL$7/VLOOKUP($B147,'Paddock Names'!$B$11:$D$140,3)))</f>
        <v>#DIV/0!</v>
      </c>
      <c r="AM148" s="115" t="e">
        <f>AL148+(VLOOKUP($B147,'Growth Rates'!$B$11:$O$140,($B$1+2),FALSE))-(AM147*(AM$7/VLOOKUP($B147,'Paddock Names'!$B$11:$D$140,3)))</f>
        <v>#DIV/0!</v>
      </c>
    </row>
    <row r="149" spans="2:39" x14ac:dyDescent="0.2">
      <c r="B149" s="58">
        <f t="shared" si="7"/>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 t="shared" si="8"/>
        <v xml:space="preserve"> </v>
      </c>
      <c r="F149" s="119" t="e">
        <f>Sep!AL150</f>
        <v>#DIV/0!</v>
      </c>
      <c r="G149" s="17">
        <f>VLOOKUP(B149,'Herbage Mass Residual'!$B$11:$O$140,($B$1+2),FALSE)</f>
        <v>1200</v>
      </c>
      <c r="H149" s="103" t="e">
        <f>($F$7/VLOOKUP(B149,'Paddock Names'!$B$11:$D$140,3))*(SUM(I149:AM149)/31)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2"/>
    </row>
    <row r="150" spans="2:39" ht="16" thickBot="1" x14ac:dyDescent="0.25">
      <c r="B150" s="58">
        <f t="shared" si="7"/>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4" t="e">
        <f>AK150+(VLOOKUP($B149,'Growth Rates'!$B$11:$O$140,($B$1+2),FALSE))-(AL149*(AL$7/VLOOKUP($B149,'Paddock Names'!$B$11:$D$140,3)))</f>
        <v>#DIV/0!</v>
      </c>
      <c r="AM150" s="115" t="e">
        <f>AL150+(VLOOKUP($B149,'Growth Rates'!$B$11:$O$140,($B$1+2),FALSE))-(AM149*(AM$7/VLOOKUP($B149,'Paddock Names'!$B$11:$D$140,3)))</f>
        <v>#DIV/0!</v>
      </c>
    </row>
    <row r="151" spans="2:39" x14ac:dyDescent="0.2">
      <c r="B151" s="58">
        <f t="shared" si="7"/>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 t="shared" si="8"/>
        <v xml:space="preserve"> </v>
      </c>
      <c r="F151" s="119" t="e">
        <f>Sep!AL152</f>
        <v>#DIV/0!</v>
      </c>
      <c r="G151" s="17">
        <f>VLOOKUP(B151,'Herbage Mass Residual'!$B$11:$O$140,($B$1+2),FALSE)</f>
        <v>1200</v>
      </c>
      <c r="H151" s="103" t="e">
        <f>($F$7/VLOOKUP(B151,'Paddock Names'!$B$11:$D$140,3))*(SUM(I151:AM151)/31)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2"/>
    </row>
    <row r="152" spans="2:39" ht="16" thickBot="1" x14ac:dyDescent="0.25">
      <c r="B152" s="58">
        <f t="shared" si="7"/>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4" t="e">
        <f>AK152+(VLOOKUP($B151,'Growth Rates'!$B$11:$O$140,($B$1+2),FALSE))-(AL151*(AL$7/VLOOKUP($B151,'Paddock Names'!$B$11:$D$140,3)))</f>
        <v>#DIV/0!</v>
      </c>
      <c r="AM152" s="115" t="e">
        <f>AL152+(VLOOKUP($B151,'Growth Rates'!$B$11:$O$140,($B$1+2),FALSE))-(AM151*(AM$7/VLOOKUP($B151,'Paddock Names'!$B$11:$D$140,3)))</f>
        <v>#DIV/0!</v>
      </c>
    </row>
    <row r="153" spans="2:39" x14ac:dyDescent="0.2">
      <c r="B153" s="58">
        <f t="shared" si="7"/>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 t="shared" si="8"/>
        <v xml:space="preserve"> </v>
      </c>
      <c r="F153" s="119" t="e">
        <f>Sep!AL154</f>
        <v>#DIV/0!</v>
      </c>
      <c r="G153" s="17">
        <f>VLOOKUP(B153,'Herbage Mass Residual'!$B$11:$O$140,($B$1+2),FALSE)</f>
        <v>1200</v>
      </c>
      <c r="H153" s="103" t="e">
        <f>($F$7/VLOOKUP(B153,'Paddock Names'!$B$11:$D$140,3))*(SUM(I153:AM153)/31)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2"/>
    </row>
    <row r="154" spans="2:39" ht="16" thickBot="1" x14ac:dyDescent="0.25">
      <c r="B154" s="58">
        <f t="shared" si="7"/>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4" t="e">
        <f>AK154+(VLOOKUP($B153,'Growth Rates'!$B$11:$O$140,($B$1+2),FALSE))-(AL153*(AL$7/VLOOKUP($B153,'Paddock Names'!$B$11:$D$140,3)))</f>
        <v>#DIV/0!</v>
      </c>
      <c r="AM154" s="115" t="e">
        <f>AL154+(VLOOKUP($B153,'Growth Rates'!$B$11:$O$140,($B$1+2),FALSE))-(AM153*(AM$7/VLOOKUP($B153,'Paddock Names'!$B$11:$D$140,3)))</f>
        <v>#DIV/0!</v>
      </c>
    </row>
    <row r="155" spans="2:39" x14ac:dyDescent="0.2">
      <c r="B155" s="58">
        <f t="shared" si="7"/>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 t="shared" si="8"/>
        <v xml:space="preserve"> </v>
      </c>
      <c r="F155" s="119" t="e">
        <f>Sep!AL156</f>
        <v>#DIV/0!</v>
      </c>
      <c r="G155" s="17">
        <f>VLOOKUP(B155,'Herbage Mass Residual'!$B$11:$O$140,($B$1+2),FALSE)</f>
        <v>1200</v>
      </c>
      <c r="H155" s="103" t="e">
        <f>($F$7/VLOOKUP(B155,'Paddock Names'!$B$11:$D$140,3))*(SUM(I155:AM155)/31)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2"/>
    </row>
    <row r="156" spans="2:39" ht="16" thickBot="1" x14ac:dyDescent="0.25">
      <c r="B156" s="58">
        <f t="shared" si="7"/>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4" t="e">
        <f>AK156+(VLOOKUP($B155,'Growth Rates'!$B$11:$O$140,($B$1+2),FALSE))-(AL155*(AL$7/VLOOKUP($B155,'Paddock Names'!$B$11:$D$140,3)))</f>
        <v>#DIV/0!</v>
      </c>
      <c r="AM156" s="115" t="e">
        <f>AL156+(VLOOKUP($B155,'Growth Rates'!$B$11:$O$140,($B$1+2),FALSE))-(AM155*(AM$7/VLOOKUP($B155,'Paddock Names'!$B$11:$D$140,3)))</f>
        <v>#DIV/0!</v>
      </c>
    </row>
    <row r="157" spans="2:39" x14ac:dyDescent="0.2">
      <c r="B157" s="58">
        <f t="shared" si="7"/>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 t="shared" si="8"/>
        <v xml:space="preserve"> </v>
      </c>
      <c r="F157" s="119" t="e">
        <f>Sep!AL158</f>
        <v>#DIV/0!</v>
      </c>
      <c r="G157" s="17">
        <f>VLOOKUP(B157,'Herbage Mass Residual'!$B$11:$O$140,($B$1+2),FALSE)</f>
        <v>1200</v>
      </c>
      <c r="H157" s="103" t="e">
        <f>($F$7/VLOOKUP(B157,'Paddock Names'!$B$11:$D$140,3))*(SUM(I157:AM157)/31)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2"/>
    </row>
    <row r="158" spans="2:39" ht="16" thickBot="1" x14ac:dyDescent="0.25">
      <c r="B158" s="58">
        <f t="shared" si="7"/>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4" t="e">
        <f>AK158+(VLOOKUP($B157,'Growth Rates'!$B$11:$O$140,($B$1+2),FALSE))-(AL157*(AL$7/VLOOKUP($B157,'Paddock Names'!$B$11:$D$140,3)))</f>
        <v>#DIV/0!</v>
      </c>
      <c r="AM158" s="115" t="e">
        <f>AL158+(VLOOKUP($B157,'Growth Rates'!$B$11:$O$140,($B$1+2),FALSE))-(AM157*(AM$7/VLOOKUP($B157,'Paddock Names'!$B$11:$D$140,3)))</f>
        <v>#DIV/0!</v>
      </c>
    </row>
    <row r="159" spans="2:39" x14ac:dyDescent="0.2">
      <c r="B159" s="58">
        <f t="shared" si="7"/>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 t="shared" si="8"/>
        <v xml:space="preserve"> </v>
      </c>
      <c r="F159" s="119" t="e">
        <f>Sep!AL160</f>
        <v>#DIV/0!</v>
      </c>
      <c r="G159" s="17">
        <f>VLOOKUP(B159,'Herbage Mass Residual'!$B$11:$O$140,($B$1+2),FALSE)</f>
        <v>1200</v>
      </c>
      <c r="H159" s="103" t="e">
        <f>($F$7/VLOOKUP(B159,'Paddock Names'!$B$11:$D$140,3))*(SUM(I159:AM159)/31)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2"/>
    </row>
    <row r="160" spans="2:39" ht="16" thickBot="1" x14ac:dyDescent="0.25">
      <c r="B160" s="58">
        <f t="shared" si="7"/>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4" t="e">
        <f>AK160+(VLOOKUP($B159,'Growth Rates'!$B$11:$O$140,($B$1+2),FALSE))-(AL159*(AL$7/VLOOKUP($B159,'Paddock Names'!$B$11:$D$140,3)))</f>
        <v>#DIV/0!</v>
      </c>
      <c r="AM160" s="115" t="e">
        <f>AL160+(VLOOKUP($B159,'Growth Rates'!$B$11:$O$140,($B$1+2),FALSE))-(AM159*(AM$7/VLOOKUP($B159,'Paddock Names'!$B$11:$D$140,3)))</f>
        <v>#DIV/0!</v>
      </c>
    </row>
    <row r="161" spans="2:39" x14ac:dyDescent="0.2">
      <c r="B161" s="58">
        <f t="shared" si="7"/>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 t="shared" si="8"/>
        <v xml:space="preserve"> </v>
      </c>
      <c r="F161" s="119" t="e">
        <f>Sep!AL162</f>
        <v>#DIV/0!</v>
      </c>
      <c r="G161" s="17">
        <f>VLOOKUP(B161,'Herbage Mass Residual'!$B$11:$O$140,($B$1+2),FALSE)</f>
        <v>1200</v>
      </c>
      <c r="H161" s="103" t="e">
        <f>($F$7/VLOOKUP(B161,'Paddock Names'!$B$11:$D$140,3))*(SUM(I161:AM161)/31)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2"/>
    </row>
    <row r="162" spans="2:39" ht="16" thickBot="1" x14ac:dyDescent="0.25">
      <c r="B162" s="58">
        <f t="shared" si="7"/>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4" t="e">
        <f>AK162+(VLOOKUP($B161,'Growth Rates'!$B$11:$O$140,($B$1+2),FALSE))-(AL161*(AL$7/VLOOKUP($B161,'Paddock Names'!$B$11:$D$140,3)))</f>
        <v>#DIV/0!</v>
      </c>
      <c r="AM162" s="115" t="e">
        <f>AL162+(VLOOKUP($B161,'Growth Rates'!$B$11:$O$140,($B$1+2),FALSE))-(AM161*(AM$7/VLOOKUP($B161,'Paddock Names'!$B$11:$D$140,3)))</f>
        <v>#DIV/0!</v>
      </c>
    </row>
    <row r="163" spans="2:39" x14ac:dyDescent="0.2">
      <c r="B163" s="58">
        <f t="shared" si="7"/>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 t="shared" si="8"/>
        <v xml:space="preserve"> </v>
      </c>
      <c r="F163" s="119" t="e">
        <f>Sep!AL164</f>
        <v>#DIV/0!</v>
      </c>
      <c r="G163" s="17">
        <f>VLOOKUP(B163,'Herbage Mass Residual'!$B$11:$O$140,($B$1+2),FALSE)</f>
        <v>1200</v>
      </c>
      <c r="H163" s="103" t="e">
        <f>($F$7/VLOOKUP(B163,'Paddock Names'!$B$11:$D$140,3))*(SUM(I163:AM163)/31)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2"/>
    </row>
    <row r="164" spans="2:39" ht="16" thickBot="1" x14ac:dyDescent="0.25">
      <c r="B164" s="58">
        <f t="shared" si="7"/>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4" t="e">
        <f>AK164+(VLOOKUP($B163,'Growth Rates'!$B$11:$O$140,($B$1+2),FALSE))-(AL163*(AL$7/VLOOKUP($B163,'Paddock Names'!$B$11:$D$140,3)))</f>
        <v>#DIV/0!</v>
      </c>
      <c r="AM164" s="115" t="e">
        <f>AL164+(VLOOKUP($B163,'Growth Rates'!$B$11:$O$140,($B$1+2),FALSE))-(AM163*(AM$7/VLOOKUP($B163,'Paddock Names'!$B$11:$D$140,3)))</f>
        <v>#DIV/0!</v>
      </c>
    </row>
    <row r="165" spans="2:39" x14ac:dyDescent="0.2">
      <c r="B165" s="58">
        <f t="shared" si="7"/>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 t="shared" si="8"/>
        <v xml:space="preserve"> </v>
      </c>
      <c r="F165" s="119" t="e">
        <f>Sep!AL166</f>
        <v>#DIV/0!</v>
      </c>
      <c r="G165" s="17">
        <f>VLOOKUP(B165,'Herbage Mass Residual'!$B$11:$O$140,($B$1+2),FALSE)</f>
        <v>1200</v>
      </c>
      <c r="H165" s="103" t="e">
        <f>($F$7/VLOOKUP(B165,'Paddock Names'!$B$11:$D$140,3))*(SUM(I165:AM165)/31)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2"/>
    </row>
    <row r="166" spans="2:39" ht="16" thickBot="1" x14ac:dyDescent="0.25">
      <c r="B166" s="58">
        <f t="shared" si="7"/>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4" t="e">
        <f>AK166+(VLOOKUP($B165,'Growth Rates'!$B$11:$O$140,($B$1+2),FALSE))-(AL165*(AL$7/VLOOKUP($B165,'Paddock Names'!$B$11:$D$140,3)))</f>
        <v>#DIV/0!</v>
      </c>
      <c r="AM166" s="115" t="e">
        <f>AL166+(VLOOKUP($B165,'Growth Rates'!$B$11:$O$140,($B$1+2),FALSE))-(AM165*(AM$7/VLOOKUP($B165,'Paddock Names'!$B$11:$D$140,3)))</f>
        <v>#DIV/0!</v>
      </c>
    </row>
    <row r="167" spans="2:39" x14ac:dyDescent="0.2">
      <c r="B167" s="58">
        <f t="shared" si="7"/>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 t="shared" si="8"/>
        <v xml:space="preserve"> </v>
      </c>
      <c r="F167" s="119" t="e">
        <f>Sep!AL168</f>
        <v>#DIV/0!</v>
      </c>
      <c r="G167" s="17">
        <f>VLOOKUP(B167,'Herbage Mass Residual'!$B$11:$O$140,($B$1+2),FALSE)</f>
        <v>1200</v>
      </c>
      <c r="H167" s="103" t="e">
        <f>($F$7/VLOOKUP(B167,'Paddock Names'!$B$11:$D$140,3))*(SUM(I167:AM167)/31)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00"/>
      <c r="AM167" s="102"/>
    </row>
    <row r="168" spans="2:39" ht="16" thickBot="1" x14ac:dyDescent="0.25">
      <c r="B168" s="58">
        <f t="shared" si="7"/>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4" t="e">
        <f>AK168+(VLOOKUP($B167,'Growth Rates'!$B$11:$O$140,($B$1+2),FALSE))-(AL167*(AL$7/VLOOKUP($B167,'Paddock Names'!$B$11:$D$140,3)))</f>
        <v>#DIV/0!</v>
      </c>
      <c r="AM168" s="115" t="e">
        <f>AL168+(VLOOKUP($B167,'Growth Rates'!$B$11:$O$140,($B$1+2),FALSE))-(AM167*(AM$7/VLOOKUP($B167,'Paddock Names'!$B$11:$D$140,3)))</f>
        <v>#DIV/0!</v>
      </c>
    </row>
    <row r="169" spans="2:39" x14ac:dyDescent="0.2">
      <c r="B169" s="58">
        <f t="shared" si="7"/>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 t="shared" si="8"/>
        <v xml:space="preserve"> </v>
      </c>
      <c r="F169" s="119" t="e">
        <f>Sep!AL170</f>
        <v>#DIV/0!</v>
      </c>
      <c r="G169" s="17">
        <f>VLOOKUP(B169,'Herbage Mass Residual'!$B$11:$O$140,($B$1+2),FALSE)</f>
        <v>1200</v>
      </c>
      <c r="H169" s="103" t="e">
        <f>($F$7/VLOOKUP(B169,'Paddock Names'!$B$11:$D$140,3))*(SUM(I169:AM169)/31)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2"/>
    </row>
    <row r="170" spans="2:39" ht="16" thickBot="1" x14ac:dyDescent="0.25">
      <c r="B170" s="58">
        <f t="shared" si="7"/>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4" t="e">
        <f>AK170+(VLOOKUP($B169,'Growth Rates'!$B$11:$O$140,($B$1+2),FALSE))-(AL169*(AL$7/VLOOKUP($B169,'Paddock Names'!$B$11:$D$140,3)))</f>
        <v>#DIV/0!</v>
      </c>
      <c r="AM170" s="115" t="e">
        <f>AL170+(VLOOKUP($B169,'Growth Rates'!$B$11:$O$140,($B$1+2),FALSE))-(AM169*(AM$7/VLOOKUP($B169,'Paddock Names'!$B$11:$D$140,3)))</f>
        <v>#DIV/0!</v>
      </c>
    </row>
    <row r="171" spans="2:39" x14ac:dyDescent="0.2">
      <c r="B171" s="58">
        <f t="shared" si="7"/>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 t="shared" si="8"/>
        <v xml:space="preserve"> </v>
      </c>
      <c r="F171" s="119" t="e">
        <f>Sep!AL172</f>
        <v>#DIV/0!</v>
      </c>
      <c r="G171" s="17">
        <f>VLOOKUP(B171,'Herbage Mass Residual'!$B$11:$O$140,($B$1+2),FALSE)</f>
        <v>1200</v>
      </c>
      <c r="H171" s="103" t="e">
        <f>($F$7/VLOOKUP(B171,'Paddock Names'!$B$11:$D$140,3))*(SUM(I171:AM171)/31)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00"/>
      <c r="AM171" s="102"/>
    </row>
    <row r="172" spans="2:39" ht="16" thickBot="1" x14ac:dyDescent="0.25">
      <c r="B172" s="58">
        <f t="shared" si="7"/>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4" t="e">
        <f>AK172+(VLOOKUP($B171,'Growth Rates'!$B$11:$O$140,($B$1+2),FALSE))-(AL171*(AL$7/VLOOKUP($B171,'Paddock Names'!$B$11:$D$140,3)))</f>
        <v>#DIV/0!</v>
      </c>
      <c r="AM172" s="115" t="e">
        <f>AL172+(VLOOKUP($B171,'Growth Rates'!$B$11:$O$140,($B$1+2),FALSE))-(AM171*(AM$7/VLOOKUP($B171,'Paddock Names'!$B$11:$D$140,3)))</f>
        <v>#DIV/0!</v>
      </c>
    </row>
    <row r="173" spans="2:39" x14ac:dyDescent="0.2">
      <c r="B173" s="58">
        <f t="shared" si="7"/>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 t="shared" si="8"/>
        <v xml:space="preserve"> </v>
      </c>
      <c r="F173" s="119" t="e">
        <f>Sep!AL174</f>
        <v>#DIV/0!</v>
      </c>
      <c r="G173" s="17">
        <f>VLOOKUP(B173,'Herbage Mass Residual'!$B$11:$O$140,($B$1+2),FALSE)</f>
        <v>1200</v>
      </c>
      <c r="H173" s="103" t="e">
        <f>($F$7/VLOOKUP(B173,'Paddock Names'!$B$11:$D$140,3))*(SUM(I173:AM173)/31)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00"/>
      <c r="AM173" s="102"/>
    </row>
    <row r="174" spans="2:39" ht="16" thickBot="1" x14ac:dyDescent="0.25">
      <c r="B174" s="58">
        <f t="shared" si="7"/>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4" t="e">
        <f>AK174+(VLOOKUP($B173,'Growth Rates'!$B$11:$O$140,($B$1+2),FALSE))-(AL173*(AL$7/VLOOKUP($B173,'Paddock Names'!$B$11:$D$140,3)))</f>
        <v>#DIV/0!</v>
      </c>
      <c r="AM174" s="115" t="e">
        <f>AL174+(VLOOKUP($B173,'Growth Rates'!$B$11:$O$140,($B$1+2),FALSE))-(AM173*(AM$7/VLOOKUP($B173,'Paddock Names'!$B$11:$D$140,3)))</f>
        <v>#DIV/0!</v>
      </c>
    </row>
    <row r="175" spans="2:39" x14ac:dyDescent="0.2">
      <c r="B175" s="58">
        <f t="shared" si="7"/>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 t="shared" si="8"/>
        <v xml:space="preserve"> </v>
      </c>
      <c r="F175" s="119" t="e">
        <f>Sep!AL176</f>
        <v>#DIV/0!</v>
      </c>
      <c r="G175" s="17">
        <f>VLOOKUP(B175,'Herbage Mass Residual'!$B$11:$O$140,($B$1+2),FALSE)</f>
        <v>1200</v>
      </c>
      <c r="H175" s="103" t="e">
        <f>($F$7/VLOOKUP(B175,'Paddock Names'!$B$11:$D$140,3))*(SUM(I175:AM175)/31)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0"/>
      <c r="AM175" s="102"/>
    </row>
    <row r="176" spans="2:39" ht="16" thickBot="1" x14ac:dyDescent="0.25">
      <c r="B176" s="58">
        <f t="shared" si="7"/>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4" t="e">
        <f>AK176+(VLOOKUP($B175,'Growth Rates'!$B$11:$O$140,($B$1+2),FALSE))-(AL175*(AL$7/VLOOKUP($B175,'Paddock Names'!$B$11:$D$140,3)))</f>
        <v>#DIV/0!</v>
      </c>
      <c r="AM176" s="115" t="e">
        <f>AL176+(VLOOKUP($B175,'Growth Rates'!$B$11:$O$140,($B$1+2),FALSE))-(AM175*(AM$7/VLOOKUP($B175,'Paddock Names'!$B$11:$D$140,3)))</f>
        <v>#DIV/0!</v>
      </c>
    </row>
    <row r="177" spans="2:39" x14ac:dyDescent="0.2">
      <c r="B177" s="58">
        <f t="shared" si="7"/>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 t="shared" si="8"/>
        <v xml:space="preserve"> </v>
      </c>
      <c r="F177" s="119" t="e">
        <f>Sep!AL178</f>
        <v>#DIV/0!</v>
      </c>
      <c r="G177" s="17">
        <f>VLOOKUP(B177,'Herbage Mass Residual'!$B$11:$O$140,($B$1+2),FALSE)</f>
        <v>1200</v>
      </c>
      <c r="H177" s="103" t="e">
        <f>($F$7/VLOOKUP(B177,'Paddock Names'!$B$11:$D$140,3))*(SUM(I177:AM177)/31)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00"/>
      <c r="AM177" s="102"/>
    </row>
    <row r="178" spans="2:39" ht="16" thickBot="1" x14ac:dyDescent="0.25">
      <c r="B178" s="58">
        <f t="shared" si="7"/>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4" t="e">
        <f>AK178+(VLOOKUP($B177,'Growth Rates'!$B$11:$O$140,($B$1+2),FALSE))-(AL177*(AL$7/VLOOKUP($B177,'Paddock Names'!$B$11:$D$140,3)))</f>
        <v>#DIV/0!</v>
      </c>
      <c r="AM178" s="115" t="e">
        <f>AL178+(VLOOKUP($B177,'Growth Rates'!$B$11:$O$140,($B$1+2),FALSE))-(AM177*(AM$7/VLOOKUP($B177,'Paddock Names'!$B$11:$D$140,3)))</f>
        <v>#DIV/0!</v>
      </c>
    </row>
    <row r="179" spans="2:39" x14ac:dyDescent="0.2">
      <c r="B179" s="58">
        <f t="shared" si="7"/>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 t="shared" si="8"/>
        <v xml:space="preserve"> </v>
      </c>
      <c r="F179" s="119" t="e">
        <f>Sep!AL180</f>
        <v>#DIV/0!</v>
      </c>
      <c r="G179" s="17">
        <f>VLOOKUP(B179,'Herbage Mass Residual'!$B$11:$O$140,($B$1+2),FALSE)</f>
        <v>1200</v>
      </c>
      <c r="H179" s="103" t="e">
        <f>($F$7/VLOOKUP(B179,'Paddock Names'!$B$11:$D$140,3))*(SUM(I179:AM179)/31)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00"/>
      <c r="AM179" s="102"/>
    </row>
    <row r="180" spans="2:39" ht="16" thickBot="1" x14ac:dyDescent="0.25">
      <c r="B180" s="58">
        <f t="shared" si="7"/>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4" t="e">
        <f>AK180+(VLOOKUP($B179,'Growth Rates'!$B$11:$O$140,($B$1+2),FALSE))-(AL179*(AL$7/VLOOKUP($B179,'Paddock Names'!$B$11:$D$140,3)))</f>
        <v>#DIV/0!</v>
      </c>
      <c r="AM180" s="115" t="e">
        <f>AL180+(VLOOKUP($B179,'Growth Rates'!$B$11:$O$140,($B$1+2),FALSE))-(AM179*(AM$7/VLOOKUP($B179,'Paddock Names'!$B$11:$D$140,3)))</f>
        <v>#DIV/0!</v>
      </c>
    </row>
    <row r="181" spans="2:39" x14ac:dyDescent="0.2">
      <c r="B181" s="58">
        <f t="shared" si="7"/>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 t="shared" si="8"/>
        <v xml:space="preserve"> </v>
      </c>
      <c r="F181" s="119" t="e">
        <f>Sep!AL182</f>
        <v>#DIV/0!</v>
      </c>
      <c r="G181" s="17">
        <f>VLOOKUP(B181,'Herbage Mass Residual'!$B$11:$O$140,($B$1+2),FALSE)</f>
        <v>1200</v>
      </c>
      <c r="H181" s="103" t="e">
        <f>($F$7/VLOOKUP(B181,'Paddock Names'!$B$11:$D$140,3))*(SUM(I181:AM181)/31)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00"/>
      <c r="AM181" s="102"/>
    </row>
    <row r="182" spans="2:39" ht="16" thickBot="1" x14ac:dyDescent="0.25">
      <c r="B182" s="58">
        <f t="shared" si="7"/>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4" t="e">
        <f>AK182+(VLOOKUP($B181,'Growth Rates'!$B$11:$O$140,($B$1+2),FALSE))-(AL181*(AL$7/VLOOKUP($B181,'Paddock Names'!$B$11:$D$140,3)))</f>
        <v>#DIV/0!</v>
      </c>
      <c r="AM182" s="115" t="e">
        <f>AL182+(VLOOKUP($B181,'Growth Rates'!$B$11:$O$140,($B$1+2),FALSE))-(AM181*(AM$7/VLOOKUP($B181,'Paddock Names'!$B$11:$D$140,3)))</f>
        <v>#DIV/0!</v>
      </c>
    </row>
    <row r="183" spans="2:39" x14ac:dyDescent="0.2">
      <c r="B183" s="58">
        <f t="shared" si="7"/>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 t="shared" si="8"/>
        <v xml:space="preserve"> </v>
      </c>
      <c r="F183" s="119" t="e">
        <f>Sep!AL184</f>
        <v>#DIV/0!</v>
      </c>
      <c r="G183" s="17">
        <f>VLOOKUP(B183,'Herbage Mass Residual'!$B$11:$O$140,($B$1+2),FALSE)</f>
        <v>1200</v>
      </c>
      <c r="H183" s="103" t="e">
        <f>($F$7/VLOOKUP(B183,'Paddock Names'!$B$11:$D$140,3))*(SUM(I183:AM183)/31)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00"/>
      <c r="AM183" s="102"/>
    </row>
    <row r="184" spans="2:39" ht="16" thickBot="1" x14ac:dyDescent="0.25">
      <c r="B184" s="58">
        <f t="shared" si="7"/>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4" t="e">
        <f>AK184+(VLOOKUP($B183,'Growth Rates'!$B$11:$O$140,($B$1+2),FALSE))-(AL183*(AL$7/VLOOKUP($B183,'Paddock Names'!$B$11:$D$140,3)))</f>
        <v>#DIV/0!</v>
      </c>
      <c r="AM184" s="115" t="e">
        <f>AL184+(VLOOKUP($B183,'Growth Rates'!$B$11:$O$140,($B$1+2),FALSE))-(AM183*(AM$7/VLOOKUP($B183,'Paddock Names'!$B$11:$D$140,3)))</f>
        <v>#DIV/0!</v>
      </c>
    </row>
    <row r="185" spans="2:39" x14ac:dyDescent="0.2">
      <c r="B185" s="58">
        <f t="shared" si="7"/>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 t="shared" si="8"/>
        <v xml:space="preserve"> </v>
      </c>
      <c r="F185" s="119" t="e">
        <f>Sep!AL186</f>
        <v>#DIV/0!</v>
      </c>
      <c r="G185" s="17">
        <f>VLOOKUP(B185,'Herbage Mass Residual'!$B$11:$O$140,($B$1+2),FALSE)</f>
        <v>1200</v>
      </c>
      <c r="H185" s="103" t="e">
        <f>($F$7/VLOOKUP(B185,'Paddock Names'!$B$11:$D$140,3))*(SUM(I185:AM185)/31)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2"/>
    </row>
    <row r="186" spans="2:39" ht="16" thickBot="1" x14ac:dyDescent="0.25">
      <c r="B186" s="58">
        <f t="shared" si="7"/>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4" t="e">
        <f>AK186+(VLOOKUP($B185,'Growth Rates'!$B$11:$O$140,($B$1+2),FALSE))-(AL185*(AL$7/VLOOKUP($B185,'Paddock Names'!$B$11:$D$140,3)))</f>
        <v>#DIV/0!</v>
      </c>
      <c r="AM186" s="115" t="e">
        <f>AL186+(VLOOKUP($B185,'Growth Rates'!$B$11:$O$140,($B$1+2),FALSE))-(AM185*(AM$7/VLOOKUP($B185,'Paddock Names'!$B$11:$D$140,3)))</f>
        <v>#DIV/0!</v>
      </c>
    </row>
    <row r="187" spans="2:39" x14ac:dyDescent="0.2">
      <c r="B187" s="58">
        <f t="shared" si="7"/>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 t="shared" si="8"/>
        <v xml:space="preserve"> </v>
      </c>
      <c r="F187" s="119" t="e">
        <f>Sep!AL188</f>
        <v>#DIV/0!</v>
      </c>
      <c r="G187" s="17">
        <f>VLOOKUP(B187,'Herbage Mass Residual'!$B$11:$O$140,($B$1+2),FALSE)</f>
        <v>1200</v>
      </c>
      <c r="H187" s="103" t="e">
        <f>($F$7/VLOOKUP(B187,'Paddock Names'!$B$11:$D$140,3))*(SUM(I187:AM187)/31)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00"/>
      <c r="AM187" s="102"/>
    </row>
    <row r="188" spans="2:39" ht="16" thickBot="1" x14ac:dyDescent="0.25">
      <c r="B188" s="58">
        <f t="shared" si="7"/>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4" t="e">
        <f>AK188+(VLOOKUP($B187,'Growth Rates'!$B$11:$O$140,($B$1+2),FALSE))-(AL187*(AL$7/VLOOKUP($B187,'Paddock Names'!$B$11:$D$140,3)))</f>
        <v>#DIV/0!</v>
      </c>
      <c r="AM188" s="115" t="e">
        <f>AL188+(VLOOKUP($B187,'Growth Rates'!$B$11:$O$140,($B$1+2),FALSE))-(AM187*(AM$7/VLOOKUP($B187,'Paddock Names'!$B$11:$D$140,3)))</f>
        <v>#DIV/0!</v>
      </c>
    </row>
    <row r="189" spans="2:39" x14ac:dyDescent="0.2">
      <c r="B189" s="58">
        <f t="shared" si="7"/>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 t="shared" si="8"/>
        <v xml:space="preserve"> </v>
      </c>
      <c r="F189" s="119" t="e">
        <f>Sep!AL190</f>
        <v>#DIV/0!</v>
      </c>
      <c r="G189" s="17">
        <f>VLOOKUP(B189,'Herbage Mass Residual'!$B$11:$O$140,($B$1+2),FALSE)</f>
        <v>1200</v>
      </c>
      <c r="H189" s="103" t="e">
        <f>($F$7/VLOOKUP(B189,'Paddock Names'!$B$11:$D$140,3))*(SUM(I189:AM189)/31)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2"/>
    </row>
    <row r="190" spans="2:39" ht="16" thickBot="1" x14ac:dyDescent="0.25">
      <c r="B190" s="58">
        <f t="shared" si="7"/>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4" t="e">
        <f>AK190+(VLOOKUP($B189,'Growth Rates'!$B$11:$O$140,($B$1+2),FALSE))-(AL189*(AL$7/VLOOKUP($B189,'Paddock Names'!$B$11:$D$140,3)))</f>
        <v>#DIV/0!</v>
      </c>
      <c r="AM190" s="115" t="e">
        <f>AL190+(VLOOKUP($B189,'Growth Rates'!$B$11:$O$140,($B$1+2),FALSE))-(AM189*(AM$7/VLOOKUP($B189,'Paddock Names'!$B$11:$D$140,3)))</f>
        <v>#DIV/0!</v>
      </c>
    </row>
    <row r="191" spans="2:39" x14ac:dyDescent="0.2">
      <c r="B191" s="58">
        <f t="shared" si="7"/>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 t="shared" si="8"/>
        <v xml:space="preserve"> </v>
      </c>
      <c r="F191" s="119" t="e">
        <f>Sep!AL192</f>
        <v>#DIV/0!</v>
      </c>
      <c r="G191" s="17">
        <f>VLOOKUP(B191,'Herbage Mass Residual'!$B$11:$O$140,($B$1+2),FALSE)</f>
        <v>1200</v>
      </c>
      <c r="H191" s="103" t="e">
        <f>($F$7/VLOOKUP(B191,'Paddock Names'!$B$11:$D$140,3))*(SUM(I191:AM191)/31)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00"/>
      <c r="AM191" s="102"/>
    </row>
    <row r="192" spans="2:39" ht="16" thickBot="1" x14ac:dyDescent="0.25">
      <c r="B192" s="58">
        <f t="shared" si="7"/>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4" t="e">
        <f>AK192+(VLOOKUP($B191,'Growth Rates'!$B$11:$O$140,($B$1+2),FALSE))-(AL191*(AL$7/VLOOKUP($B191,'Paddock Names'!$B$11:$D$140,3)))</f>
        <v>#DIV/0!</v>
      </c>
      <c r="AM192" s="115" t="e">
        <f>AL192+(VLOOKUP($B191,'Growth Rates'!$B$11:$O$140,($B$1+2),FALSE))-(AM191*(AM$7/VLOOKUP($B191,'Paddock Names'!$B$11:$D$140,3)))</f>
        <v>#DIV/0!</v>
      </c>
    </row>
    <row r="193" spans="2:39" x14ac:dyDescent="0.2">
      <c r="B193" s="58">
        <f t="shared" si="7"/>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 t="shared" si="8"/>
        <v xml:space="preserve"> </v>
      </c>
      <c r="F193" s="119" t="e">
        <f>Sep!AL194</f>
        <v>#DIV/0!</v>
      </c>
      <c r="G193" s="17">
        <f>VLOOKUP(B193,'Herbage Mass Residual'!$B$11:$O$140,($B$1+2),FALSE)</f>
        <v>1200</v>
      </c>
      <c r="H193" s="103" t="e">
        <f>($F$7/VLOOKUP(B193,'Paddock Names'!$B$11:$D$140,3))*(SUM(I193:AM193)/31)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00"/>
      <c r="AM193" s="102"/>
    </row>
    <row r="194" spans="2:39" ht="16" thickBot="1" x14ac:dyDescent="0.25">
      <c r="B194" s="58">
        <f t="shared" si="7"/>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4" t="e">
        <f>AK194+(VLOOKUP($B193,'Growth Rates'!$B$11:$O$140,($B$1+2),FALSE))-(AL193*(AL$7/VLOOKUP($B193,'Paddock Names'!$B$11:$D$140,3)))</f>
        <v>#DIV/0!</v>
      </c>
      <c r="AM194" s="115" t="e">
        <f>AL194+(VLOOKUP($B193,'Growth Rates'!$B$11:$O$140,($B$1+2),FALSE))-(AM193*(AM$7/VLOOKUP($B193,'Paddock Names'!$B$11:$D$140,3)))</f>
        <v>#DIV/0!</v>
      </c>
    </row>
    <row r="195" spans="2:39" x14ac:dyDescent="0.2">
      <c r="B195" s="58">
        <f t="shared" si="7"/>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 t="shared" si="8"/>
        <v xml:space="preserve"> </v>
      </c>
      <c r="F195" s="119" t="e">
        <f>Sep!AL196</f>
        <v>#DIV/0!</v>
      </c>
      <c r="G195" s="17">
        <f>VLOOKUP(B195,'Herbage Mass Residual'!$B$11:$O$140,($B$1+2),FALSE)</f>
        <v>1200</v>
      </c>
      <c r="H195" s="103" t="e">
        <f>($F$7/VLOOKUP(B195,'Paddock Names'!$B$11:$D$140,3))*(SUM(I195:AM195)/31)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2"/>
    </row>
    <row r="196" spans="2:39" ht="16" thickBot="1" x14ac:dyDescent="0.25">
      <c r="B196" s="58">
        <f t="shared" si="7"/>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4" t="e">
        <f>AK196+(VLOOKUP($B195,'Growth Rates'!$B$11:$O$140,($B$1+2),FALSE))-(AL195*(AL$7/VLOOKUP($B195,'Paddock Names'!$B$11:$D$140,3)))</f>
        <v>#DIV/0!</v>
      </c>
      <c r="AM196" s="115" t="e">
        <f>AL196+(VLOOKUP($B195,'Growth Rates'!$B$11:$O$140,($B$1+2),FALSE))-(AM195*(AM$7/VLOOKUP($B195,'Paddock Names'!$B$11:$D$140,3)))</f>
        <v>#DIV/0!</v>
      </c>
    </row>
    <row r="197" spans="2:39" x14ac:dyDescent="0.2">
      <c r="B197" s="58">
        <f t="shared" si="7"/>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 t="shared" si="8"/>
        <v xml:space="preserve"> </v>
      </c>
      <c r="F197" s="119" t="e">
        <f>Sep!AL198</f>
        <v>#DIV/0!</v>
      </c>
      <c r="G197" s="17">
        <f>VLOOKUP(B197,'Herbage Mass Residual'!$B$11:$O$140,($B$1+2),FALSE)</f>
        <v>1200</v>
      </c>
      <c r="H197" s="103" t="e">
        <f>($F$7/VLOOKUP(B197,'Paddock Names'!$B$11:$D$140,3))*(SUM(I197:AM197)/31)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2"/>
    </row>
    <row r="198" spans="2:39" ht="16" thickBot="1" x14ac:dyDescent="0.25">
      <c r="B198" s="58">
        <f t="shared" si="7"/>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4" t="e">
        <f>AK198+(VLOOKUP($B197,'Growth Rates'!$B$11:$O$140,($B$1+2),FALSE))-(AL197*(AL$7/VLOOKUP($B197,'Paddock Names'!$B$11:$D$140,3)))</f>
        <v>#DIV/0!</v>
      </c>
      <c r="AM198" s="115" t="e">
        <f>AL198+(VLOOKUP($B197,'Growth Rates'!$B$11:$O$140,($B$1+2),FALSE))-(AM197*(AM$7/VLOOKUP($B197,'Paddock Names'!$B$11:$D$140,3)))</f>
        <v>#DIV/0!</v>
      </c>
    </row>
    <row r="199" spans="2:39" x14ac:dyDescent="0.2">
      <c r="B199" s="58">
        <f t="shared" si="7"/>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 t="shared" si="8"/>
        <v xml:space="preserve"> </v>
      </c>
      <c r="F199" s="119" t="e">
        <f>Sep!AL200</f>
        <v>#DIV/0!</v>
      </c>
      <c r="G199" s="17">
        <f>VLOOKUP(B199,'Herbage Mass Residual'!$B$11:$O$140,($B$1+2),FALSE)</f>
        <v>1200</v>
      </c>
      <c r="H199" s="103" t="e">
        <f>($F$7/VLOOKUP(B199,'Paddock Names'!$B$11:$D$140,3))*(SUM(I199:AM199)/31)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00"/>
      <c r="AM199" s="102"/>
    </row>
    <row r="200" spans="2:39" ht="16" thickBot="1" x14ac:dyDescent="0.25">
      <c r="B200" s="58">
        <f t="shared" si="7"/>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4" t="e">
        <f>AK200+(VLOOKUP($B199,'Growth Rates'!$B$11:$O$140,($B$1+2),FALSE))-(AL199*(AL$7/VLOOKUP($B199,'Paddock Names'!$B$11:$D$140,3)))</f>
        <v>#DIV/0!</v>
      </c>
      <c r="AM200" s="115" t="e">
        <f>AL200+(VLOOKUP($B199,'Growth Rates'!$B$11:$O$140,($B$1+2),FALSE))-(AM199*(AM$7/VLOOKUP($B199,'Paddock Names'!$B$11:$D$140,3)))</f>
        <v>#DIV/0!</v>
      </c>
    </row>
    <row r="201" spans="2:39" x14ac:dyDescent="0.2">
      <c r="B201" s="58">
        <f t="shared" si="7"/>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 t="shared" si="8"/>
        <v xml:space="preserve"> </v>
      </c>
      <c r="F201" s="119" t="e">
        <f>Sep!AL202</f>
        <v>#DIV/0!</v>
      </c>
      <c r="G201" s="17">
        <f>VLOOKUP(B201,'Herbage Mass Residual'!$B$11:$O$140,($B$1+2),FALSE)</f>
        <v>1200</v>
      </c>
      <c r="H201" s="103" t="e">
        <f>($F$7/VLOOKUP(B201,'Paddock Names'!$B$11:$D$140,3))*(SUM(I201:AM201)/31)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00"/>
      <c r="AM201" s="102"/>
    </row>
    <row r="202" spans="2:39" ht="16" thickBot="1" x14ac:dyDescent="0.25">
      <c r="B202" s="58">
        <f t="shared" si="7"/>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4" t="e">
        <f>AK202+(VLOOKUP($B201,'Growth Rates'!$B$11:$O$140,($B$1+2),FALSE))-(AL201*(AL$7/VLOOKUP($B201,'Paddock Names'!$B$11:$D$140,3)))</f>
        <v>#DIV/0!</v>
      </c>
      <c r="AM202" s="115" t="e">
        <f>AL202+(VLOOKUP($B201,'Growth Rates'!$B$11:$O$140,($B$1+2),FALSE))-(AM201*(AM$7/VLOOKUP($B201,'Paddock Names'!$B$11:$D$140,3)))</f>
        <v>#DIV/0!</v>
      </c>
    </row>
    <row r="203" spans="2:39" x14ac:dyDescent="0.2">
      <c r="B203" s="58">
        <f t="shared" si="7"/>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 t="shared" si="8"/>
        <v xml:space="preserve"> </v>
      </c>
      <c r="F203" s="119" t="e">
        <f>Sep!AL204</f>
        <v>#DIV/0!</v>
      </c>
      <c r="G203" s="17">
        <f>VLOOKUP(B203,'Herbage Mass Residual'!$B$11:$O$140,($B$1+2),FALSE)</f>
        <v>1200</v>
      </c>
      <c r="H203" s="103" t="e">
        <f>($F$7/VLOOKUP(B203,'Paddock Names'!$B$11:$D$140,3))*(SUM(I203:AM203)/31)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00"/>
      <c r="AM203" s="102"/>
    </row>
    <row r="204" spans="2:39" ht="16" thickBot="1" x14ac:dyDescent="0.25">
      <c r="B204" s="58">
        <f t="shared" si="7"/>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4" t="e">
        <f>AK204+(VLOOKUP($B203,'Growth Rates'!$B$11:$O$140,($B$1+2),FALSE))-(AL203*(AL$7/VLOOKUP($B203,'Paddock Names'!$B$11:$D$140,3)))</f>
        <v>#DIV/0!</v>
      </c>
      <c r="AM204" s="115" t="e">
        <f>AL204+(VLOOKUP($B203,'Growth Rates'!$B$11:$O$140,($B$1+2),FALSE))-(AM203*(AM$7/VLOOKUP($B203,'Paddock Names'!$B$11:$D$140,3)))</f>
        <v>#DIV/0!</v>
      </c>
    </row>
    <row r="205" spans="2:39" x14ac:dyDescent="0.2">
      <c r="B205" s="58">
        <f t="shared" ref="B205:B268" si="9">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 t="shared" ref="E205:E267" si="10">IF(SUM(I205:AM205)&gt;0,SUM(I205:AM205)," ")</f>
        <v xml:space="preserve"> </v>
      </c>
      <c r="F205" s="119" t="e">
        <f>Sep!AL206</f>
        <v>#DIV/0!</v>
      </c>
      <c r="G205" s="17">
        <f>VLOOKUP(B205,'Herbage Mass Residual'!$B$11:$O$140,($B$1+2),FALSE)</f>
        <v>1200</v>
      </c>
      <c r="H205" s="103" t="e">
        <f>($F$7/VLOOKUP(B205,'Paddock Names'!$B$11:$D$140,3))*(SUM(I205:AM205)/31)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00"/>
      <c r="AM205" s="102"/>
    </row>
    <row r="206" spans="2:39" ht="16" thickBot="1" x14ac:dyDescent="0.25">
      <c r="B206" s="58">
        <f t="shared" si="9"/>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4" t="e">
        <f>AK206+(VLOOKUP($B205,'Growth Rates'!$B$11:$O$140,($B$1+2),FALSE))-(AL205*(AL$7/VLOOKUP($B205,'Paddock Names'!$B$11:$D$140,3)))</f>
        <v>#DIV/0!</v>
      </c>
      <c r="AM206" s="115" t="e">
        <f>AL206+(VLOOKUP($B205,'Growth Rates'!$B$11:$O$140,($B$1+2),FALSE))-(AM205*(AM$7/VLOOKUP($B205,'Paddock Names'!$B$11:$D$140,3)))</f>
        <v>#DIV/0!</v>
      </c>
    </row>
    <row r="207" spans="2:39" x14ac:dyDescent="0.2">
      <c r="B207" s="58">
        <f t="shared" si="9"/>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 t="shared" si="10"/>
        <v xml:space="preserve"> </v>
      </c>
      <c r="F207" s="119" t="e">
        <f>Sep!AL208</f>
        <v>#DIV/0!</v>
      </c>
      <c r="G207" s="17">
        <f>VLOOKUP(B207,'Herbage Mass Residual'!$B$11:$O$140,($B$1+2),FALSE)</f>
        <v>1200</v>
      </c>
      <c r="H207" s="103" t="e">
        <f>($F$7/VLOOKUP(B207,'Paddock Names'!$B$11:$D$140,3))*(SUM(I207:AM207)/31)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00"/>
      <c r="AM207" s="102"/>
    </row>
    <row r="208" spans="2:39" ht="16" thickBot="1" x14ac:dyDescent="0.25">
      <c r="B208" s="58">
        <f t="shared" si="9"/>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4" t="e">
        <f>AK208+(VLOOKUP($B207,'Growth Rates'!$B$11:$O$140,($B$1+2),FALSE))-(AL207*(AL$7/VLOOKUP($B207,'Paddock Names'!$B$11:$D$140,3)))</f>
        <v>#DIV/0!</v>
      </c>
      <c r="AM208" s="115" t="e">
        <f>AL208+(VLOOKUP($B207,'Growth Rates'!$B$11:$O$140,($B$1+2),FALSE))-(AM207*(AM$7/VLOOKUP($B207,'Paddock Names'!$B$11:$D$140,3)))</f>
        <v>#DIV/0!</v>
      </c>
    </row>
    <row r="209" spans="2:39" x14ac:dyDescent="0.2">
      <c r="B209" s="58">
        <f t="shared" si="9"/>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 t="shared" si="10"/>
        <v xml:space="preserve"> </v>
      </c>
      <c r="F209" s="119" t="e">
        <f>Sep!AL210</f>
        <v>#DIV/0!</v>
      </c>
      <c r="G209" s="17">
        <f>VLOOKUP(B209,'Herbage Mass Residual'!$B$11:$O$140,($B$1+2),FALSE)</f>
        <v>1200</v>
      </c>
      <c r="H209" s="103" t="e">
        <f>($F$7/VLOOKUP(B209,'Paddock Names'!$B$11:$D$140,3))*(SUM(I209:AM209)/31)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00"/>
      <c r="AM209" s="102"/>
    </row>
    <row r="210" spans="2:39" ht="16" thickBot="1" x14ac:dyDescent="0.25">
      <c r="B210" s="58">
        <f t="shared" si="9"/>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4" t="e">
        <f>AK210+(VLOOKUP($B209,'Growth Rates'!$B$11:$O$140,($B$1+2),FALSE))-(AL209*(AL$7/VLOOKUP($B209,'Paddock Names'!$B$11:$D$140,3)))</f>
        <v>#DIV/0!</v>
      </c>
      <c r="AM210" s="115" t="e">
        <f>AL210+(VLOOKUP($B209,'Growth Rates'!$B$11:$O$140,($B$1+2),FALSE))-(AM209*(AM$7/VLOOKUP($B209,'Paddock Names'!$B$11:$D$140,3)))</f>
        <v>#DIV/0!</v>
      </c>
    </row>
    <row r="211" spans="2:39" x14ac:dyDescent="0.2">
      <c r="B211" s="58">
        <f t="shared" si="9"/>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 t="shared" si="10"/>
        <v xml:space="preserve"> </v>
      </c>
      <c r="F211" s="119" t="e">
        <f>Sep!AL212</f>
        <v>#DIV/0!</v>
      </c>
      <c r="G211" s="17">
        <f>VLOOKUP(B211,'Herbage Mass Residual'!$B$11:$O$140,($B$1+2),FALSE)</f>
        <v>1200</v>
      </c>
      <c r="H211" s="103" t="e">
        <f>($F$7/VLOOKUP(B211,'Paddock Names'!$B$11:$D$140,3))*(SUM(I211:AM211)/31)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00"/>
      <c r="AM211" s="102"/>
    </row>
    <row r="212" spans="2:39" ht="16" thickBot="1" x14ac:dyDescent="0.25">
      <c r="B212" s="58">
        <f t="shared" si="9"/>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4" t="e">
        <f>AK212+(VLOOKUP($B211,'Growth Rates'!$B$11:$O$140,($B$1+2),FALSE))-(AL211*(AL$7/VLOOKUP($B211,'Paddock Names'!$B$11:$D$140,3)))</f>
        <v>#DIV/0!</v>
      </c>
      <c r="AM212" s="115" t="e">
        <f>AL212+(VLOOKUP($B211,'Growth Rates'!$B$11:$O$140,($B$1+2),FALSE))-(AM211*(AM$7/VLOOKUP($B211,'Paddock Names'!$B$11:$D$140,3)))</f>
        <v>#DIV/0!</v>
      </c>
    </row>
    <row r="213" spans="2:39" x14ac:dyDescent="0.2">
      <c r="B213" s="58">
        <f t="shared" si="9"/>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 t="shared" si="10"/>
        <v xml:space="preserve"> </v>
      </c>
      <c r="F213" s="119" t="e">
        <f>Sep!AL214</f>
        <v>#DIV/0!</v>
      </c>
      <c r="G213" s="17">
        <f>VLOOKUP(B213,'Herbage Mass Residual'!$B$11:$O$140,($B$1+2),FALSE)</f>
        <v>1200</v>
      </c>
      <c r="H213" s="103" t="e">
        <f>($F$7/VLOOKUP(B213,'Paddock Names'!$B$11:$D$140,3))*(SUM(I213:AM213)/31)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2"/>
    </row>
    <row r="214" spans="2:39" ht="16" thickBot="1" x14ac:dyDescent="0.25">
      <c r="B214" s="58">
        <f t="shared" si="9"/>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4" t="e">
        <f>AK214+(VLOOKUP($B213,'Growth Rates'!$B$11:$O$140,($B$1+2),FALSE))-(AL213*(AL$7/VLOOKUP($B213,'Paddock Names'!$B$11:$D$140,3)))</f>
        <v>#DIV/0!</v>
      </c>
      <c r="AM214" s="115" t="e">
        <f>AL214+(VLOOKUP($B213,'Growth Rates'!$B$11:$O$140,($B$1+2),FALSE))-(AM213*(AM$7/VLOOKUP($B213,'Paddock Names'!$B$11:$D$140,3)))</f>
        <v>#DIV/0!</v>
      </c>
    </row>
    <row r="215" spans="2:39" x14ac:dyDescent="0.2">
      <c r="B215" s="58">
        <f t="shared" si="9"/>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 t="shared" si="10"/>
        <v xml:space="preserve"> </v>
      </c>
      <c r="F215" s="119" t="e">
        <f>Sep!AL216</f>
        <v>#DIV/0!</v>
      </c>
      <c r="G215" s="17">
        <f>VLOOKUP(B215,'Herbage Mass Residual'!$B$11:$O$140,($B$1+2),FALSE)</f>
        <v>1200</v>
      </c>
      <c r="H215" s="103" t="e">
        <f>($F$7/VLOOKUP(B215,'Paddock Names'!$B$11:$D$140,3))*(SUM(I215:AM215)/31)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00"/>
      <c r="AM215" s="102"/>
    </row>
    <row r="216" spans="2:39" ht="16" thickBot="1" x14ac:dyDescent="0.25">
      <c r="B216" s="58">
        <f t="shared" si="9"/>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4" t="e">
        <f>AK216+(VLOOKUP($B215,'Growth Rates'!$B$11:$O$140,($B$1+2),FALSE))-(AL215*(AL$7/VLOOKUP($B215,'Paddock Names'!$B$11:$D$140,3)))</f>
        <v>#DIV/0!</v>
      </c>
      <c r="AM216" s="115" t="e">
        <f>AL216+(VLOOKUP($B215,'Growth Rates'!$B$11:$O$140,($B$1+2),FALSE))-(AM215*(AM$7/VLOOKUP($B215,'Paddock Names'!$B$11:$D$140,3)))</f>
        <v>#DIV/0!</v>
      </c>
    </row>
    <row r="217" spans="2:39" x14ac:dyDescent="0.2">
      <c r="B217" s="58">
        <f t="shared" si="9"/>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 t="shared" si="10"/>
        <v xml:space="preserve"> </v>
      </c>
      <c r="F217" s="119" t="e">
        <f>Sep!AL218</f>
        <v>#DIV/0!</v>
      </c>
      <c r="G217" s="17">
        <f>VLOOKUP(B217,'Herbage Mass Residual'!$B$11:$O$140,($B$1+2),FALSE)</f>
        <v>1200</v>
      </c>
      <c r="H217" s="103" t="e">
        <f>($F$7/VLOOKUP(B217,'Paddock Names'!$B$11:$D$140,3))*(SUM(I217:AM217)/31)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00"/>
      <c r="AM217" s="102"/>
    </row>
    <row r="218" spans="2:39" ht="16" thickBot="1" x14ac:dyDescent="0.25">
      <c r="B218" s="58">
        <f t="shared" si="9"/>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4" t="e">
        <f>AK218+(VLOOKUP($B217,'Growth Rates'!$B$11:$O$140,($B$1+2),FALSE))-(AL217*(AL$7/VLOOKUP($B217,'Paddock Names'!$B$11:$D$140,3)))</f>
        <v>#DIV/0!</v>
      </c>
      <c r="AM218" s="115" t="e">
        <f>AL218+(VLOOKUP($B217,'Growth Rates'!$B$11:$O$140,($B$1+2),FALSE))-(AM217*(AM$7/VLOOKUP($B217,'Paddock Names'!$B$11:$D$140,3)))</f>
        <v>#DIV/0!</v>
      </c>
    </row>
    <row r="219" spans="2:39" x14ac:dyDescent="0.2">
      <c r="B219" s="58">
        <f t="shared" si="9"/>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 t="shared" si="10"/>
        <v xml:space="preserve"> </v>
      </c>
      <c r="F219" s="119" t="e">
        <f>Sep!AL220</f>
        <v>#DIV/0!</v>
      </c>
      <c r="G219" s="17">
        <f>VLOOKUP(B219,'Herbage Mass Residual'!$B$11:$O$140,($B$1+2),FALSE)</f>
        <v>1200</v>
      </c>
      <c r="H219" s="103" t="e">
        <f>($F$7/VLOOKUP(B219,'Paddock Names'!$B$11:$D$140,3))*(SUM(I219:AM219)/31)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2"/>
    </row>
    <row r="220" spans="2:39" ht="16" thickBot="1" x14ac:dyDescent="0.25">
      <c r="B220" s="58">
        <f t="shared" si="9"/>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4" t="e">
        <f>AK220+(VLOOKUP($B219,'Growth Rates'!$B$11:$O$140,($B$1+2),FALSE))-(AL219*(AL$7/VLOOKUP($B219,'Paddock Names'!$B$11:$D$140,3)))</f>
        <v>#DIV/0!</v>
      </c>
      <c r="AM220" s="115" t="e">
        <f>AL220+(VLOOKUP($B219,'Growth Rates'!$B$11:$O$140,($B$1+2),FALSE))-(AM219*(AM$7/VLOOKUP($B219,'Paddock Names'!$B$11:$D$140,3)))</f>
        <v>#DIV/0!</v>
      </c>
    </row>
    <row r="221" spans="2:39" x14ac:dyDescent="0.2">
      <c r="B221" s="58">
        <f t="shared" si="9"/>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 t="shared" si="10"/>
        <v xml:space="preserve"> </v>
      </c>
      <c r="F221" s="119" t="e">
        <f>Sep!AL222</f>
        <v>#DIV/0!</v>
      </c>
      <c r="G221" s="17">
        <f>VLOOKUP(B221,'Herbage Mass Residual'!$B$11:$O$140,($B$1+2),FALSE)</f>
        <v>1200</v>
      </c>
      <c r="H221" s="103" t="e">
        <f>($F$7/VLOOKUP(B221,'Paddock Names'!$B$11:$D$140,3))*(SUM(I221:AM221)/31)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00"/>
      <c r="AM221" s="102"/>
    </row>
    <row r="222" spans="2:39" ht="16" thickBot="1" x14ac:dyDescent="0.25">
      <c r="B222" s="58">
        <f t="shared" si="9"/>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4" t="e">
        <f>AK222+(VLOOKUP($B221,'Growth Rates'!$B$11:$O$140,($B$1+2),FALSE))-(AL221*(AL$7/VLOOKUP($B221,'Paddock Names'!$B$11:$D$140,3)))</f>
        <v>#DIV/0!</v>
      </c>
      <c r="AM222" s="115" t="e">
        <f>AL222+(VLOOKUP($B221,'Growth Rates'!$B$11:$O$140,($B$1+2),FALSE))-(AM221*(AM$7/VLOOKUP($B221,'Paddock Names'!$B$11:$D$140,3)))</f>
        <v>#DIV/0!</v>
      </c>
    </row>
    <row r="223" spans="2:39" x14ac:dyDescent="0.2">
      <c r="B223" s="58">
        <f t="shared" si="9"/>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 t="shared" si="10"/>
        <v xml:space="preserve"> </v>
      </c>
      <c r="F223" s="119" t="e">
        <f>Sep!AL224</f>
        <v>#DIV/0!</v>
      </c>
      <c r="G223" s="17">
        <f>VLOOKUP(B223,'Herbage Mass Residual'!$B$11:$O$140,($B$1+2),FALSE)</f>
        <v>1200</v>
      </c>
      <c r="H223" s="103" t="e">
        <f>($F$7/VLOOKUP(B223,'Paddock Names'!$B$11:$D$140,3))*(SUM(I223:AM223)/31)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00"/>
      <c r="AM223" s="102"/>
    </row>
    <row r="224" spans="2:39" ht="16" thickBot="1" x14ac:dyDescent="0.25">
      <c r="B224" s="58">
        <f t="shared" si="9"/>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4" t="e">
        <f>AK224+(VLOOKUP($B223,'Growth Rates'!$B$11:$O$140,($B$1+2),FALSE))-(AL223*(AL$7/VLOOKUP($B223,'Paddock Names'!$B$11:$D$140,3)))</f>
        <v>#DIV/0!</v>
      </c>
      <c r="AM224" s="115" t="e">
        <f>AL224+(VLOOKUP($B223,'Growth Rates'!$B$11:$O$140,($B$1+2),FALSE))-(AM223*(AM$7/VLOOKUP($B223,'Paddock Names'!$B$11:$D$140,3)))</f>
        <v>#DIV/0!</v>
      </c>
    </row>
    <row r="225" spans="2:39" x14ac:dyDescent="0.2">
      <c r="B225" s="58">
        <f t="shared" si="9"/>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 t="shared" si="10"/>
        <v xml:space="preserve"> </v>
      </c>
      <c r="F225" s="119" t="e">
        <f>Sep!AL226</f>
        <v>#DIV/0!</v>
      </c>
      <c r="G225" s="17">
        <f>VLOOKUP(B225,'Herbage Mass Residual'!$B$11:$O$140,($B$1+2),FALSE)</f>
        <v>1200</v>
      </c>
      <c r="H225" s="103" t="e">
        <f>($F$7/VLOOKUP(B225,'Paddock Names'!$B$11:$D$140,3))*(SUM(I225:AM225)/31)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00"/>
      <c r="AM225" s="102"/>
    </row>
    <row r="226" spans="2:39" ht="16" thickBot="1" x14ac:dyDescent="0.25">
      <c r="B226" s="58">
        <f t="shared" si="9"/>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4" t="e">
        <f>AK226+(VLOOKUP($B225,'Growth Rates'!$B$11:$O$140,($B$1+2),FALSE))-(AL225*(AL$7/VLOOKUP($B225,'Paddock Names'!$B$11:$D$140,3)))</f>
        <v>#DIV/0!</v>
      </c>
      <c r="AM226" s="115" t="e">
        <f>AL226+(VLOOKUP($B225,'Growth Rates'!$B$11:$O$140,($B$1+2),FALSE))-(AM225*(AM$7/VLOOKUP($B225,'Paddock Names'!$B$11:$D$140,3)))</f>
        <v>#DIV/0!</v>
      </c>
    </row>
    <row r="227" spans="2:39" x14ac:dyDescent="0.2">
      <c r="B227" s="58">
        <f t="shared" si="9"/>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 t="shared" si="10"/>
        <v xml:space="preserve"> </v>
      </c>
      <c r="F227" s="119" t="e">
        <f>Sep!AL228</f>
        <v>#DIV/0!</v>
      </c>
      <c r="G227" s="17">
        <f>VLOOKUP(B227,'Herbage Mass Residual'!$B$11:$O$140,($B$1+2),FALSE)</f>
        <v>1200</v>
      </c>
      <c r="H227" s="103" t="e">
        <f>($F$7/VLOOKUP(B227,'Paddock Names'!$B$11:$D$140,3))*(SUM(I227:AM227)/31)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00"/>
      <c r="AM227" s="102"/>
    </row>
    <row r="228" spans="2:39" ht="16" thickBot="1" x14ac:dyDescent="0.25">
      <c r="B228" s="58">
        <f t="shared" si="9"/>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4" t="e">
        <f>AK228+(VLOOKUP($B227,'Growth Rates'!$B$11:$O$140,($B$1+2),FALSE))-(AL227*(AL$7/VLOOKUP($B227,'Paddock Names'!$B$11:$D$140,3)))</f>
        <v>#DIV/0!</v>
      </c>
      <c r="AM228" s="115" t="e">
        <f>AL228+(VLOOKUP($B227,'Growth Rates'!$B$11:$O$140,($B$1+2),FALSE))-(AM227*(AM$7/VLOOKUP($B227,'Paddock Names'!$B$11:$D$140,3)))</f>
        <v>#DIV/0!</v>
      </c>
    </row>
    <row r="229" spans="2:39" x14ac:dyDescent="0.2">
      <c r="B229" s="58">
        <f t="shared" si="9"/>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 t="shared" si="10"/>
        <v xml:space="preserve"> </v>
      </c>
      <c r="F229" s="119" t="e">
        <f>Sep!AL230</f>
        <v>#DIV/0!</v>
      </c>
      <c r="G229" s="17">
        <f>VLOOKUP(B229,'Herbage Mass Residual'!$B$11:$O$140,($B$1+2),FALSE)</f>
        <v>1200</v>
      </c>
      <c r="H229" s="103" t="e">
        <f>($F$7/VLOOKUP(B229,'Paddock Names'!$B$11:$D$140,3))*(SUM(I229:AM229)/31)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00"/>
      <c r="AM229" s="102"/>
    </row>
    <row r="230" spans="2:39" ht="16" thickBot="1" x14ac:dyDescent="0.25">
      <c r="B230" s="58">
        <f t="shared" si="9"/>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4" t="e">
        <f>AK230+(VLOOKUP($B229,'Growth Rates'!$B$11:$O$140,($B$1+2),FALSE))-(AL229*(AL$7/VLOOKUP($B229,'Paddock Names'!$B$11:$D$140,3)))</f>
        <v>#DIV/0!</v>
      </c>
      <c r="AM230" s="115" t="e">
        <f>AL230+(VLOOKUP($B229,'Growth Rates'!$B$11:$O$140,($B$1+2),FALSE))-(AM229*(AM$7/VLOOKUP($B229,'Paddock Names'!$B$11:$D$140,3)))</f>
        <v>#DIV/0!</v>
      </c>
    </row>
    <row r="231" spans="2:39" x14ac:dyDescent="0.2">
      <c r="B231" s="58">
        <f t="shared" si="9"/>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 t="shared" si="10"/>
        <v xml:space="preserve"> </v>
      </c>
      <c r="F231" s="119" t="e">
        <f>Sep!AL232</f>
        <v>#DIV/0!</v>
      </c>
      <c r="G231" s="17">
        <f>VLOOKUP(B231,'Herbage Mass Residual'!$B$11:$O$140,($B$1+2),FALSE)</f>
        <v>1200</v>
      </c>
      <c r="H231" s="103" t="e">
        <f>($F$7/VLOOKUP(B231,'Paddock Names'!$B$11:$D$140,3))*(SUM(I231:AM231)/31)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00"/>
      <c r="AM231" s="102"/>
    </row>
    <row r="232" spans="2:39" ht="16" thickBot="1" x14ac:dyDescent="0.25">
      <c r="B232" s="58">
        <f t="shared" si="9"/>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4" t="e">
        <f>AK232+(VLOOKUP($B231,'Growth Rates'!$B$11:$O$140,($B$1+2),FALSE))-(AL231*(AL$7/VLOOKUP($B231,'Paddock Names'!$B$11:$D$140,3)))</f>
        <v>#DIV/0!</v>
      </c>
      <c r="AM232" s="115" t="e">
        <f>AL232+(VLOOKUP($B231,'Growth Rates'!$B$11:$O$140,($B$1+2),FALSE))-(AM231*(AM$7/VLOOKUP($B231,'Paddock Names'!$B$11:$D$140,3)))</f>
        <v>#DIV/0!</v>
      </c>
    </row>
    <row r="233" spans="2:39" x14ac:dyDescent="0.2">
      <c r="B233" s="58">
        <f t="shared" si="9"/>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 t="shared" si="10"/>
        <v xml:space="preserve"> </v>
      </c>
      <c r="F233" s="119" t="e">
        <f>Sep!AL234</f>
        <v>#DIV/0!</v>
      </c>
      <c r="G233" s="17">
        <f>VLOOKUP(B233,'Herbage Mass Residual'!$B$11:$O$140,($B$1+2),FALSE)</f>
        <v>1200</v>
      </c>
      <c r="H233" s="103" t="e">
        <f>($F$7/VLOOKUP(B233,'Paddock Names'!$B$11:$D$140,3))*(SUM(I233:AM233)/31)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00"/>
      <c r="AM233" s="102"/>
    </row>
    <row r="234" spans="2:39" ht="16" thickBot="1" x14ac:dyDescent="0.25">
      <c r="B234" s="58">
        <f t="shared" si="9"/>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4" t="e">
        <f>AK234+(VLOOKUP($B233,'Growth Rates'!$B$11:$O$140,($B$1+2),FALSE))-(AL233*(AL$7/VLOOKUP($B233,'Paddock Names'!$B$11:$D$140,3)))</f>
        <v>#DIV/0!</v>
      </c>
      <c r="AM234" s="115" t="e">
        <f>AL234+(VLOOKUP($B233,'Growth Rates'!$B$11:$O$140,($B$1+2),FALSE))-(AM233*(AM$7/VLOOKUP($B233,'Paddock Names'!$B$11:$D$140,3)))</f>
        <v>#DIV/0!</v>
      </c>
    </row>
    <row r="235" spans="2:39" x14ac:dyDescent="0.2">
      <c r="B235" s="58">
        <f t="shared" si="9"/>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 t="shared" si="10"/>
        <v xml:space="preserve"> </v>
      </c>
      <c r="F235" s="119" t="e">
        <f>Sep!AL236</f>
        <v>#DIV/0!</v>
      </c>
      <c r="G235" s="17">
        <f>VLOOKUP(B235,'Herbage Mass Residual'!$B$11:$O$140,($B$1+2),FALSE)</f>
        <v>1200</v>
      </c>
      <c r="H235" s="103" t="e">
        <f>($F$7/VLOOKUP(B235,'Paddock Names'!$B$11:$D$140,3))*(SUM(I235:AM235)/31)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00"/>
      <c r="AM235" s="102"/>
    </row>
    <row r="236" spans="2:39" ht="16" thickBot="1" x14ac:dyDescent="0.25">
      <c r="B236" s="58">
        <f t="shared" si="9"/>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4" t="e">
        <f>AK236+(VLOOKUP($B235,'Growth Rates'!$B$11:$O$140,($B$1+2),FALSE))-(AL235*(AL$7/VLOOKUP($B235,'Paddock Names'!$B$11:$D$140,3)))</f>
        <v>#DIV/0!</v>
      </c>
      <c r="AM236" s="115" t="e">
        <f>AL236+(VLOOKUP($B235,'Growth Rates'!$B$11:$O$140,($B$1+2),FALSE))-(AM235*(AM$7/VLOOKUP($B235,'Paddock Names'!$B$11:$D$140,3)))</f>
        <v>#DIV/0!</v>
      </c>
    </row>
    <row r="237" spans="2:39" x14ac:dyDescent="0.2">
      <c r="B237" s="58">
        <f t="shared" si="9"/>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 t="shared" si="10"/>
        <v xml:space="preserve"> </v>
      </c>
      <c r="F237" s="119" t="e">
        <f>Sep!AL238</f>
        <v>#DIV/0!</v>
      </c>
      <c r="G237" s="17">
        <f>VLOOKUP(B237,'Herbage Mass Residual'!$B$11:$O$140,($B$1+2),FALSE)</f>
        <v>1200</v>
      </c>
      <c r="H237" s="103" t="e">
        <f>($F$7/VLOOKUP(B237,'Paddock Names'!$B$11:$D$140,3))*(SUM(I237:AM237)/31)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2"/>
    </row>
    <row r="238" spans="2:39" ht="16" thickBot="1" x14ac:dyDescent="0.25">
      <c r="B238" s="58">
        <f t="shared" si="9"/>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4" t="e">
        <f>AK238+(VLOOKUP($B237,'Growth Rates'!$B$11:$O$140,($B$1+2),FALSE))-(AL237*(AL$7/VLOOKUP($B237,'Paddock Names'!$B$11:$D$140,3)))</f>
        <v>#DIV/0!</v>
      </c>
      <c r="AM238" s="115" t="e">
        <f>AL238+(VLOOKUP($B237,'Growth Rates'!$B$11:$O$140,($B$1+2),FALSE))-(AM237*(AM$7/VLOOKUP($B237,'Paddock Names'!$B$11:$D$140,3)))</f>
        <v>#DIV/0!</v>
      </c>
    </row>
    <row r="239" spans="2:39" x14ac:dyDescent="0.2">
      <c r="B239" s="58">
        <f t="shared" si="9"/>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 t="shared" si="10"/>
        <v xml:space="preserve"> </v>
      </c>
      <c r="F239" s="119" t="e">
        <f>Sep!AL240</f>
        <v>#DIV/0!</v>
      </c>
      <c r="G239" s="17">
        <f>VLOOKUP(B239,'Herbage Mass Residual'!$B$11:$O$140,($B$1+2),FALSE)</f>
        <v>1200</v>
      </c>
      <c r="H239" s="103" t="e">
        <f>($F$7/VLOOKUP(B239,'Paddock Names'!$B$11:$D$140,3))*(SUM(I239:AM239)/31)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00"/>
      <c r="AM239" s="102"/>
    </row>
    <row r="240" spans="2:39" ht="16" thickBot="1" x14ac:dyDescent="0.25">
      <c r="B240" s="58">
        <f t="shared" si="9"/>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4" t="e">
        <f>AK240+(VLOOKUP($B239,'Growth Rates'!$B$11:$O$140,($B$1+2),FALSE))-(AL239*(AL$7/VLOOKUP($B239,'Paddock Names'!$B$11:$D$140,3)))</f>
        <v>#DIV/0!</v>
      </c>
      <c r="AM240" s="115" t="e">
        <f>AL240+(VLOOKUP($B239,'Growth Rates'!$B$11:$O$140,($B$1+2),FALSE))-(AM239*(AM$7/VLOOKUP($B239,'Paddock Names'!$B$11:$D$140,3)))</f>
        <v>#DIV/0!</v>
      </c>
    </row>
    <row r="241" spans="2:39" x14ac:dyDescent="0.2">
      <c r="B241" s="58">
        <f t="shared" si="9"/>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 t="shared" si="10"/>
        <v xml:space="preserve"> </v>
      </c>
      <c r="F241" s="119" t="e">
        <f>Sep!AL242</f>
        <v>#DIV/0!</v>
      </c>
      <c r="G241" s="17">
        <f>VLOOKUP(B241,'Herbage Mass Residual'!$B$11:$O$140,($B$1+2),FALSE)</f>
        <v>1200</v>
      </c>
      <c r="H241" s="103" t="e">
        <f>($F$7/VLOOKUP(B241,'Paddock Names'!$B$11:$D$140,3))*(SUM(I241:AM241)/31)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00"/>
      <c r="AM241" s="102"/>
    </row>
    <row r="242" spans="2:39" ht="16" thickBot="1" x14ac:dyDescent="0.25">
      <c r="B242" s="58">
        <f t="shared" si="9"/>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4" t="e">
        <f>AK242+(VLOOKUP($B241,'Growth Rates'!$B$11:$O$140,($B$1+2),FALSE))-(AL241*(AL$7/VLOOKUP($B241,'Paddock Names'!$B$11:$D$140,3)))</f>
        <v>#DIV/0!</v>
      </c>
      <c r="AM242" s="115" t="e">
        <f>AL242+(VLOOKUP($B241,'Growth Rates'!$B$11:$O$140,($B$1+2),FALSE))-(AM241*(AM$7/VLOOKUP($B241,'Paddock Names'!$B$11:$D$140,3)))</f>
        <v>#DIV/0!</v>
      </c>
    </row>
    <row r="243" spans="2:39" x14ac:dyDescent="0.2">
      <c r="B243" s="58">
        <f t="shared" si="9"/>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 t="shared" si="10"/>
        <v xml:space="preserve"> </v>
      </c>
      <c r="F243" s="119" t="e">
        <f>Sep!AL244</f>
        <v>#DIV/0!</v>
      </c>
      <c r="G243" s="17">
        <f>VLOOKUP(B243,'Herbage Mass Residual'!$B$11:$O$140,($B$1+2),FALSE)</f>
        <v>1200</v>
      </c>
      <c r="H243" s="103" t="e">
        <f>($F$7/VLOOKUP(B243,'Paddock Names'!$B$11:$D$140,3))*(SUM(I243:AM243)/31)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2"/>
    </row>
    <row r="244" spans="2:39" ht="16" thickBot="1" x14ac:dyDescent="0.25">
      <c r="B244" s="58">
        <f t="shared" si="9"/>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4" t="e">
        <f>AK244+(VLOOKUP($B243,'Growth Rates'!$B$11:$O$140,($B$1+2),FALSE))-(AL243*(AL$7/VLOOKUP($B243,'Paddock Names'!$B$11:$D$140,3)))</f>
        <v>#DIV/0!</v>
      </c>
      <c r="AM244" s="115" t="e">
        <f>AL244+(VLOOKUP($B243,'Growth Rates'!$B$11:$O$140,($B$1+2),FALSE))-(AM243*(AM$7/VLOOKUP($B243,'Paddock Names'!$B$11:$D$140,3)))</f>
        <v>#DIV/0!</v>
      </c>
    </row>
    <row r="245" spans="2:39" x14ac:dyDescent="0.2">
      <c r="B245" s="58">
        <f t="shared" si="9"/>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 t="shared" si="10"/>
        <v xml:space="preserve"> </v>
      </c>
      <c r="F245" s="119" t="e">
        <f>Sep!AL246</f>
        <v>#DIV/0!</v>
      </c>
      <c r="G245" s="17">
        <f>VLOOKUP(B245,'Herbage Mass Residual'!$B$11:$O$140,($B$1+2),FALSE)</f>
        <v>1200</v>
      </c>
      <c r="H245" s="103" t="e">
        <f>($F$7/VLOOKUP(B245,'Paddock Names'!$B$11:$D$140,3))*(SUM(I245:AM245)/31)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2"/>
    </row>
    <row r="246" spans="2:39" ht="16" thickBot="1" x14ac:dyDescent="0.25">
      <c r="B246" s="58">
        <f t="shared" si="9"/>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4" t="e">
        <f>AK246+(VLOOKUP($B245,'Growth Rates'!$B$11:$O$140,($B$1+2),FALSE))-(AL245*(AL$7/VLOOKUP($B245,'Paddock Names'!$B$11:$D$140,3)))</f>
        <v>#DIV/0!</v>
      </c>
      <c r="AM246" s="115" t="e">
        <f>AL246+(VLOOKUP($B245,'Growth Rates'!$B$11:$O$140,($B$1+2),FALSE))-(AM245*(AM$7/VLOOKUP($B245,'Paddock Names'!$B$11:$D$140,3)))</f>
        <v>#DIV/0!</v>
      </c>
    </row>
    <row r="247" spans="2:39" x14ac:dyDescent="0.2">
      <c r="B247" s="58">
        <f t="shared" si="9"/>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 t="shared" si="10"/>
        <v xml:space="preserve"> </v>
      </c>
      <c r="F247" s="119" t="e">
        <f>Sep!AL248</f>
        <v>#DIV/0!</v>
      </c>
      <c r="G247" s="17">
        <f>VLOOKUP(B247,'Herbage Mass Residual'!$B$11:$O$140,($B$1+2),FALSE)</f>
        <v>1200</v>
      </c>
      <c r="H247" s="103" t="e">
        <f>($F$7/VLOOKUP(B247,'Paddock Names'!$B$11:$D$140,3))*(SUM(I247:AM247)/31)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00"/>
      <c r="AM247" s="102"/>
    </row>
    <row r="248" spans="2:39" ht="16" thickBot="1" x14ac:dyDescent="0.25">
      <c r="B248" s="58">
        <f t="shared" si="9"/>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4" t="e">
        <f>AK248+(VLOOKUP($B247,'Growth Rates'!$B$11:$O$140,($B$1+2),FALSE))-(AL247*(AL$7/VLOOKUP($B247,'Paddock Names'!$B$11:$D$140,3)))</f>
        <v>#DIV/0!</v>
      </c>
      <c r="AM248" s="115" t="e">
        <f>AL248+(VLOOKUP($B247,'Growth Rates'!$B$11:$O$140,($B$1+2),FALSE))-(AM247*(AM$7/VLOOKUP($B247,'Paddock Names'!$B$11:$D$140,3)))</f>
        <v>#DIV/0!</v>
      </c>
    </row>
    <row r="249" spans="2:39" x14ac:dyDescent="0.2">
      <c r="B249" s="58">
        <f t="shared" si="9"/>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 t="shared" si="10"/>
        <v xml:space="preserve"> </v>
      </c>
      <c r="F249" s="119" t="e">
        <f>Sep!AL250</f>
        <v>#DIV/0!</v>
      </c>
      <c r="G249" s="17">
        <f>VLOOKUP(B249,'Herbage Mass Residual'!$B$11:$O$140,($B$1+2),FALSE)</f>
        <v>1200</v>
      </c>
      <c r="H249" s="103" t="e">
        <f>($F$7/VLOOKUP(B249,'Paddock Names'!$B$11:$D$140,3))*(SUM(I249:AM249)/31)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2"/>
    </row>
    <row r="250" spans="2:39" ht="16" thickBot="1" x14ac:dyDescent="0.25">
      <c r="B250" s="58">
        <f t="shared" si="9"/>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4" t="e">
        <f>AK250+(VLOOKUP($B249,'Growth Rates'!$B$11:$O$140,($B$1+2),FALSE))-(AL249*(AL$7/VLOOKUP($B249,'Paddock Names'!$B$11:$D$140,3)))</f>
        <v>#DIV/0!</v>
      </c>
      <c r="AM250" s="115" t="e">
        <f>AL250+(VLOOKUP($B249,'Growth Rates'!$B$11:$O$140,($B$1+2),FALSE))-(AM249*(AM$7/VLOOKUP($B249,'Paddock Names'!$B$11:$D$140,3)))</f>
        <v>#DIV/0!</v>
      </c>
    </row>
    <row r="251" spans="2:39" x14ac:dyDescent="0.2">
      <c r="B251" s="58">
        <f t="shared" si="9"/>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 t="shared" si="10"/>
        <v xml:space="preserve"> </v>
      </c>
      <c r="F251" s="119" t="e">
        <f>Sep!AL252</f>
        <v>#DIV/0!</v>
      </c>
      <c r="G251" s="17">
        <f>VLOOKUP(B251,'Herbage Mass Residual'!$B$11:$O$140,($B$1+2),FALSE)</f>
        <v>1200</v>
      </c>
      <c r="H251" s="103" t="e">
        <f>($F$7/VLOOKUP(B251,'Paddock Names'!$B$11:$D$140,3))*(SUM(I251:AM251)/31)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2"/>
    </row>
    <row r="252" spans="2:39" ht="16" thickBot="1" x14ac:dyDescent="0.25">
      <c r="B252" s="58">
        <f t="shared" si="9"/>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4" t="e">
        <f>AK252+(VLOOKUP($B251,'Growth Rates'!$B$11:$O$140,($B$1+2),FALSE))-(AL251*(AL$7/VLOOKUP($B251,'Paddock Names'!$B$11:$D$140,3)))</f>
        <v>#DIV/0!</v>
      </c>
      <c r="AM252" s="115" t="e">
        <f>AL252+(VLOOKUP($B251,'Growth Rates'!$B$11:$O$140,($B$1+2),FALSE))-(AM251*(AM$7/VLOOKUP($B251,'Paddock Names'!$B$11:$D$140,3)))</f>
        <v>#DIV/0!</v>
      </c>
    </row>
    <row r="253" spans="2:39" x14ac:dyDescent="0.2">
      <c r="B253" s="58">
        <f t="shared" si="9"/>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 t="shared" si="10"/>
        <v xml:space="preserve"> </v>
      </c>
      <c r="F253" s="119" t="e">
        <f>Sep!AL254</f>
        <v>#DIV/0!</v>
      </c>
      <c r="G253" s="17">
        <f>VLOOKUP(B253,'Herbage Mass Residual'!$B$11:$O$140,($B$1+2),FALSE)</f>
        <v>1200</v>
      </c>
      <c r="H253" s="103" t="e">
        <f>($F$7/VLOOKUP(B253,'Paddock Names'!$B$11:$D$140,3))*(SUM(I253:AM253)/31)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00"/>
      <c r="AM253" s="102"/>
    </row>
    <row r="254" spans="2:39" ht="16" thickBot="1" x14ac:dyDescent="0.25">
      <c r="B254" s="58">
        <f t="shared" si="9"/>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4" t="e">
        <f>AK254+(VLOOKUP($B253,'Growth Rates'!$B$11:$O$140,($B$1+2),FALSE))-(AL253*(AL$7/VLOOKUP($B253,'Paddock Names'!$B$11:$D$140,3)))</f>
        <v>#DIV/0!</v>
      </c>
      <c r="AM254" s="115" t="e">
        <f>AL254+(VLOOKUP($B253,'Growth Rates'!$B$11:$O$140,($B$1+2),FALSE))-(AM253*(AM$7/VLOOKUP($B253,'Paddock Names'!$B$11:$D$140,3)))</f>
        <v>#DIV/0!</v>
      </c>
    </row>
    <row r="255" spans="2:39" x14ac:dyDescent="0.2">
      <c r="B255" s="58">
        <f t="shared" si="9"/>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 t="shared" si="10"/>
        <v xml:space="preserve"> </v>
      </c>
      <c r="F255" s="119" t="e">
        <f>Sep!AL256</f>
        <v>#DIV/0!</v>
      </c>
      <c r="G255" s="17">
        <f>VLOOKUP(B255,'Herbage Mass Residual'!$B$11:$O$140,($B$1+2),FALSE)</f>
        <v>1200</v>
      </c>
      <c r="H255" s="103" t="e">
        <f>($F$7/VLOOKUP(B255,'Paddock Names'!$B$11:$D$140,3))*(SUM(I255:AM255)/31)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2"/>
    </row>
    <row r="256" spans="2:39" ht="16" thickBot="1" x14ac:dyDescent="0.25">
      <c r="B256" s="58">
        <f t="shared" si="9"/>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4" t="e">
        <f>AK256+(VLOOKUP($B255,'Growth Rates'!$B$11:$O$140,($B$1+2),FALSE))-(AL255*(AL$7/VLOOKUP($B255,'Paddock Names'!$B$11:$D$140,3)))</f>
        <v>#DIV/0!</v>
      </c>
      <c r="AM256" s="115" t="e">
        <f>AL256+(VLOOKUP($B255,'Growth Rates'!$B$11:$O$140,($B$1+2),FALSE))-(AM255*(AM$7/VLOOKUP($B255,'Paddock Names'!$B$11:$D$140,3)))</f>
        <v>#DIV/0!</v>
      </c>
    </row>
    <row r="257" spans="1:40" x14ac:dyDescent="0.2">
      <c r="B257" s="58">
        <f t="shared" si="9"/>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 t="shared" si="10"/>
        <v xml:space="preserve"> </v>
      </c>
      <c r="F257" s="119" t="e">
        <f>Sep!AL258</f>
        <v>#DIV/0!</v>
      </c>
      <c r="G257" s="17">
        <f>VLOOKUP(B257,'Herbage Mass Residual'!$B$11:$O$140,($B$1+2),FALSE)</f>
        <v>1200</v>
      </c>
      <c r="H257" s="103" t="e">
        <f>($F$7/VLOOKUP(B257,'Paddock Names'!$B$11:$D$140,3))*(SUM(I257:AM257)/31)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2"/>
    </row>
    <row r="258" spans="1:40" ht="16" thickBot="1" x14ac:dyDescent="0.25">
      <c r="B258" s="58">
        <f t="shared" si="9"/>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4" t="e">
        <f>AK258+(VLOOKUP($B257,'Growth Rates'!$B$11:$O$140,($B$1+2),FALSE))-(AL257*(AL$7/VLOOKUP($B257,'Paddock Names'!$B$11:$D$140,3)))</f>
        <v>#DIV/0!</v>
      </c>
      <c r="AM258" s="115" t="e">
        <f>AL258+(VLOOKUP($B257,'Growth Rates'!$B$11:$O$140,($B$1+2),FALSE))-(AM257*(AM$7/VLOOKUP($B257,'Paddock Names'!$B$11:$D$140,3)))</f>
        <v>#DIV/0!</v>
      </c>
    </row>
    <row r="259" spans="1:40" x14ac:dyDescent="0.2">
      <c r="B259" s="58">
        <f t="shared" si="9"/>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 t="shared" si="10"/>
        <v xml:space="preserve"> </v>
      </c>
      <c r="F259" s="119" t="e">
        <f>Sep!AL260</f>
        <v>#DIV/0!</v>
      </c>
      <c r="G259" s="17">
        <f>VLOOKUP(B259,'Herbage Mass Residual'!$B$11:$O$140,($B$1+2),FALSE)</f>
        <v>1200</v>
      </c>
      <c r="H259" s="103" t="e">
        <f>($F$7/VLOOKUP(B259,'Paddock Names'!$B$11:$D$140,3))*(SUM(I259:AM259)/31)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2"/>
    </row>
    <row r="260" spans="1:40" ht="16" thickBot="1" x14ac:dyDescent="0.25">
      <c r="B260" s="58">
        <f t="shared" si="9"/>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4" t="e">
        <f>AK260+(VLOOKUP($B259,'Growth Rates'!$B$11:$O$140,($B$1+2),FALSE))-(AL259*(AL$7/VLOOKUP($B259,'Paddock Names'!$B$11:$D$140,3)))</f>
        <v>#DIV/0!</v>
      </c>
      <c r="AM260" s="115" t="e">
        <f>AL260+(VLOOKUP($B259,'Growth Rates'!$B$11:$O$140,($B$1+2),FALSE))-(AM259*(AM$7/VLOOKUP($B259,'Paddock Names'!$B$11:$D$140,3)))</f>
        <v>#DIV/0!</v>
      </c>
    </row>
    <row r="261" spans="1:40" x14ac:dyDescent="0.2">
      <c r="B261" s="58">
        <f t="shared" si="9"/>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 t="shared" si="10"/>
        <v xml:space="preserve"> </v>
      </c>
      <c r="F261" s="119" t="e">
        <f>Sep!AL262</f>
        <v>#DIV/0!</v>
      </c>
      <c r="G261" s="17">
        <f>VLOOKUP(B261,'Herbage Mass Residual'!$B$11:$O$140,($B$1+2),FALSE)</f>
        <v>1200</v>
      </c>
      <c r="H261" s="103" t="e">
        <f>($F$7/VLOOKUP(B261,'Paddock Names'!$B$11:$D$140,3))*(SUM(I261:AM261)/31)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2"/>
    </row>
    <row r="262" spans="1:40" ht="16" thickBot="1" x14ac:dyDescent="0.25">
      <c r="B262" s="58">
        <f t="shared" si="9"/>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4" t="e">
        <f>AK262+(VLOOKUP($B261,'Growth Rates'!$B$11:$O$140,($B$1+2),FALSE))-(AL261*(AL$7/VLOOKUP($B261,'Paddock Names'!$B$11:$D$140,3)))</f>
        <v>#DIV/0!</v>
      </c>
      <c r="AM262" s="115" t="e">
        <f>AL262+(VLOOKUP($B261,'Growth Rates'!$B$11:$O$140,($B$1+2),FALSE))-(AM261*(AM$7/VLOOKUP($B261,'Paddock Names'!$B$11:$D$140,3)))</f>
        <v>#DIV/0!</v>
      </c>
    </row>
    <row r="263" spans="1:40" x14ac:dyDescent="0.2">
      <c r="B263" s="58">
        <f t="shared" si="9"/>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 t="shared" si="10"/>
        <v xml:space="preserve"> </v>
      </c>
      <c r="F263" s="119" t="e">
        <f>Sep!AL264</f>
        <v>#DIV/0!</v>
      </c>
      <c r="G263" s="17">
        <f>VLOOKUP(B263,'Herbage Mass Residual'!$B$11:$O$140,($B$1+2),FALSE)</f>
        <v>1200</v>
      </c>
      <c r="H263" s="103" t="e">
        <f>($F$7/VLOOKUP(B263,'Paddock Names'!$B$11:$D$140,3))*(SUM(I263:AM263)/31)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2"/>
    </row>
    <row r="264" spans="1:40" ht="16" thickBot="1" x14ac:dyDescent="0.25">
      <c r="B264" s="58">
        <f t="shared" si="9"/>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4" t="e">
        <f>AK264+(VLOOKUP($B263,'Growth Rates'!$B$11:$O$140,($B$1+2),FALSE))-(AL263*(AL$7/VLOOKUP($B263,'Paddock Names'!$B$11:$D$140,3)))</f>
        <v>#DIV/0!</v>
      </c>
      <c r="AM264" s="115" t="e">
        <f>AL264+(VLOOKUP($B263,'Growth Rates'!$B$11:$O$140,($B$1+2),FALSE))-(AM263*(AM$7/VLOOKUP($B263,'Paddock Names'!$B$11:$D$140,3)))</f>
        <v>#DIV/0!</v>
      </c>
    </row>
    <row r="265" spans="1:40" x14ac:dyDescent="0.2">
      <c r="B265" s="58">
        <f t="shared" si="9"/>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 t="shared" si="10"/>
        <v xml:space="preserve"> </v>
      </c>
      <c r="F265" s="119" t="e">
        <f>Sep!AL266</f>
        <v>#DIV/0!</v>
      </c>
      <c r="G265" s="17">
        <f>VLOOKUP(B265,'Herbage Mass Residual'!$B$11:$O$140,($B$1+2),FALSE)</f>
        <v>1200</v>
      </c>
      <c r="H265" s="103" t="e">
        <f>($F$7/VLOOKUP(B265,'Paddock Names'!$B$11:$D$140,3))*(SUM(I265:AM265)/31)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2"/>
    </row>
    <row r="266" spans="1:40" ht="16" thickBot="1" x14ac:dyDescent="0.25">
      <c r="B266" s="58">
        <f t="shared" si="9"/>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4" t="e">
        <f>AK266+(VLOOKUP($B265,'Growth Rates'!$B$11:$O$140,($B$1+2),FALSE))-(AL265*(AL$7/VLOOKUP($B265,'Paddock Names'!$B$11:$D$140,3)))</f>
        <v>#DIV/0!</v>
      </c>
      <c r="AM266" s="115" t="e">
        <f>AL266+(VLOOKUP($B265,'Growth Rates'!$B$11:$O$140,($B$1+2),FALSE))-(AM265*(AM$7/VLOOKUP($B265,'Paddock Names'!$B$11:$D$140,3)))</f>
        <v>#DIV/0!</v>
      </c>
    </row>
    <row r="267" spans="1:40" x14ac:dyDescent="0.2">
      <c r="B267" s="58">
        <f t="shared" si="9"/>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 t="shared" si="10"/>
        <v xml:space="preserve"> </v>
      </c>
      <c r="F267" s="119" t="e">
        <f>Sep!AL268</f>
        <v>#DIV/0!</v>
      </c>
      <c r="G267" s="17">
        <f>VLOOKUP(B267,'Herbage Mass Residual'!$B$11:$O$140,($B$1+2),FALSE)</f>
        <v>1200</v>
      </c>
      <c r="H267" s="103" t="e">
        <f>($F$7/VLOOKUP(B267,'Paddock Names'!$B$11:$D$140,3))*(SUM(I267:AM267)/31)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2"/>
    </row>
    <row r="268" spans="1:40" ht="16" thickBot="1" x14ac:dyDescent="0.25">
      <c r="B268" s="58">
        <f t="shared" si="9"/>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4" t="e">
        <f>AK268+(VLOOKUP($B267,'Growth Rates'!$B$11:$O$140,($B$1+2),FALSE))-(AL267*(AL$7/VLOOKUP($B267,'Paddock Names'!$B$11:$D$140,3)))</f>
        <v>#DIV/0!</v>
      </c>
      <c r="AM268" s="115" t="e">
        <f>AL268+(VLOOKUP($B267,'Growth Rates'!$B$11:$O$140,($B$1+2),FALSE))-(AM267*(AM$7/VLOOKUP($B267,'Paddock Names'!$B$11:$D$140,3)))</f>
        <v>#DIV/0!</v>
      </c>
    </row>
    <row r="269" spans="1:40"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31</v>
      </c>
      <c r="E269" s="17" t="str">
        <f>IF(SUM(I269:AM269)&gt;0,SUM(I269:AM269)," ")</f>
        <v xml:space="preserve"> </v>
      </c>
      <c r="F269" s="119">
        <f>Sep!AL270</f>
        <v>6700</v>
      </c>
      <c r="G269" s="17">
        <f>VLOOKUP(B269,'Herbage Mass Residual'!$B$11:$O$140,($B$1+2),FALSE)</f>
        <v>1200</v>
      </c>
      <c r="H269" s="103">
        <f>($F$7/VLOOKUP(B269,'Paddock Names'!$B$11:$D$140,3))*(SUM(I269:AM269)/31)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2"/>
    </row>
    <row r="270" spans="1:40" ht="16" thickBot="1" x14ac:dyDescent="0.25">
      <c r="B270" s="58">
        <f>B269+0.5</f>
        <v>130.5</v>
      </c>
      <c r="C270" s="23"/>
      <c r="D270" s="29"/>
      <c r="E270" s="27"/>
      <c r="F270" s="21"/>
      <c r="G270" s="22"/>
      <c r="H270" s="104"/>
      <c r="I270" s="114">
        <f>F269+(VLOOKUP(B269,'Growth Rates'!$B$11:$O$140,($B$1+2),FALSE))-(I269*(I$7/VLOOKUP(B269,'Paddock Names'!$B$11:$D$140,3)))</f>
        <v>6715</v>
      </c>
      <c r="J270" s="114">
        <f>I270+(VLOOKUP($B269,'Growth Rates'!$B$11:$O$140,($B$1+2),FALSE))-(J269*(J$7/VLOOKUP($B269,'Paddock Names'!$B$11:$D$140,3)))</f>
        <v>6730</v>
      </c>
      <c r="K270" s="114">
        <f>J270+(VLOOKUP($B269,'Growth Rates'!$B$11:$O$140,($B$1+2),FALSE))-(K269*(K$7/VLOOKUP($B269,'Paddock Names'!$B$11:$D$140,3)))</f>
        <v>6745</v>
      </c>
      <c r="L270" s="114">
        <f>K270+(VLOOKUP($B269,'Growth Rates'!$B$11:$O$140,($B$1+2),FALSE))-(L269*(L$7/VLOOKUP($B269,'Paddock Names'!$B$11:$D$140,3)))</f>
        <v>6760</v>
      </c>
      <c r="M270" s="114">
        <f>L270+(VLOOKUP($B269,'Growth Rates'!$B$11:$O$140,($B$1+2),FALSE))-(M269*(M$7/VLOOKUP($B269,'Paddock Names'!$B$11:$D$140,3)))</f>
        <v>6775</v>
      </c>
      <c r="N270" s="114">
        <f>M270+(VLOOKUP($B269,'Growth Rates'!$B$11:$O$140,($B$1+2),FALSE))-(N269*(N$7/VLOOKUP($B269,'Paddock Names'!$B$11:$D$140,3)))</f>
        <v>6790</v>
      </c>
      <c r="O270" s="114">
        <f>N270+(VLOOKUP($B269,'Growth Rates'!$B$11:$O$140,($B$1+2),FALSE))-(O269*(O$7/VLOOKUP($B269,'Paddock Names'!$B$11:$D$140,3)))</f>
        <v>6805</v>
      </c>
      <c r="P270" s="114">
        <f>O270+(VLOOKUP($B269,'Growth Rates'!$B$11:$O$140,($B$1+2),FALSE))-(P269*(P$7/VLOOKUP($B269,'Paddock Names'!$B$11:$D$140,3)))</f>
        <v>6820</v>
      </c>
      <c r="Q270" s="114">
        <f>P270+(VLOOKUP($B269,'Growth Rates'!$B$11:$O$140,($B$1+2),FALSE))-(Q269*(Q$7/VLOOKUP($B269,'Paddock Names'!$B$11:$D$140,3)))</f>
        <v>6835</v>
      </c>
      <c r="R270" s="114">
        <f>Q270+(VLOOKUP($B269,'Growth Rates'!$B$11:$O$140,($B$1+2),FALSE))-(R269*(R$7/VLOOKUP($B269,'Paddock Names'!$B$11:$D$140,3)))</f>
        <v>6850</v>
      </c>
      <c r="S270" s="114">
        <f>R270+(VLOOKUP($B269,'Growth Rates'!$B$11:$O$140,($B$1+2),FALSE))-(S269*(S$7/VLOOKUP($B269,'Paddock Names'!$B$11:$D$140,3)))</f>
        <v>6865</v>
      </c>
      <c r="T270" s="114">
        <f>S270+(VLOOKUP($B269,'Growth Rates'!$B$11:$O$140,($B$1+2),FALSE))-(T269*(T$7/VLOOKUP($B269,'Paddock Names'!$B$11:$D$140,3)))</f>
        <v>6880</v>
      </c>
      <c r="U270" s="114">
        <f>T270+(VLOOKUP($B269,'Growth Rates'!$B$11:$O$140,($B$1+2),FALSE))-(U269*(U$7/VLOOKUP($B269,'Paddock Names'!$B$11:$D$140,3)))</f>
        <v>6895</v>
      </c>
      <c r="V270" s="114">
        <f>U270+(VLOOKUP($B269,'Growth Rates'!$B$11:$O$140,($B$1+2),FALSE))-(V269*(V$7/VLOOKUP($B269,'Paddock Names'!$B$11:$D$140,3)))</f>
        <v>6910</v>
      </c>
      <c r="W270" s="114">
        <f>V270+(VLOOKUP($B269,'Growth Rates'!$B$11:$O$140,($B$1+2),FALSE))-(W269*(W$7/VLOOKUP($B269,'Paddock Names'!$B$11:$D$140,3)))</f>
        <v>6925</v>
      </c>
      <c r="X270" s="114">
        <f>W270+(VLOOKUP($B269,'Growth Rates'!$B$11:$O$140,($B$1+2),FALSE))-(X269*(X$7/VLOOKUP($B269,'Paddock Names'!$B$11:$D$140,3)))</f>
        <v>6940</v>
      </c>
      <c r="Y270" s="114">
        <f>X270+(VLOOKUP($B269,'Growth Rates'!$B$11:$O$140,($B$1+2),FALSE))-(Y269*(Y$7/VLOOKUP($B269,'Paddock Names'!$B$11:$D$140,3)))</f>
        <v>6955</v>
      </c>
      <c r="Z270" s="114">
        <f>Y270+(VLOOKUP($B269,'Growth Rates'!$B$11:$O$140,($B$1+2),FALSE))-(Z269*(Z$7/VLOOKUP($B269,'Paddock Names'!$B$11:$D$140,3)))</f>
        <v>6970</v>
      </c>
      <c r="AA270" s="114">
        <f>Z270+(VLOOKUP($B269,'Growth Rates'!$B$11:$O$140,($B$1+2),FALSE))-(AA269*(AA$7/VLOOKUP($B269,'Paddock Names'!$B$11:$D$140,3)))</f>
        <v>6985</v>
      </c>
      <c r="AB270" s="114">
        <f>AA270+(VLOOKUP($B269,'Growth Rates'!$B$11:$O$140,($B$1+2),FALSE))-(AB269*(AB$7/VLOOKUP($B269,'Paddock Names'!$B$11:$D$140,3)))</f>
        <v>7000</v>
      </c>
      <c r="AC270" s="114">
        <f>AB270+(VLOOKUP($B269,'Growth Rates'!$B$11:$O$140,($B$1+2),FALSE))-(AC269*(AC$7/VLOOKUP($B269,'Paddock Names'!$B$11:$D$140,3)))</f>
        <v>7015</v>
      </c>
      <c r="AD270" s="114">
        <f>AC270+(VLOOKUP($B269,'Growth Rates'!$B$11:$O$140,($B$1+2),FALSE))-(AD269*(AD$7/VLOOKUP($B269,'Paddock Names'!$B$11:$D$140,3)))</f>
        <v>7030</v>
      </c>
      <c r="AE270" s="114">
        <f>AD270+(VLOOKUP($B269,'Growth Rates'!$B$11:$O$140,($B$1+2),FALSE))-(AE269*(AE$7/VLOOKUP($B269,'Paddock Names'!$B$11:$D$140,3)))</f>
        <v>7045</v>
      </c>
      <c r="AF270" s="114">
        <f>AE270+(VLOOKUP($B269,'Growth Rates'!$B$11:$O$140,($B$1+2),FALSE))-(AF269*(AF$7/VLOOKUP($B269,'Paddock Names'!$B$11:$D$140,3)))</f>
        <v>7060</v>
      </c>
      <c r="AG270" s="114">
        <f>AF270+(VLOOKUP($B269,'Growth Rates'!$B$11:$O$140,($B$1+2),FALSE))-(AG269*(AG$7/VLOOKUP($B269,'Paddock Names'!$B$11:$D$140,3)))</f>
        <v>7075</v>
      </c>
      <c r="AH270" s="114">
        <f>AG270+(VLOOKUP($B269,'Growth Rates'!$B$11:$O$140,($B$1+2),FALSE))-(AH269*(AH$7/VLOOKUP($B269,'Paddock Names'!$B$11:$D$140,3)))</f>
        <v>7090</v>
      </c>
      <c r="AI270" s="114">
        <f>AH270+(VLOOKUP($B269,'Growth Rates'!$B$11:$O$140,($B$1+2),FALSE))-(AI269*(AI$7/VLOOKUP($B269,'Paddock Names'!$B$11:$D$140,3)))</f>
        <v>7105</v>
      </c>
      <c r="AJ270" s="114">
        <f>AI270+(VLOOKUP($B269,'Growth Rates'!$B$11:$O$140,($B$1+2),FALSE))-(AJ269*(AJ$7/VLOOKUP($B269,'Paddock Names'!$B$11:$D$140,3)))</f>
        <v>7120</v>
      </c>
      <c r="AK270" s="114">
        <f>AJ270+(VLOOKUP($B269,'Growth Rates'!$B$11:$O$140,($B$1+2),FALSE))-(AK269*(AK$7/VLOOKUP($B269,'Paddock Names'!$B$11:$D$140,3)))</f>
        <v>7135</v>
      </c>
      <c r="AL270" s="114">
        <f>AK270+(VLOOKUP($B269,'Growth Rates'!$B$11:$O$140,($B$1+2),FALSE))-(AL269*(AL$7/VLOOKUP($B269,'Paddock Names'!$B$11:$D$140,3)))</f>
        <v>7150</v>
      </c>
      <c r="AM270" s="115">
        <f>AL270+(VLOOKUP($B269,'Growth Rates'!$B$11:$O$140,($B$1+2),FALSE))-(AM269*(AM$7/VLOOKUP($B269,'Paddock Names'!$B$11:$D$140,3)))</f>
        <v>7165</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D7:E7"/>
    <mergeCell ref="F7:G7"/>
    <mergeCell ref="H7:H10"/>
    <mergeCell ref="F8:G8"/>
    <mergeCell ref="D9:E9"/>
    <mergeCell ref="F9:G9"/>
  </mergeCells>
  <phoneticPr fontId="16" type="noConversion"/>
  <conditionalFormatting sqref="I10:AM10">
    <cfRule type="expression" dxfId="65" priority="18" stopIfTrue="1">
      <formula>I$6&gt;1.11</formula>
    </cfRule>
    <cfRule type="expression" dxfId="64" priority="19" stopIfTrue="1">
      <formula>I$6&lt;0.89</formula>
    </cfRule>
  </conditionalFormatting>
  <conditionalFormatting sqref="I9:AM9">
    <cfRule type="expression" dxfId="63" priority="15" stopIfTrue="1">
      <formula>I$6&gt;1.11</formula>
    </cfRule>
    <cfRule type="expression" dxfId="62" priority="16" stopIfTrue="1">
      <formula>I$6&lt;0.89</formula>
    </cfRule>
    <cfRule type="expression" dxfId="61" priority="17"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60" priority="12" stopIfTrue="1" operator="between">
      <formula>0.75</formula>
      <formula>1</formula>
    </cfRule>
    <cfRule type="cellIs" dxfId="59" priority="13" stopIfTrue="1" operator="between">
      <formula>0.5</formula>
      <formula>0.7499</formula>
    </cfRule>
    <cfRule type="cellIs" dxfId="58" priority="14" stopIfTrue="1" operator="between">
      <formula>0.001</formula>
      <formula>0.499</formula>
    </cfRule>
  </conditionalFormatting>
  <conditionalFormatting sqref="D9">
    <cfRule type="expression" dxfId="57" priority="11" stopIfTrue="1">
      <formula>SUM(E11:E270)&lt;&gt;VALUE(CONCATENATE("01/",$B$1+1,"/",E6))-VALUE(CONCATENATE("01/",$B$1,"/",E6))</formula>
    </cfRule>
  </conditionalFormatting>
  <conditionalFormatting sqref="E9">
    <cfRule type="expression" dxfId="56" priority="10"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55"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54"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53" priority="6" stopIfTrue="1">
      <formula>ERROR.TYPE(H11)=2</formula>
    </cfRule>
    <cfRule type="cellIs" dxfId="52"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51" priority="4" stopIfTrue="1">
      <formula>H11=0</formula>
    </cfRule>
    <cfRule type="cellIs" dxfId="50"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49" priority="2" stopIfTrue="1" operator="equal">
      <formula>" "</formula>
    </cfRule>
    <cfRule type="expression" dxfId="48"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47"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46" priority="39" stopIfTrue="1">
      <formula>C11=""</formula>
    </cfRule>
    <cfRule type="cellIs" dxfId="45" priority="40" stopIfTrue="1" operator="lessThan">
      <formula>1</formula>
    </cfRule>
    <cfRule type="expression" dxfId="44" priority="41"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33006" r:id="rId3" name="Button 238">
              <controlPr defaultSize="0" print="0" autoFill="0" autoPict="0" macro="[0]!FullSCreen">
                <anchor>
                  <from>
                    <xdr:col>21</xdr:col>
                    <xdr:colOff>0</xdr:colOff>
                    <xdr:row>1</xdr:row>
                    <xdr:rowOff>38100</xdr:rowOff>
                  </from>
                  <to>
                    <xdr:col>22</xdr:col>
                    <xdr:colOff>330200</xdr:colOff>
                    <xdr:row>2</xdr:row>
                    <xdr:rowOff>88900</xdr:rowOff>
                  </to>
                </anchor>
              </controlPr>
            </control>
          </mc:Choice>
        </mc:AlternateContent>
        <mc:AlternateContent xmlns:mc="http://schemas.openxmlformats.org/markup-compatibility/2006">
          <mc:Choice Requires="x14">
            <control shapeId="33007" r:id="rId4" name="Button 239">
              <controlPr defaultSize="0" print="0" autoFill="0" autoPict="0" macro="[0]!NormalSCreen">
                <anchor>
                  <from>
                    <xdr:col>21</xdr:col>
                    <xdr:colOff>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33014" r:id="rId5" name="Button 246">
              <controlPr defaultSize="0" print="0" autoFill="0" autoPict="0" macro="[0]!FullSCreen">
                <anchor>
                  <from>
                    <xdr:col>31</xdr:col>
                    <xdr:colOff>330200</xdr:colOff>
                    <xdr:row>1</xdr:row>
                    <xdr:rowOff>38100</xdr:rowOff>
                  </from>
                  <to>
                    <xdr:col>33</xdr:col>
                    <xdr:colOff>165100</xdr:colOff>
                    <xdr:row>2</xdr:row>
                    <xdr:rowOff>88900</xdr:rowOff>
                  </to>
                </anchor>
              </controlPr>
            </control>
          </mc:Choice>
        </mc:AlternateContent>
        <mc:AlternateContent xmlns:mc="http://schemas.openxmlformats.org/markup-compatibility/2006">
          <mc:Choice Requires="x14">
            <control shapeId="33015" r:id="rId6" name="Button 247">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5">
    <pageSetUpPr fitToPage="1"/>
  </sheetPr>
  <dimension ref="A1:AM271"/>
  <sheetViews>
    <sheetView showRowColHeaders="0" zoomScaleNormal="100" workbookViewId="0">
      <pane xSplit="5" ySplit="10" topLeftCell="F11" activePane="bottomRight" state="frozenSplit"/>
      <selection pane="topRight" activeCell="E1" sqref="E1"/>
      <selection pane="bottomLeft" activeCell="A10" sqref="A10"/>
      <selection pane="bottomRight" activeCell="C10" sqref="C10"/>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8" width="6.6640625" style="11" customWidth="1"/>
    <col min="39" max="39" width="3.33203125" style="53" customWidth="1"/>
    <col min="40" max="256" width="8.83203125" customWidth="1"/>
  </cols>
  <sheetData>
    <row r="1" spans="1:39" x14ac:dyDescent="0.2">
      <c r="B1" s="57">
        <v>11</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row>
    <row r="2" spans="1:39"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row>
    <row r="3" spans="1:39"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row>
    <row r="4" spans="1:39"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row>
    <row r="5" spans="1:39"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row>
    <row r="6" spans="1:39"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L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row>
    <row r="7" spans="1:39" ht="16" thickBot="1" x14ac:dyDescent="0.25">
      <c r="C7" s="26">
        <f>'Group Name and Year'!E8</f>
        <v>0</v>
      </c>
      <c r="D7" s="154" t="s">
        <v>34</v>
      </c>
      <c r="E7" s="155"/>
      <c r="F7" s="152">
        <f>Oct!AM7</f>
        <v>0</v>
      </c>
      <c r="G7" s="153"/>
      <c r="H7" s="145" t="s">
        <v>47</v>
      </c>
      <c r="I7" s="127">
        <f>F7</f>
        <v>0</v>
      </c>
      <c r="J7" s="128">
        <f>I7</f>
        <v>0</v>
      </c>
      <c r="K7" s="128">
        <f>J7</f>
        <v>0</v>
      </c>
      <c r="L7" s="128">
        <f>K7</f>
        <v>0</v>
      </c>
      <c r="M7" s="128">
        <f t="shared" ref="M7:AL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9">
        <f t="shared" si="1"/>
        <v>0</v>
      </c>
    </row>
    <row r="8" spans="1:39" ht="16" thickBot="1" x14ac:dyDescent="0.25">
      <c r="C8" s="118" t="s">
        <v>78</v>
      </c>
      <c r="D8" s="34" t="s">
        <v>38</v>
      </c>
      <c r="E8" s="108" t="str">
        <f>IF(SUM(I8:AL8)&gt;0,SUM(I8:AL8),"")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3"/>
    </row>
    <row r="9" spans="1:39" x14ac:dyDescent="0.2">
      <c r="C9" s="24" t="s">
        <v>36</v>
      </c>
      <c r="D9" s="150" t="s">
        <v>28</v>
      </c>
      <c r="E9" s="151"/>
      <c r="F9" s="148" t="s">
        <v>31</v>
      </c>
      <c r="G9" s="149"/>
      <c r="H9" s="146"/>
      <c r="I9" s="15">
        <f>I10</f>
        <v>44866</v>
      </c>
      <c r="J9" s="15">
        <f>I10+1</f>
        <v>44867</v>
      </c>
      <c r="K9" s="15">
        <f t="shared" ref="K9:AL9" si="2">J10+1</f>
        <v>44868</v>
      </c>
      <c r="L9" s="15">
        <f t="shared" si="2"/>
        <v>44869</v>
      </c>
      <c r="M9" s="15">
        <f t="shared" si="2"/>
        <v>44870</v>
      </c>
      <c r="N9" s="15">
        <f t="shared" si="2"/>
        <v>44871</v>
      </c>
      <c r="O9" s="15">
        <f t="shared" si="2"/>
        <v>44872</v>
      </c>
      <c r="P9" s="15">
        <f t="shared" si="2"/>
        <v>44873</v>
      </c>
      <c r="Q9" s="15">
        <f t="shared" si="2"/>
        <v>44874</v>
      </c>
      <c r="R9" s="15">
        <f t="shared" si="2"/>
        <v>44875</v>
      </c>
      <c r="S9" s="15">
        <f t="shared" si="2"/>
        <v>44876</v>
      </c>
      <c r="T9" s="15">
        <f t="shared" si="2"/>
        <v>44877</v>
      </c>
      <c r="U9" s="15">
        <f t="shared" si="2"/>
        <v>44878</v>
      </c>
      <c r="V9" s="15">
        <f t="shared" si="2"/>
        <v>44879</v>
      </c>
      <c r="W9" s="15">
        <f t="shared" si="2"/>
        <v>44880</v>
      </c>
      <c r="X9" s="15">
        <f t="shared" si="2"/>
        <v>44881</v>
      </c>
      <c r="Y9" s="15">
        <f t="shared" si="2"/>
        <v>44882</v>
      </c>
      <c r="Z9" s="15">
        <f t="shared" si="2"/>
        <v>44883</v>
      </c>
      <c r="AA9" s="15">
        <f t="shared" si="2"/>
        <v>44884</v>
      </c>
      <c r="AB9" s="15">
        <f t="shared" si="2"/>
        <v>44885</v>
      </c>
      <c r="AC9" s="15">
        <f t="shared" si="2"/>
        <v>44886</v>
      </c>
      <c r="AD9" s="15">
        <f t="shared" si="2"/>
        <v>44887</v>
      </c>
      <c r="AE9" s="15">
        <f t="shared" si="2"/>
        <v>44888</v>
      </c>
      <c r="AF9" s="15">
        <f t="shared" si="2"/>
        <v>44889</v>
      </c>
      <c r="AG9" s="15">
        <f t="shared" si="2"/>
        <v>44890</v>
      </c>
      <c r="AH9" s="15">
        <f t="shared" si="2"/>
        <v>44891</v>
      </c>
      <c r="AI9" s="15">
        <f>AH10+1</f>
        <v>44892</v>
      </c>
      <c r="AJ9" s="15">
        <f t="shared" si="2"/>
        <v>44893</v>
      </c>
      <c r="AK9" s="15">
        <f t="shared" si="2"/>
        <v>44894</v>
      </c>
      <c r="AL9" s="73">
        <f t="shared" si="2"/>
        <v>44895</v>
      </c>
    </row>
    <row r="10" spans="1:39" ht="16" thickBot="1" x14ac:dyDescent="0.25">
      <c r="A10" s="59"/>
      <c r="B10" s="60" t="s">
        <v>26</v>
      </c>
      <c r="C10" s="25" t="s">
        <v>35</v>
      </c>
      <c r="D10" s="20" t="s">
        <v>27</v>
      </c>
      <c r="E10" s="19" t="s">
        <v>29</v>
      </c>
      <c r="F10" s="18" t="s">
        <v>30</v>
      </c>
      <c r="G10" s="19" t="s">
        <v>25</v>
      </c>
      <c r="H10" s="147"/>
      <c r="I10" s="72">
        <f>VALUE(CONCATENATE("01/",B1,"/",'Group Name and Year'!E14))</f>
        <v>44866</v>
      </c>
      <c r="J10" s="16">
        <f>I10+1</f>
        <v>44867</v>
      </c>
      <c r="K10" s="16">
        <f t="shared" ref="K10:AH10" si="3">J10+1</f>
        <v>44868</v>
      </c>
      <c r="L10" s="16">
        <f t="shared" si="3"/>
        <v>44869</v>
      </c>
      <c r="M10" s="16">
        <f t="shared" si="3"/>
        <v>44870</v>
      </c>
      <c r="N10" s="16">
        <f t="shared" si="3"/>
        <v>44871</v>
      </c>
      <c r="O10" s="16">
        <f t="shared" si="3"/>
        <v>44872</v>
      </c>
      <c r="P10" s="16">
        <f t="shared" si="3"/>
        <v>44873</v>
      </c>
      <c r="Q10" s="16">
        <f t="shared" si="3"/>
        <v>44874</v>
      </c>
      <c r="R10" s="16">
        <f t="shared" si="3"/>
        <v>44875</v>
      </c>
      <c r="S10" s="16">
        <f t="shared" si="3"/>
        <v>44876</v>
      </c>
      <c r="T10" s="16">
        <f t="shared" si="3"/>
        <v>44877</v>
      </c>
      <c r="U10" s="16">
        <f t="shared" si="3"/>
        <v>44878</v>
      </c>
      <c r="V10" s="16">
        <f t="shared" si="3"/>
        <v>44879</v>
      </c>
      <c r="W10" s="16">
        <f t="shared" si="3"/>
        <v>44880</v>
      </c>
      <c r="X10" s="16">
        <f t="shared" si="3"/>
        <v>44881</v>
      </c>
      <c r="Y10" s="16">
        <f t="shared" si="3"/>
        <v>44882</v>
      </c>
      <c r="Z10" s="16">
        <f t="shared" si="3"/>
        <v>44883</v>
      </c>
      <c r="AA10" s="16">
        <f t="shared" si="3"/>
        <v>44884</v>
      </c>
      <c r="AB10" s="16">
        <f t="shared" si="3"/>
        <v>44885</v>
      </c>
      <c r="AC10" s="16">
        <f t="shared" si="3"/>
        <v>44886</v>
      </c>
      <c r="AD10" s="16">
        <f t="shared" si="3"/>
        <v>44887</v>
      </c>
      <c r="AE10" s="16">
        <f t="shared" si="3"/>
        <v>44888</v>
      </c>
      <c r="AF10" s="16">
        <f t="shared" si="3"/>
        <v>44889</v>
      </c>
      <c r="AG10" s="16">
        <f t="shared" si="3"/>
        <v>44890</v>
      </c>
      <c r="AH10" s="16">
        <f t="shared" si="3"/>
        <v>44891</v>
      </c>
      <c r="AI10" s="16">
        <f>AH10+1</f>
        <v>44892</v>
      </c>
      <c r="AJ10" s="16">
        <f>AI10+1</f>
        <v>44893</v>
      </c>
      <c r="AK10" s="16">
        <f>AJ10+1</f>
        <v>44894</v>
      </c>
      <c r="AL10" s="74">
        <f>AK10+1</f>
        <v>44895</v>
      </c>
    </row>
    <row r="11" spans="1:39" x14ac:dyDescent="0.2">
      <c r="A11" s="59"/>
      <c r="B11" s="60">
        <v>1</v>
      </c>
      <c r="C11" s="23" t="str">
        <f>IF(VLOOKUP(B11,'Paddock Names'!$B$11:$C$140,2)&gt;0,VLOOKUP(B11,'Paddock Names'!$B$11:$C$140,2),"")</f>
        <v/>
      </c>
      <c r="D11" s="28" t="e">
        <f>IF(((F11-G11)/(((VLOOKUP(B11,'Growth Rates'!$B$11:$O$140,($B$1+2),FALSE)))+0.001-(((I$7/VLOOKUP(B11,'Paddock Names'!$B$11:$D$140,3))))))*-1&gt;(VALUE(CONCATENATE("01/",$B$1+1,"/",'Group Name and Year'!$E$14))-VALUE(CONCATENATE("01/",$B$1,"/",'Group Name and Year'!$E$14))),(VALUE(CONCATENATE("01/",$B$1+1,"/",'Group Name and Year'!$E$14))-VALUE(CONCATENATE("01/",$B$1,"/",'Group Name and Year'!$E$14))),(IF(((F11-G11)/(((VLOOKUP(B11,'Growth Rates'!$B$11:$O$140,($B$1+2),FALSE)))+0.001-(((I$7/VLOOKUP(B11,'Paddock Names'!$B$11:$D$140,3))))))*-1&gt;0,ROUNDDOWN(((F11-G11)/(((VLOOKUP(B11,'Growth Rates'!$B$11:$O$140,($B$1+2),FALSE)))-(((I$7/VLOOKUP(B11,'Paddock Names'!$B$11:$D$140,3))))))*-1,0),VALUE(CONCATENATE("01/",$B$1+1,"/",'Group Name and Year'!$E$14))-VALUE(CONCATENATE("01/",$B$1,"/",'Group Name and Year'!$E$14)))))</f>
        <v>#DIV/0!</v>
      </c>
      <c r="E11" s="17" t="str">
        <f>IF(SUM(I11:AL11)&gt;0,SUM(I11:AL11)," ")</f>
        <v xml:space="preserve"> </v>
      </c>
      <c r="F11" s="119" t="e">
        <f>Oct!AM12</f>
        <v>#DIV/0!</v>
      </c>
      <c r="G11" s="17">
        <f>VLOOKUP(B11,'Herbage Mass Residual'!$B$11:$O$140,($B$1+2),FALSE)</f>
        <v>1800</v>
      </c>
      <c r="H11" s="103" t="e">
        <f>($F$7/VLOOKUP(B11,'Paddock Names'!$B$11:$D$140,3))*(SUM(I11:AL11)/31)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26"/>
    </row>
    <row r="12" spans="1:39"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5" t="e">
        <f>AK12+(VLOOKUP($B11,'Growth Rates'!$B$11:$O$140,($B$1+2),FALSE))-(AL11*(AL$7/VLOOKUP($B11,'Paddock Names'!$B$11:$D$140,3)))</f>
        <v>#DIV/0!</v>
      </c>
    </row>
    <row r="13" spans="1:39" x14ac:dyDescent="0.2">
      <c r="B13" s="58">
        <f t="shared" ref="B13:B76" si="4">B12+0.5</f>
        <v>2</v>
      </c>
      <c r="C13" s="23" t="str">
        <f>IF(VLOOKUP(B13,'Paddock Names'!$B$11:$C$140,2)&gt;0,VLOOKUP(B13,'Paddock Names'!$B$11:$C$140,2),"")</f>
        <v/>
      </c>
      <c r="D13" s="28" t="e">
        <f>IF(((F13-G13)/(((VLOOKUP(B13,'Growth Rates'!$B$11:$O$140,($B$1+2),FALSE)))+0.001-(((I$7/VLOOKUP(B13,'Paddock Names'!$B$11:$D$140,3))))))*-1&gt;(VALUE(CONCATENATE("01/",$B$1+1,"/",'Group Name and Year'!$E$14))-VALUE(CONCATENATE("01/",$B$1,"/",'Group Name and Year'!$E$14))),(VALUE(CONCATENATE("01/",$B$1+1,"/",'Group Name and Year'!$E$14))-VALUE(CONCATENATE("01/",$B$1,"/",'Group Name and Year'!$E$14))),(IF(((F13-G13)/(((VLOOKUP(B13,'Growth Rates'!$B$11:$O$140,($B$1+2),FALSE)))+0.001-(((I$7/VLOOKUP(B13,'Paddock Names'!$B$11:$D$140,3))))))*-1&gt;0,ROUNDDOWN(((F13-G13)/(((VLOOKUP(B13,'Growth Rates'!$B$11:$O$140,($B$1+2),FALSE)))-(((I$7/VLOOKUP(B13,'Paddock Names'!$B$11:$D$140,3))))))*-1,0),VALUE(CONCATENATE("01/",$B$1+1,"/",'Group Name and Year'!$E$14))-VALUE(CONCATENATE("01/",$B$1,"/",'Group Name and Year'!$E$14)))))</f>
        <v>#DIV/0!</v>
      </c>
      <c r="E13" s="17" t="str">
        <f>IF(SUM(I13:AL13)&gt;0,SUM(I13:AL13)," ")</f>
        <v xml:space="preserve"> </v>
      </c>
      <c r="F13" s="119" t="e">
        <f>Oct!AM14</f>
        <v>#DIV/0!</v>
      </c>
      <c r="G13" s="17">
        <f>VLOOKUP(B13,'Herbage Mass Residual'!$B$11:$O$140,($B$1+2),FALSE)</f>
        <v>1800</v>
      </c>
      <c r="H13" s="103" t="e">
        <f>($F$7/VLOOKUP(B13,'Paddock Names'!$B$11:$D$140,3))*(SUM(I13:AL13)/31)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26"/>
    </row>
    <row r="14" spans="1:39"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5" t="e">
        <f>AK14+(VLOOKUP($B13,'Growth Rates'!$B$11:$O$140,($B$1+2),FALSE))-(AL13*(AL$7/VLOOKUP($B13,'Paddock Names'!$B$11:$D$140,3)))</f>
        <v>#DIV/0!</v>
      </c>
      <c r="AM14" s="61"/>
    </row>
    <row r="15" spans="1:39" x14ac:dyDescent="0.2">
      <c r="B15" s="58">
        <f t="shared" si="4"/>
        <v>3</v>
      </c>
      <c r="C15" s="23" t="str">
        <f>IF(VLOOKUP(B15,'Paddock Names'!$B$11:$C$140,2)&gt;0,VLOOKUP(B15,'Paddock Names'!$B$11:$C$140,2),"")</f>
        <v/>
      </c>
      <c r="D15" s="28" t="e">
        <f>IF(((F15-G15)/(((VLOOKUP(B15,'Growth Rates'!$B$11:$O$140,($B$1+2),FALSE)))+0.001-(((I$7/VLOOKUP(B15,'Paddock Names'!$B$11:$D$140,3))))))*-1&gt;(VALUE(CONCATENATE("01/",$B$1+1,"/",'Group Name and Year'!$E$14))-VALUE(CONCATENATE("01/",$B$1,"/",'Group Name and Year'!$E$14))),(VALUE(CONCATENATE("01/",$B$1+1,"/",'Group Name and Year'!$E$14))-VALUE(CONCATENATE("01/",$B$1,"/",'Group Name and Year'!$E$14))),(IF(((F15-G15)/(((VLOOKUP(B15,'Growth Rates'!$B$11:$O$140,($B$1+2),FALSE)))+0.001-(((I$7/VLOOKUP(B15,'Paddock Names'!$B$11:$D$140,3))))))*-1&gt;0,ROUNDDOWN(((F15-G15)/(((VLOOKUP(B15,'Growth Rates'!$B$11:$O$140,($B$1+2),FALSE)))-(((I$7/VLOOKUP(B15,'Paddock Names'!$B$11:$D$140,3))))))*-1,0),VALUE(CONCATENATE("01/",$B$1+1,"/",'Group Name and Year'!$E$14))-VALUE(CONCATENATE("01/",$B$1,"/",'Group Name and Year'!$E$14)))))</f>
        <v>#DIV/0!</v>
      </c>
      <c r="E15" s="17" t="str">
        <f>IF(SUM(I15:AL15)&gt;0,SUM(I15:AL15)," ")</f>
        <v xml:space="preserve"> </v>
      </c>
      <c r="F15" s="119" t="e">
        <f>Oct!AM16</f>
        <v>#DIV/0!</v>
      </c>
      <c r="G15" s="17">
        <f>VLOOKUP(B15,'Herbage Mass Residual'!$B$11:$O$140,($B$1+2),FALSE)</f>
        <v>1800</v>
      </c>
      <c r="H15" s="103" t="e">
        <f>($F$7/VLOOKUP(B15,'Paddock Names'!$B$11:$D$140,3))*(SUM(I15:AL15)/31)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26"/>
    </row>
    <row r="16" spans="1:39"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5" t="e">
        <f>AK16+(VLOOKUP($B15,'Growth Rates'!$B$11:$O$140,($B$1+2),FALSE))-(AL15*(AL$7/VLOOKUP($B15,'Paddock Names'!$B$11:$D$140,3)))</f>
        <v>#DIV/0!</v>
      </c>
    </row>
    <row r="17" spans="2:38" x14ac:dyDescent="0.2">
      <c r="B17" s="58">
        <f t="shared" si="4"/>
        <v>4</v>
      </c>
      <c r="C17" s="23" t="str">
        <f>IF(VLOOKUP(B17,'Paddock Names'!$B$11:$C$140,2)&gt;0,VLOOKUP(B17,'Paddock Names'!$B$11:$C$140,2),"")</f>
        <v/>
      </c>
      <c r="D17" s="28" t="e">
        <f>IF(((F17-G17)/(((VLOOKUP(B17,'Growth Rates'!$B$11:$O$140,($B$1+2),FALSE)))+0.001-(((I$7/VLOOKUP(B17,'Paddock Names'!$B$11:$D$140,3))))))*-1&gt;(VALUE(CONCATENATE("01/",$B$1+1,"/",'Group Name and Year'!$E$14))-VALUE(CONCATENATE("01/",$B$1,"/",'Group Name and Year'!$E$14))),(VALUE(CONCATENATE("01/",$B$1+1,"/",'Group Name and Year'!$E$14))-VALUE(CONCATENATE("01/",$B$1,"/",'Group Name and Year'!$E$14))),(IF(((F17-G17)/(((VLOOKUP(B17,'Growth Rates'!$B$11:$O$140,($B$1+2),FALSE)))+0.001-(((I$7/VLOOKUP(B17,'Paddock Names'!$B$11:$D$140,3))))))*-1&gt;0,ROUNDDOWN(((F17-G17)/(((VLOOKUP(B17,'Growth Rates'!$B$11:$O$140,($B$1+2),FALSE)))-(((I$7/VLOOKUP(B17,'Paddock Names'!$B$11:$D$140,3))))))*-1,0),VALUE(CONCATENATE("01/",$B$1+1,"/",'Group Name and Year'!$E$14))-VALUE(CONCATENATE("01/",$B$1,"/",'Group Name and Year'!$E$14)))))</f>
        <v>#DIV/0!</v>
      </c>
      <c r="E17" s="17" t="str">
        <f>IF(SUM(I17:AL17)&gt;0,SUM(I17:AL17)," ")</f>
        <v xml:space="preserve"> </v>
      </c>
      <c r="F17" s="119" t="e">
        <f>Oct!AM18</f>
        <v>#DIV/0!</v>
      </c>
      <c r="G17" s="17">
        <f>VLOOKUP(B17,'Herbage Mass Residual'!$B$11:$O$140,($B$1+2),FALSE)</f>
        <v>1800</v>
      </c>
      <c r="H17" s="103" t="e">
        <f>($F$7/VLOOKUP(B17,'Paddock Names'!$B$11:$D$140,3))*(SUM(I17:AL17)/31)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26"/>
    </row>
    <row r="18" spans="2:38"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5" t="e">
        <f>AK18+(VLOOKUP($B17,'Growth Rates'!$B$11:$O$140,($B$1+2),FALSE))-(AL17*(AL$7/VLOOKUP($B17,'Paddock Names'!$B$11:$D$140,3)))</f>
        <v>#DIV/0!</v>
      </c>
    </row>
    <row r="19" spans="2:38" x14ac:dyDescent="0.2">
      <c r="B19" s="58">
        <f t="shared" si="4"/>
        <v>5</v>
      </c>
      <c r="C19" s="23" t="str">
        <f>IF(VLOOKUP(B19,'Paddock Names'!$B$11:$C$140,2)&gt;0,VLOOKUP(B19,'Paddock Names'!$B$11:$C$140,2),"")</f>
        <v/>
      </c>
      <c r="D19" s="28" t="e">
        <f>IF(((F19-G19)/(((VLOOKUP(B19,'Growth Rates'!$B$11:$O$140,($B$1+2),FALSE)))+0.001-(((I$7/VLOOKUP(B19,'Paddock Names'!$B$11:$D$140,3))))))*-1&gt;(VALUE(CONCATENATE("01/",$B$1+1,"/",'Group Name and Year'!$E$14))-VALUE(CONCATENATE("01/",$B$1,"/",'Group Name and Year'!$E$14))),(VALUE(CONCATENATE("01/",$B$1+1,"/",'Group Name and Year'!$E$14))-VALUE(CONCATENATE("01/",$B$1,"/",'Group Name and Year'!$E$14))),(IF(((F19-G19)/(((VLOOKUP(B19,'Growth Rates'!$B$11:$O$140,($B$1+2),FALSE)))+0.001-(((I$7/VLOOKUP(B19,'Paddock Names'!$B$11:$D$140,3))))))*-1&gt;0,ROUNDDOWN(((F19-G19)/(((VLOOKUP(B19,'Growth Rates'!$B$11:$O$140,($B$1+2),FALSE)))-(((I$7/VLOOKUP(B19,'Paddock Names'!$B$11:$D$140,3))))))*-1,0),VALUE(CONCATENATE("01/",$B$1+1,"/",'Group Name and Year'!$E$14))-VALUE(CONCATENATE("01/",$B$1,"/",'Group Name and Year'!$E$14)))))</f>
        <v>#DIV/0!</v>
      </c>
      <c r="E19" s="17" t="str">
        <f>IF(SUM(I19:AL19)&gt;0,SUM(I19:AL19)," ")</f>
        <v xml:space="preserve"> </v>
      </c>
      <c r="F19" s="119" t="e">
        <f>Oct!AM20</f>
        <v>#DIV/0!</v>
      </c>
      <c r="G19" s="17">
        <f>VLOOKUP(B19,'Herbage Mass Residual'!$B$11:$O$140,($B$1+2),FALSE)</f>
        <v>1800</v>
      </c>
      <c r="H19" s="103" t="e">
        <f>($F$7/VLOOKUP(B19,'Paddock Names'!$B$11:$D$140,3))*(SUM(I19:AL19)/31)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26"/>
    </row>
    <row r="20" spans="2:38"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5" t="e">
        <f>AK20+(VLOOKUP($B19,'Growth Rates'!$B$11:$O$140,($B$1+2),FALSE))-(AL19*(AL$7/VLOOKUP($B19,'Paddock Names'!$B$11:$D$140,3)))</f>
        <v>#DIV/0!</v>
      </c>
    </row>
    <row r="21" spans="2:38" x14ac:dyDescent="0.2">
      <c r="B21" s="58">
        <f t="shared" si="4"/>
        <v>6</v>
      </c>
      <c r="C21" s="23" t="str">
        <f>IF(VLOOKUP(B21,'Paddock Names'!$B$11:$C$140,2)&gt;0,VLOOKUP(B21,'Paddock Names'!$B$11:$C$140,2),"")</f>
        <v/>
      </c>
      <c r="D21" s="28" t="e">
        <f>IF(((F21-G21)/(((VLOOKUP(B21,'Growth Rates'!$B$11:$O$140,($B$1+2),FALSE)))+0.001-(((I$7/VLOOKUP(B21,'Paddock Names'!$B$11:$D$140,3))))))*-1&gt;(VALUE(CONCATENATE("01/",$B$1+1,"/",'Group Name and Year'!$E$14))-VALUE(CONCATENATE("01/",$B$1,"/",'Group Name and Year'!$E$14))),(VALUE(CONCATENATE("01/",$B$1+1,"/",'Group Name and Year'!$E$14))-VALUE(CONCATENATE("01/",$B$1,"/",'Group Name and Year'!$E$14))),(IF(((F21-G21)/(((VLOOKUP(B21,'Growth Rates'!$B$11:$O$140,($B$1+2),FALSE)))+0.001-(((I$7/VLOOKUP(B21,'Paddock Names'!$B$11:$D$140,3))))))*-1&gt;0,ROUNDDOWN(((F21-G21)/(((VLOOKUP(B21,'Growth Rates'!$B$11:$O$140,($B$1+2),FALSE)))-(((I$7/VLOOKUP(B21,'Paddock Names'!$B$11:$D$140,3))))))*-1,0),VALUE(CONCATENATE("01/",$B$1+1,"/",'Group Name and Year'!$E$14))-VALUE(CONCATENATE("01/",$B$1,"/",'Group Name and Year'!$E$14)))))</f>
        <v>#DIV/0!</v>
      </c>
      <c r="E21" s="17" t="str">
        <f>IF(SUM(I21:AL21)&gt;0,SUM(I21:AL21)," ")</f>
        <v xml:space="preserve"> </v>
      </c>
      <c r="F21" s="119" t="e">
        <f>Oct!AM22</f>
        <v>#DIV/0!</v>
      </c>
      <c r="G21" s="17">
        <f>VLOOKUP(B21,'Herbage Mass Residual'!$B$11:$O$140,($B$1+2),FALSE)</f>
        <v>1800</v>
      </c>
      <c r="H21" s="103" t="e">
        <f>($F$7/VLOOKUP(B21,'Paddock Names'!$B$11:$D$140,3))*(SUM(I21:AL21)/31)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26"/>
    </row>
    <row r="22" spans="2:38"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5" t="e">
        <f>AK22+(VLOOKUP($B21,'Growth Rates'!$B$11:$O$140,($B$1+2),FALSE))-(AL21*(AL$7/VLOOKUP($B21,'Paddock Names'!$B$11:$D$140,3)))</f>
        <v>#DIV/0!</v>
      </c>
    </row>
    <row r="23" spans="2:38" x14ac:dyDescent="0.2">
      <c r="B23" s="58">
        <f t="shared" si="4"/>
        <v>7</v>
      </c>
      <c r="C23" s="23" t="str">
        <f>IF(VLOOKUP(B23,'Paddock Names'!$B$11:$C$140,2)&gt;0,VLOOKUP(B23,'Paddock Names'!$B$11:$C$140,2),"")</f>
        <v/>
      </c>
      <c r="D23" s="28" t="e">
        <f>IF(((F23-G23)/(((VLOOKUP(B23,'Growth Rates'!$B$11:$O$140,($B$1+2),FALSE)))+0.001-(((I$7/VLOOKUP(B23,'Paddock Names'!$B$11:$D$140,3))))))*-1&gt;(VALUE(CONCATENATE("01/",$B$1+1,"/",'Group Name and Year'!$E$14))-VALUE(CONCATENATE("01/",$B$1,"/",'Group Name and Year'!$E$14))),(VALUE(CONCATENATE("01/",$B$1+1,"/",'Group Name and Year'!$E$14))-VALUE(CONCATENATE("01/",$B$1,"/",'Group Name and Year'!$E$14))),(IF(((F23-G23)/(((VLOOKUP(B23,'Growth Rates'!$B$11:$O$140,($B$1+2),FALSE)))+0.001-(((I$7/VLOOKUP(B23,'Paddock Names'!$B$11:$D$140,3))))))*-1&gt;0,ROUNDDOWN(((F23-G23)/(((VLOOKUP(B23,'Growth Rates'!$B$11:$O$140,($B$1+2),FALSE)))-(((I$7/VLOOKUP(B23,'Paddock Names'!$B$11:$D$140,3))))))*-1,0),VALUE(CONCATENATE("01/",$B$1+1,"/",'Group Name and Year'!$E$14))-VALUE(CONCATENATE("01/",$B$1,"/",'Group Name and Year'!$E$14)))))</f>
        <v>#DIV/0!</v>
      </c>
      <c r="E23" s="17" t="str">
        <f>IF(SUM(I23:AL23)&gt;0,SUM(I23:AL23)," ")</f>
        <v xml:space="preserve"> </v>
      </c>
      <c r="F23" s="119" t="e">
        <f>Oct!AM24</f>
        <v>#DIV/0!</v>
      </c>
      <c r="G23" s="17">
        <f>VLOOKUP(B23,'Herbage Mass Residual'!$B$11:$O$140,($B$1+2),FALSE)</f>
        <v>1800</v>
      </c>
      <c r="H23" s="103" t="e">
        <f>($F$7/VLOOKUP(B23,'Paddock Names'!$B$11:$D$140,3))*(SUM(I23:AL23)/31)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26"/>
    </row>
    <row r="24" spans="2:38"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5" t="e">
        <f>AK24+(VLOOKUP($B23,'Growth Rates'!$B$11:$O$140,($B$1+2),FALSE))-(AL23*(AL$7/VLOOKUP($B23,'Paddock Names'!$B$11:$D$140,3)))</f>
        <v>#DIV/0!</v>
      </c>
    </row>
    <row r="25" spans="2:38" x14ac:dyDescent="0.2">
      <c r="B25" s="58">
        <f t="shared" si="4"/>
        <v>8</v>
      </c>
      <c r="C25" s="23" t="str">
        <f>IF(VLOOKUP(B25,'Paddock Names'!$B$11:$C$140,2)&gt;0,VLOOKUP(B25,'Paddock Names'!$B$11:$C$140,2),"")</f>
        <v/>
      </c>
      <c r="D25" s="28" t="e">
        <f>IF(((F25-G25)/(((VLOOKUP(B25,'Growth Rates'!$B$11:$O$140,($B$1+2),FALSE)))+0.001-(((I$7/VLOOKUP(B25,'Paddock Names'!$B$11:$D$140,3))))))*-1&gt;(VALUE(CONCATENATE("01/",$B$1+1,"/",'Group Name and Year'!$E$14))-VALUE(CONCATENATE("01/",$B$1,"/",'Group Name and Year'!$E$14))),(VALUE(CONCATENATE("01/",$B$1+1,"/",'Group Name and Year'!$E$14))-VALUE(CONCATENATE("01/",$B$1,"/",'Group Name and Year'!$E$14))),(IF(((F25-G25)/(((VLOOKUP(B25,'Growth Rates'!$B$11:$O$140,($B$1+2),FALSE)))+0.001-(((I$7/VLOOKUP(B25,'Paddock Names'!$B$11:$D$140,3))))))*-1&gt;0,ROUNDDOWN(((F25-G25)/(((VLOOKUP(B25,'Growth Rates'!$B$11:$O$140,($B$1+2),FALSE)))-(((I$7/VLOOKUP(B25,'Paddock Names'!$B$11:$D$140,3))))))*-1,0),VALUE(CONCATENATE("01/",$B$1+1,"/",'Group Name and Year'!$E$14))-VALUE(CONCATENATE("01/",$B$1,"/",'Group Name and Year'!$E$14)))))</f>
        <v>#DIV/0!</v>
      </c>
      <c r="E25" s="17" t="str">
        <f>IF(SUM(I25:AL25)&gt;0,SUM(I25:AL25)," ")</f>
        <v xml:space="preserve"> </v>
      </c>
      <c r="F25" s="119" t="e">
        <f>Oct!AM26</f>
        <v>#DIV/0!</v>
      </c>
      <c r="G25" s="17">
        <f>VLOOKUP(B25,'Herbage Mass Residual'!$B$11:$O$140,($B$1+2),FALSE)</f>
        <v>1800</v>
      </c>
      <c r="H25" s="103" t="e">
        <f>($F$7/VLOOKUP(B25,'Paddock Names'!$B$11:$D$140,3))*(SUM(I25:AL25)/31)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26"/>
    </row>
    <row r="26" spans="2:38"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5" t="e">
        <f>AK26+(VLOOKUP($B25,'Growth Rates'!$B$11:$O$140,($B$1+2),FALSE))-(AL25*(AL$7/VLOOKUP($B25,'Paddock Names'!$B$11:$D$140,3)))</f>
        <v>#DIV/0!</v>
      </c>
    </row>
    <row r="27" spans="2:38" x14ac:dyDescent="0.2">
      <c r="B27" s="58">
        <f t="shared" si="4"/>
        <v>9</v>
      </c>
      <c r="C27" s="23" t="str">
        <f>IF(VLOOKUP(B27,'Paddock Names'!$B$11:$C$140,2)&gt;0,VLOOKUP(B27,'Paddock Names'!$B$11:$C$140,2),"")</f>
        <v/>
      </c>
      <c r="D27" s="28" t="e">
        <f>IF(((F27-G27)/(((VLOOKUP(B27,'Growth Rates'!$B$11:$O$140,($B$1+2),FALSE)))+0.001-(((I$7/VLOOKUP(B27,'Paddock Names'!$B$11:$D$140,3))))))*-1&gt;(VALUE(CONCATENATE("01/",$B$1+1,"/",'Group Name and Year'!$E$14))-VALUE(CONCATENATE("01/",$B$1,"/",'Group Name and Year'!$E$14))),(VALUE(CONCATENATE("01/",$B$1+1,"/",'Group Name and Year'!$E$14))-VALUE(CONCATENATE("01/",$B$1,"/",'Group Name and Year'!$E$14))),(IF(((F27-G27)/(((VLOOKUP(B27,'Growth Rates'!$B$11:$O$140,($B$1+2),FALSE)))+0.001-(((I$7/VLOOKUP(B27,'Paddock Names'!$B$11:$D$140,3))))))*-1&gt;0,ROUNDDOWN(((F27-G27)/(((VLOOKUP(B27,'Growth Rates'!$B$11:$O$140,($B$1+2),FALSE)))-(((I$7/VLOOKUP(B27,'Paddock Names'!$B$11:$D$140,3))))))*-1,0),VALUE(CONCATENATE("01/",$B$1+1,"/",'Group Name and Year'!$E$14))-VALUE(CONCATENATE("01/",$B$1,"/",'Group Name and Year'!$E$14)))))</f>
        <v>#DIV/0!</v>
      </c>
      <c r="E27" s="17" t="str">
        <f>IF(SUM(I27:AL27)&gt;0,SUM(I27:AL27)," ")</f>
        <v xml:space="preserve"> </v>
      </c>
      <c r="F27" s="119" t="e">
        <f>Oct!AM28</f>
        <v>#DIV/0!</v>
      </c>
      <c r="G27" s="17">
        <f>VLOOKUP(B27,'Herbage Mass Residual'!$B$11:$O$140,($B$1+2),FALSE)</f>
        <v>1800</v>
      </c>
      <c r="H27" s="103" t="e">
        <f>($F$7/VLOOKUP(B27,'Paddock Names'!$B$11:$D$140,3))*(SUM(I27:AL27)/31)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26"/>
    </row>
    <row r="28" spans="2:38"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5" t="e">
        <f>AK28+(VLOOKUP($B27,'Growth Rates'!$B$11:$O$140,($B$1+2),FALSE))-(AL27*(AL$7/VLOOKUP($B27,'Paddock Names'!$B$11:$D$140,3)))</f>
        <v>#DIV/0!</v>
      </c>
    </row>
    <row r="29" spans="2:38" x14ac:dyDescent="0.2">
      <c r="B29" s="58">
        <f t="shared" si="4"/>
        <v>10</v>
      </c>
      <c r="C29" s="23" t="str">
        <f>IF(VLOOKUP(B29,'Paddock Names'!$B$11:$C$140,2)&gt;0,VLOOKUP(B29,'Paddock Names'!$B$11:$C$140,2),"")</f>
        <v/>
      </c>
      <c r="D29" s="28" t="e">
        <f>IF(((F29-G29)/(((VLOOKUP(B29,'Growth Rates'!$B$11:$O$140,($B$1+2),FALSE)))+0.001-(((I$7/VLOOKUP(B29,'Paddock Names'!$B$11:$D$140,3))))))*-1&gt;(VALUE(CONCATENATE("01/",$B$1+1,"/",'Group Name and Year'!$E$14))-VALUE(CONCATENATE("01/",$B$1,"/",'Group Name and Year'!$E$14))),(VALUE(CONCATENATE("01/",$B$1+1,"/",'Group Name and Year'!$E$14))-VALUE(CONCATENATE("01/",$B$1,"/",'Group Name and Year'!$E$14))),(IF(((F29-G29)/(((VLOOKUP(B29,'Growth Rates'!$B$11:$O$140,($B$1+2),FALSE)))+0.001-(((I$7/VLOOKUP(B29,'Paddock Names'!$B$11:$D$140,3))))))*-1&gt;0,ROUNDDOWN(((F29-G29)/(((VLOOKUP(B29,'Growth Rates'!$B$11:$O$140,($B$1+2),FALSE)))-(((I$7/VLOOKUP(B29,'Paddock Names'!$B$11:$D$140,3))))))*-1,0),VALUE(CONCATENATE("01/",$B$1+1,"/",'Group Name and Year'!$E$14))-VALUE(CONCATENATE("01/",$B$1,"/",'Group Name and Year'!$E$14)))))</f>
        <v>#DIV/0!</v>
      </c>
      <c r="E29" s="17" t="str">
        <f>IF(SUM(I29:AL29)&gt;0,SUM(I29:AL29)," ")</f>
        <v xml:space="preserve"> </v>
      </c>
      <c r="F29" s="119" t="e">
        <f>Oct!AM30</f>
        <v>#DIV/0!</v>
      </c>
      <c r="G29" s="17">
        <f>VLOOKUP(B29,'Herbage Mass Residual'!$B$11:$O$140,($B$1+2),FALSE)</f>
        <v>1800</v>
      </c>
      <c r="H29" s="103" t="e">
        <f>($F$7/VLOOKUP(B29,'Paddock Names'!$B$11:$D$140,3))*(SUM(I29:AL29)/31)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26"/>
    </row>
    <row r="30" spans="2:38"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5" t="e">
        <f>AK30+(VLOOKUP($B29,'Growth Rates'!$B$11:$O$140,($B$1+2),FALSE))-(AL29*(AL$7/VLOOKUP($B29,'Paddock Names'!$B$11:$D$140,3)))</f>
        <v>#DIV/0!</v>
      </c>
    </row>
    <row r="31" spans="2:38" x14ac:dyDescent="0.2">
      <c r="B31" s="58">
        <f t="shared" si="4"/>
        <v>11</v>
      </c>
      <c r="C31" s="23" t="str">
        <f>IF(VLOOKUP(B31,'Paddock Names'!$B$11:$C$140,2)&gt;0,VLOOKUP(B31,'Paddock Names'!$B$11:$C$140,2),"")</f>
        <v/>
      </c>
      <c r="D31" s="28" t="e">
        <f>IF(((F31-G31)/(((VLOOKUP(B31,'Growth Rates'!$B$11:$O$140,($B$1+2),FALSE)))+0.001-(((I$7/VLOOKUP(B31,'Paddock Names'!$B$11:$D$140,3))))))*-1&gt;(VALUE(CONCATENATE("01/",$B$1+1,"/",'Group Name and Year'!$E$14))-VALUE(CONCATENATE("01/",$B$1,"/",'Group Name and Year'!$E$14))),(VALUE(CONCATENATE("01/",$B$1+1,"/",'Group Name and Year'!$E$14))-VALUE(CONCATENATE("01/",$B$1,"/",'Group Name and Year'!$E$14))),(IF(((F31-G31)/(((VLOOKUP(B31,'Growth Rates'!$B$11:$O$140,($B$1+2),FALSE)))+0.001-(((I$7/VLOOKUP(B31,'Paddock Names'!$B$11:$D$140,3))))))*-1&gt;0,ROUNDDOWN(((F31-G31)/(((VLOOKUP(B31,'Growth Rates'!$B$11:$O$140,($B$1+2),FALSE)))-(((I$7/VLOOKUP(B31,'Paddock Names'!$B$11:$D$140,3))))))*-1,0),VALUE(CONCATENATE("01/",$B$1+1,"/",'Group Name and Year'!$E$14))-VALUE(CONCATENATE("01/",$B$1,"/",'Group Name and Year'!$E$14)))))</f>
        <v>#DIV/0!</v>
      </c>
      <c r="E31" s="17" t="str">
        <f>IF(SUM(I31:AL31)&gt;0,SUM(I31:AL31)," ")</f>
        <v xml:space="preserve"> </v>
      </c>
      <c r="F31" s="119" t="e">
        <f>Oct!AM32</f>
        <v>#DIV/0!</v>
      </c>
      <c r="G31" s="17">
        <f>VLOOKUP(B31,'Herbage Mass Residual'!$B$11:$O$140,($B$1+2),FALSE)</f>
        <v>1800</v>
      </c>
      <c r="H31" s="103" t="e">
        <f>($F$7/VLOOKUP(B31,'Paddock Names'!$B$11:$D$140,3))*(SUM(I31:AL31)/31)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26"/>
    </row>
    <row r="32" spans="2:38"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5" t="e">
        <f>AK32+(VLOOKUP($B31,'Growth Rates'!$B$11:$O$140,($B$1+2),FALSE))-(AL31*(AL$7/VLOOKUP($B31,'Paddock Names'!$B$11:$D$140,3)))</f>
        <v>#DIV/0!</v>
      </c>
    </row>
    <row r="33" spans="2:38" x14ac:dyDescent="0.2">
      <c r="B33" s="58">
        <f t="shared" si="4"/>
        <v>12</v>
      </c>
      <c r="C33" s="23" t="str">
        <f>IF(VLOOKUP(B33,'Paddock Names'!$B$11:$C$140,2)&gt;0,VLOOKUP(B33,'Paddock Names'!$B$11:$C$140,2),"")</f>
        <v/>
      </c>
      <c r="D33" s="28" t="e">
        <f>IF(((F33-G33)/(((VLOOKUP(B33,'Growth Rates'!$B$11:$O$140,($B$1+2),FALSE)))+0.001-(((I$7/VLOOKUP(B33,'Paddock Names'!$B$11:$D$140,3))))))*-1&gt;(VALUE(CONCATENATE("01/",$B$1+1,"/",'Group Name and Year'!$E$14))-VALUE(CONCATENATE("01/",$B$1,"/",'Group Name and Year'!$E$14))),(VALUE(CONCATENATE("01/",$B$1+1,"/",'Group Name and Year'!$E$14))-VALUE(CONCATENATE("01/",$B$1,"/",'Group Name and Year'!$E$14))),(IF(((F33-G33)/(((VLOOKUP(B33,'Growth Rates'!$B$11:$O$140,($B$1+2),FALSE)))+0.001-(((I$7/VLOOKUP(B33,'Paddock Names'!$B$11:$D$140,3))))))*-1&gt;0,ROUNDDOWN(((F33-G33)/(((VLOOKUP(B33,'Growth Rates'!$B$11:$O$140,($B$1+2),FALSE)))-(((I$7/VLOOKUP(B33,'Paddock Names'!$B$11:$D$140,3))))))*-1,0),VALUE(CONCATENATE("01/",$B$1+1,"/",'Group Name and Year'!$E$14))-VALUE(CONCATENATE("01/",$B$1,"/",'Group Name and Year'!$E$14)))))</f>
        <v>#DIV/0!</v>
      </c>
      <c r="E33" s="17" t="str">
        <f>IF(SUM(I33:AL33)&gt;0,SUM(I33:AL33)," ")</f>
        <v xml:space="preserve"> </v>
      </c>
      <c r="F33" s="119" t="e">
        <f>Oct!AM34</f>
        <v>#DIV/0!</v>
      </c>
      <c r="G33" s="17">
        <f>VLOOKUP(B33,'Herbage Mass Residual'!$B$11:$O$140,($B$1+2),FALSE)</f>
        <v>1800</v>
      </c>
      <c r="H33" s="103" t="e">
        <f>($F$7/VLOOKUP(B33,'Paddock Names'!$B$11:$D$140,3))*(SUM(I33:AL33)/31)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26"/>
    </row>
    <row r="34" spans="2:38"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5" t="e">
        <f>AK34+(VLOOKUP($B33,'Growth Rates'!$B$11:$O$140,($B$1+2),FALSE))-(AL33*(AL$7/VLOOKUP($B33,'Paddock Names'!$B$11:$D$140,3)))</f>
        <v>#DIV/0!</v>
      </c>
    </row>
    <row r="35" spans="2:38" x14ac:dyDescent="0.2">
      <c r="B35" s="58">
        <f t="shared" si="4"/>
        <v>13</v>
      </c>
      <c r="C35" s="23" t="str">
        <f>IF(VLOOKUP(B35,'Paddock Names'!$B$11:$C$140,2)&gt;0,VLOOKUP(B35,'Paddock Names'!$B$11:$C$140,2),"")</f>
        <v/>
      </c>
      <c r="D35" s="28" t="e">
        <f>IF(((F35-G35)/(((VLOOKUP(B35,'Growth Rates'!$B$11:$O$140,($B$1+2),FALSE)))+0.001-(((I$7/VLOOKUP(B35,'Paddock Names'!$B$11:$D$140,3))))))*-1&gt;(VALUE(CONCATENATE("01/",$B$1+1,"/",'Group Name and Year'!$E$14))-VALUE(CONCATENATE("01/",$B$1,"/",'Group Name and Year'!$E$14))),(VALUE(CONCATENATE("01/",$B$1+1,"/",'Group Name and Year'!$E$14))-VALUE(CONCATENATE("01/",$B$1,"/",'Group Name and Year'!$E$14))),(IF(((F35-G35)/(((VLOOKUP(B35,'Growth Rates'!$B$11:$O$140,($B$1+2),FALSE)))+0.001-(((I$7/VLOOKUP(B35,'Paddock Names'!$B$11:$D$140,3))))))*-1&gt;0,ROUNDDOWN(((F35-G35)/(((VLOOKUP(B35,'Growth Rates'!$B$11:$O$140,($B$1+2),FALSE)))-(((I$7/VLOOKUP(B35,'Paddock Names'!$B$11:$D$140,3))))))*-1,0),VALUE(CONCATENATE("01/",$B$1+1,"/",'Group Name and Year'!$E$14))-VALUE(CONCATENATE("01/",$B$1,"/",'Group Name and Year'!$E$14)))))</f>
        <v>#DIV/0!</v>
      </c>
      <c r="E35" s="17" t="str">
        <f>IF(SUM(I35:AL35)&gt;0,SUM(I35:AL35)," ")</f>
        <v xml:space="preserve"> </v>
      </c>
      <c r="F35" s="119" t="e">
        <f>Oct!AM36</f>
        <v>#DIV/0!</v>
      </c>
      <c r="G35" s="17">
        <f>VLOOKUP(B35,'Herbage Mass Residual'!$B$11:$O$140,($B$1+2),FALSE)</f>
        <v>1800</v>
      </c>
      <c r="H35" s="103" t="e">
        <f>($F$7/VLOOKUP(B35,'Paddock Names'!$B$11:$D$140,3))*(SUM(I35:AL35)/31)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26"/>
    </row>
    <row r="36" spans="2:38"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5" t="e">
        <f>AK36+(VLOOKUP($B35,'Growth Rates'!$B$11:$O$140,($B$1+2),FALSE))-(AL35*(AL$7/VLOOKUP($B35,'Paddock Names'!$B$11:$D$140,3)))</f>
        <v>#DIV/0!</v>
      </c>
    </row>
    <row r="37" spans="2:38" x14ac:dyDescent="0.2">
      <c r="B37" s="58">
        <f t="shared" si="4"/>
        <v>14</v>
      </c>
      <c r="C37" s="23" t="str">
        <f>IF(VLOOKUP(B37,'Paddock Names'!$B$11:$C$140,2)&gt;0,VLOOKUP(B37,'Paddock Names'!$B$11:$C$140,2),"")</f>
        <v/>
      </c>
      <c r="D37" s="28" t="e">
        <f>IF(((F37-G37)/(((VLOOKUP(B37,'Growth Rates'!$B$11:$O$140,($B$1+2),FALSE)))+0.001-(((I$7/VLOOKUP(B37,'Paddock Names'!$B$11:$D$140,3))))))*-1&gt;(VALUE(CONCATENATE("01/",$B$1+1,"/",'Group Name and Year'!$E$14))-VALUE(CONCATENATE("01/",$B$1,"/",'Group Name and Year'!$E$14))),(VALUE(CONCATENATE("01/",$B$1+1,"/",'Group Name and Year'!$E$14))-VALUE(CONCATENATE("01/",$B$1,"/",'Group Name and Year'!$E$14))),(IF(((F37-G37)/(((VLOOKUP(B37,'Growth Rates'!$B$11:$O$140,($B$1+2),FALSE)))+0.001-(((I$7/VLOOKUP(B37,'Paddock Names'!$B$11:$D$140,3))))))*-1&gt;0,ROUNDDOWN(((F37-G37)/(((VLOOKUP(B37,'Growth Rates'!$B$11:$O$140,($B$1+2),FALSE)))-(((I$7/VLOOKUP(B37,'Paddock Names'!$B$11:$D$140,3))))))*-1,0),VALUE(CONCATENATE("01/",$B$1+1,"/",'Group Name and Year'!$E$14))-VALUE(CONCATENATE("01/",$B$1,"/",'Group Name and Year'!$E$14)))))</f>
        <v>#DIV/0!</v>
      </c>
      <c r="E37" s="17" t="str">
        <f>IF(SUM(I37:AL37)&gt;0,SUM(I37:AL37)," ")</f>
        <v xml:space="preserve"> </v>
      </c>
      <c r="F37" s="119" t="e">
        <f>Oct!AM38</f>
        <v>#DIV/0!</v>
      </c>
      <c r="G37" s="17">
        <f>VLOOKUP(B37,'Herbage Mass Residual'!$B$11:$O$140,($B$1+2),FALSE)</f>
        <v>1800</v>
      </c>
      <c r="H37" s="103" t="e">
        <f>($F$7/VLOOKUP(B37,'Paddock Names'!$B$11:$D$140,3))*(SUM(I37:AL37)/31)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26"/>
    </row>
    <row r="38" spans="2:38"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5" t="e">
        <f>AK38+(VLOOKUP($B37,'Growth Rates'!$B$11:$O$140,($B$1+2),FALSE))-(AL37*(AL$7/VLOOKUP($B37,'Paddock Names'!$B$11:$D$140,3)))</f>
        <v>#DIV/0!</v>
      </c>
    </row>
    <row r="39" spans="2:38" x14ac:dyDescent="0.2">
      <c r="B39" s="58">
        <f t="shared" si="4"/>
        <v>15</v>
      </c>
      <c r="C39" s="23" t="str">
        <f>IF(VLOOKUP(B39,'Paddock Names'!$B$11:$C$140,2)&gt;0,VLOOKUP(B39,'Paddock Names'!$B$11:$C$140,2),"")</f>
        <v/>
      </c>
      <c r="D39" s="28" t="e">
        <f>IF(((F39-G39)/(((VLOOKUP(B39,'Growth Rates'!$B$11:$O$140,($B$1+2),FALSE)))+0.001-(((I$7/VLOOKUP(B39,'Paddock Names'!$B$11:$D$140,3))))))*-1&gt;(VALUE(CONCATENATE("01/",$B$1+1,"/",'Group Name and Year'!$E$14))-VALUE(CONCATENATE("01/",$B$1,"/",'Group Name and Year'!$E$14))),(VALUE(CONCATENATE("01/",$B$1+1,"/",'Group Name and Year'!$E$14))-VALUE(CONCATENATE("01/",$B$1,"/",'Group Name and Year'!$E$14))),(IF(((F39-G39)/(((VLOOKUP(B39,'Growth Rates'!$B$11:$O$140,($B$1+2),FALSE)))+0.001-(((I$7/VLOOKUP(B39,'Paddock Names'!$B$11:$D$140,3))))))*-1&gt;0,ROUNDDOWN(((F39-G39)/(((VLOOKUP(B39,'Growth Rates'!$B$11:$O$140,($B$1+2),FALSE)))-(((I$7/VLOOKUP(B39,'Paddock Names'!$B$11:$D$140,3))))))*-1,0),VALUE(CONCATENATE("01/",$B$1+1,"/",'Group Name and Year'!$E$14))-VALUE(CONCATENATE("01/",$B$1,"/",'Group Name and Year'!$E$14)))))</f>
        <v>#DIV/0!</v>
      </c>
      <c r="E39" s="17" t="str">
        <f>IF(SUM(I39:AL39)&gt;0,SUM(I39:AL39)," ")</f>
        <v xml:space="preserve"> </v>
      </c>
      <c r="F39" s="119" t="e">
        <f>Oct!AM40</f>
        <v>#DIV/0!</v>
      </c>
      <c r="G39" s="17">
        <f>VLOOKUP(B39,'Herbage Mass Residual'!$B$11:$O$140,($B$1+2),FALSE)</f>
        <v>1800</v>
      </c>
      <c r="H39" s="103" t="e">
        <f>($F$7/VLOOKUP(B39,'Paddock Names'!$B$11:$D$140,3))*(SUM(I39:AL39)/31)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26"/>
    </row>
    <row r="40" spans="2:38"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5" t="e">
        <f>AK40+(VLOOKUP($B39,'Growth Rates'!$B$11:$O$140,($B$1+2),FALSE))-(AL39*(AL$7/VLOOKUP($B39,'Paddock Names'!$B$11:$D$140,3)))</f>
        <v>#DIV/0!</v>
      </c>
    </row>
    <row r="41" spans="2:38" x14ac:dyDescent="0.2">
      <c r="B41" s="58">
        <f t="shared" si="4"/>
        <v>16</v>
      </c>
      <c r="C41" s="23" t="str">
        <f>IF(VLOOKUP(B41,'Paddock Names'!$B$11:$C$140,2)&gt;0,VLOOKUP(B41,'Paddock Names'!$B$11:$C$140,2),"")</f>
        <v/>
      </c>
      <c r="D41" s="28" t="e">
        <f>IF(((F41-G41)/(((VLOOKUP(B41,'Growth Rates'!$B$11:$O$140,($B$1+2),FALSE)))+0.001-(((I$7/VLOOKUP(B41,'Paddock Names'!$B$11:$D$140,3))))))*-1&gt;(VALUE(CONCATENATE("01/",$B$1+1,"/",'Group Name and Year'!$E$14))-VALUE(CONCATENATE("01/",$B$1,"/",'Group Name and Year'!$E$14))),(VALUE(CONCATENATE("01/",$B$1+1,"/",'Group Name and Year'!$E$14))-VALUE(CONCATENATE("01/",$B$1,"/",'Group Name and Year'!$E$14))),(IF(((F41-G41)/(((VLOOKUP(B41,'Growth Rates'!$B$11:$O$140,($B$1+2),FALSE)))+0.001-(((I$7/VLOOKUP(B41,'Paddock Names'!$B$11:$D$140,3))))))*-1&gt;0,ROUNDDOWN(((F41-G41)/(((VLOOKUP(B41,'Growth Rates'!$B$11:$O$140,($B$1+2),FALSE)))-(((I$7/VLOOKUP(B41,'Paddock Names'!$B$11:$D$140,3))))))*-1,0),VALUE(CONCATENATE("01/",$B$1+1,"/",'Group Name and Year'!$E$14))-VALUE(CONCATENATE("01/",$B$1,"/",'Group Name and Year'!$E$14)))))</f>
        <v>#DIV/0!</v>
      </c>
      <c r="E41" s="17" t="str">
        <f>IF(SUM(I41:AL41)&gt;0,SUM(I41:AL41)," ")</f>
        <v xml:space="preserve"> </v>
      </c>
      <c r="F41" s="119" t="e">
        <f>Oct!AM42</f>
        <v>#DIV/0!</v>
      </c>
      <c r="G41" s="17">
        <f>VLOOKUP(B41,'Herbage Mass Residual'!$B$11:$O$140,($B$1+2),FALSE)</f>
        <v>1800</v>
      </c>
      <c r="H41" s="103" t="e">
        <f>($F$7/VLOOKUP(B41,'Paddock Names'!$B$11:$D$140,3))*(SUM(I41:AL41)/31)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26"/>
    </row>
    <row r="42" spans="2:38"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5" t="e">
        <f>AK42+(VLOOKUP($B41,'Growth Rates'!$B$11:$O$140,($B$1+2),FALSE))-(AL41*(AL$7/VLOOKUP($B41,'Paddock Names'!$B$11:$D$140,3)))</f>
        <v>#DIV/0!</v>
      </c>
    </row>
    <row r="43" spans="2:38" x14ac:dyDescent="0.2">
      <c r="B43" s="58">
        <f t="shared" si="4"/>
        <v>17</v>
      </c>
      <c r="C43" s="23" t="str">
        <f>IF(VLOOKUP(B43,'Paddock Names'!$B$11:$C$140,2)&gt;0,VLOOKUP(B43,'Paddock Names'!$B$11:$C$140,2),"")</f>
        <v/>
      </c>
      <c r="D43" s="28" t="e">
        <f>IF(((F43-G43)/(((VLOOKUP(B43,'Growth Rates'!$B$11:$O$140,($B$1+2),FALSE)))+0.001-(((I$7/VLOOKUP(B43,'Paddock Names'!$B$11:$D$140,3))))))*-1&gt;(VALUE(CONCATENATE("01/",$B$1+1,"/",'Group Name and Year'!$E$14))-VALUE(CONCATENATE("01/",$B$1,"/",'Group Name and Year'!$E$14))),(VALUE(CONCATENATE("01/",$B$1+1,"/",'Group Name and Year'!$E$14))-VALUE(CONCATENATE("01/",$B$1,"/",'Group Name and Year'!$E$14))),(IF(((F43-G43)/(((VLOOKUP(B43,'Growth Rates'!$B$11:$O$140,($B$1+2),FALSE)))+0.001-(((I$7/VLOOKUP(B43,'Paddock Names'!$B$11:$D$140,3))))))*-1&gt;0,ROUNDDOWN(((F43-G43)/(((VLOOKUP(B43,'Growth Rates'!$B$11:$O$140,($B$1+2),FALSE)))-(((I$7/VLOOKUP(B43,'Paddock Names'!$B$11:$D$140,3))))))*-1,0),VALUE(CONCATENATE("01/",$B$1+1,"/",'Group Name and Year'!$E$14))-VALUE(CONCATENATE("01/",$B$1,"/",'Group Name and Year'!$E$14)))))</f>
        <v>#DIV/0!</v>
      </c>
      <c r="E43" s="17" t="str">
        <f>IF(SUM(I43:AL43)&gt;0,SUM(I43:AL43)," ")</f>
        <v xml:space="preserve"> </v>
      </c>
      <c r="F43" s="119" t="e">
        <f>Oct!AM44</f>
        <v>#DIV/0!</v>
      </c>
      <c r="G43" s="17">
        <f>VLOOKUP(B43,'Herbage Mass Residual'!$B$11:$O$140,($B$1+2),FALSE)</f>
        <v>1800</v>
      </c>
      <c r="H43" s="103" t="e">
        <f>($F$7/VLOOKUP(B43,'Paddock Names'!$B$11:$D$140,3))*(SUM(I43:AL43)/31)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26"/>
    </row>
    <row r="44" spans="2:38"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5" t="e">
        <f>AK44+(VLOOKUP($B43,'Growth Rates'!$B$11:$O$140,($B$1+2),FALSE))-(AL43*(AL$7/VLOOKUP($B43,'Paddock Names'!$B$11:$D$140,3)))</f>
        <v>#DIV/0!</v>
      </c>
    </row>
    <row r="45" spans="2:38" x14ac:dyDescent="0.2">
      <c r="B45" s="58">
        <f t="shared" si="4"/>
        <v>18</v>
      </c>
      <c r="C45" s="23" t="str">
        <f>IF(VLOOKUP(B45,'Paddock Names'!$B$11:$C$140,2)&gt;0,VLOOKUP(B45,'Paddock Names'!$B$11:$C$140,2),"")</f>
        <v/>
      </c>
      <c r="D45" s="28" t="e">
        <f>IF(((F45-G45)/(((VLOOKUP(B45,'Growth Rates'!$B$11:$O$140,($B$1+2),FALSE)))+0.001-(((I$7/VLOOKUP(B45,'Paddock Names'!$B$11:$D$140,3))))))*-1&gt;(VALUE(CONCATENATE("01/",$B$1+1,"/",'Group Name and Year'!$E$14))-VALUE(CONCATENATE("01/",$B$1,"/",'Group Name and Year'!$E$14))),(VALUE(CONCATENATE("01/",$B$1+1,"/",'Group Name and Year'!$E$14))-VALUE(CONCATENATE("01/",$B$1,"/",'Group Name and Year'!$E$14))),(IF(((F45-G45)/(((VLOOKUP(B45,'Growth Rates'!$B$11:$O$140,($B$1+2),FALSE)))+0.001-(((I$7/VLOOKUP(B45,'Paddock Names'!$B$11:$D$140,3))))))*-1&gt;0,ROUNDDOWN(((F45-G45)/(((VLOOKUP(B45,'Growth Rates'!$B$11:$O$140,($B$1+2),FALSE)))-(((I$7/VLOOKUP(B45,'Paddock Names'!$B$11:$D$140,3))))))*-1,0),VALUE(CONCATENATE("01/",$B$1+1,"/",'Group Name and Year'!$E$14))-VALUE(CONCATENATE("01/",$B$1,"/",'Group Name and Year'!$E$14)))))</f>
        <v>#DIV/0!</v>
      </c>
      <c r="E45" s="17" t="str">
        <f>IF(SUM(I45:AL45)&gt;0,SUM(I45:AL45)," ")</f>
        <v xml:space="preserve"> </v>
      </c>
      <c r="F45" s="119" t="e">
        <f>Oct!AM46</f>
        <v>#DIV/0!</v>
      </c>
      <c r="G45" s="17">
        <f>VLOOKUP(B45,'Herbage Mass Residual'!$B$11:$O$140,($B$1+2),FALSE)</f>
        <v>1800</v>
      </c>
      <c r="H45" s="103" t="e">
        <f>($F$7/VLOOKUP(B45,'Paddock Names'!$B$11:$D$140,3))*(SUM(I45:AL45)/31)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26"/>
    </row>
    <row r="46" spans="2:38"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5" t="e">
        <f>AK46+(VLOOKUP($B45,'Growth Rates'!$B$11:$O$140,($B$1+2),FALSE))-(AL45*(AL$7/VLOOKUP($B45,'Paddock Names'!$B$11:$D$140,3)))</f>
        <v>#DIV/0!</v>
      </c>
    </row>
    <row r="47" spans="2:38" x14ac:dyDescent="0.2">
      <c r="B47" s="58">
        <f t="shared" si="4"/>
        <v>19</v>
      </c>
      <c r="C47" s="23" t="str">
        <f>IF(VLOOKUP(B47,'Paddock Names'!$B$11:$C$140,2)&gt;0,VLOOKUP(B47,'Paddock Names'!$B$11:$C$140,2),"")</f>
        <v/>
      </c>
      <c r="D47" s="28" t="e">
        <f>IF(((F47-G47)/(((VLOOKUP(B47,'Growth Rates'!$B$11:$O$140,($B$1+2),FALSE)))+0.001-(((I$7/VLOOKUP(B47,'Paddock Names'!$B$11:$D$140,3))))))*-1&gt;(VALUE(CONCATENATE("01/",$B$1+1,"/",'Group Name and Year'!$E$14))-VALUE(CONCATENATE("01/",$B$1,"/",'Group Name and Year'!$E$14))),(VALUE(CONCATENATE("01/",$B$1+1,"/",'Group Name and Year'!$E$14))-VALUE(CONCATENATE("01/",$B$1,"/",'Group Name and Year'!$E$14))),(IF(((F47-G47)/(((VLOOKUP(B47,'Growth Rates'!$B$11:$O$140,($B$1+2),FALSE)))+0.001-(((I$7/VLOOKUP(B47,'Paddock Names'!$B$11:$D$140,3))))))*-1&gt;0,ROUNDDOWN(((F47-G47)/(((VLOOKUP(B47,'Growth Rates'!$B$11:$O$140,($B$1+2),FALSE)))-(((I$7/VLOOKUP(B47,'Paddock Names'!$B$11:$D$140,3))))))*-1,0),VALUE(CONCATENATE("01/",$B$1+1,"/",'Group Name and Year'!$E$14))-VALUE(CONCATENATE("01/",$B$1,"/",'Group Name and Year'!$E$14)))))</f>
        <v>#DIV/0!</v>
      </c>
      <c r="E47" s="17" t="str">
        <f>IF(SUM(I47:AL47)&gt;0,SUM(I47:AL47)," ")</f>
        <v xml:space="preserve"> </v>
      </c>
      <c r="F47" s="119" t="e">
        <f>Oct!AM48</f>
        <v>#DIV/0!</v>
      </c>
      <c r="G47" s="17">
        <f>VLOOKUP(B47,'Herbage Mass Residual'!$B$11:$O$140,($B$1+2),FALSE)</f>
        <v>1800</v>
      </c>
      <c r="H47" s="103" t="e">
        <f>($F$7/VLOOKUP(B47,'Paddock Names'!$B$11:$D$140,3))*(SUM(I47:AL47)/31)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26"/>
    </row>
    <row r="48" spans="2:38"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5" t="e">
        <f>AK48+(VLOOKUP($B47,'Growth Rates'!$B$11:$O$140,($B$1+2),FALSE))-(AL47*(AL$7/VLOOKUP($B47,'Paddock Names'!$B$11:$D$140,3)))</f>
        <v>#DIV/0!</v>
      </c>
    </row>
    <row r="49" spans="2:38" x14ac:dyDescent="0.2">
      <c r="B49" s="58">
        <f t="shared" si="4"/>
        <v>20</v>
      </c>
      <c r="C49" s="23" t="str">
        <f>IF(VLOOKUP(B49,'Paddock Names'!$B$11:$C$140,2)&gt;0,VLOOKUP(B49,'Paddock Names'!$B$11:$C$140,2),"")</f>
        <v/>
      </c>
      <c r="D49" s="28" t="e">
        <f>IF(((F49-G49)/(((VLOOKUP(B49,'Growth Rates'!$B$11:$O$140,($B$1+2),FALSE)))+0.001-(((I$7/VLOOKUP(B49,'Paddock Names'!$B$11:$D$140,3))))))*-1&gt;(VALUE(CONCATENATE("01/",$B$1+1,"/",'Group Name and Year'!$E$14))-VALUE(CONCATENATE("01/",$B$1,"/",'Group Name and Year'!$E$14))),(VALUE(CONCATENATE("01/",$B$1+1,"/",'Group Name and Year'!$E$14))-VALUE(CONCATENATE("01/",$B$1,"/",'Group Name and Year'!$E$14))),(IF(((F49-G49)/(((VLOOKUP(B49,'Growth Rates'!$B$11:$O$140,($B$1+2),FALSE)))+0.001-(((I$7/VLOOKUP(B49,'Paddock Names'!$B$11:$D$140,3))))))*-1&gt;0,ROUNDDOWN(((F49-G49)/(((VLOOKUP(B49,'Growth Rates'!$B$11:$O$140,($B$1+2),FALSE)))-(((I$7/VLOOKUP(B49,'Paddock Names'!$B$11:$D$140,3))))))*-1,0),VALUE(CONCATENATE("01/",$B$1+1,"/",'Group Name and Year'!$E$14))-VALUE(CONCATENATE("01/",$B$1,"/",'Group Name and Year'!$E$14)))))</f>
        <v>#DIV/0!</v>
      </c>
      <c r="E49" s="17" t="str">
        <f>IF(SUM(I49:AL49)&gt;0,SUM(I49:AL49)," ")</f>
        <v xml:space="preserve"> </v>
      </c>
      <c r="F49" s="119" t="e">
        <f>Oct!AM50</f>
        <v>#DIV/0!</v>
      </c>
      <c r="G49" s="17">
        <f>VLOOKUP(B49,'Herbage Mass Residual'!$B$11:$O$140,($B$1+2),FALSE)</f>
        <v>1800</v>
      </c>
      <c r="H49" s="103" t="e">
        <f>($F$7/VLOOKUP(B49,'Paddock Names'!$B$11:$D$140,3))*(SUM(I49:AL49)/31)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26"/>
    </row>
    <row r="50" spans="2:38"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5" t="e">
        <f>AK50+(VLOOKUP($B49,'Growth Rates'!$B$11:$O$140,($B$1+2),FALSE))-(AL49*(AL$7/VLOOKUP($B49,'Paddock Names'!$B$11:$D$140,3)))</f>
        <v>#DIV/0!</v>
      </c>
    </row>
    <row r="51" spans="2:38" x14ac:dyDescent="0.2">
      <c r="B51" s="58">
        <f t="shared" si="4"/>
        <v>21</v>
      </c>
      <c r="C51" s="23" t="str">
        <f>IF(VLOOKUP(B51,'Paddock Names'!$B$11:$C$140,2)&gt;0,VLOOKUP(B51,'Paddock Names'!$B$11:$C$140,2),"")</f>
        <v/>
      </c>
      <c r="D51" s="28" t="e">
        <f>IF(((F51-G51)/(((VLOOKUP(B51,'Growth Rates'!$B$11:$O$140,($B$1+2),FALSE)))+0.001-(((I$7/VLOOKUP(B51,'Paddock Names'!$B$11:$D$140,3))))))*-1&gt;(VALUE(CONCATENATE("01/",$B$1+1,"/",'Group Name and Year'!$E$14))-VALUE(CONCATENATE("01/",$B$1,"/",'Group Name and Year'!$E$14))),(VALUE(CONCATENATE("01/",$B$1+1,"/",'Group Name and Year'!$E$14))-VALUE(CONCATENATE("01/",$B$1,"/",'Group Name and Year'!$E$14))),(IF(((F51-G51)/(((VLOOKUP(B51,'Growth Rates'!$B$11:$O$140,($B$1+2),FALSE)))+0.001-(((I$7/VLOOKUP(B51,'Paddock Names'!$B$11:$D$140,3))))))*-1&gt;0,ROUNDDOWN(((F51-G51)/(((VLOOKUP(B51,'Growth Rates'!$B$11:$O$140,($B$1+2),FALSE)))-(((I$7/VLOOKUP(B51,'Paddock Names'!$B$11:$D$140,3))))))*-1,0),VALUE(CONCATENATE("01/",$B$1+1,"/",'Group Name and Year'!$E$14))-VALUE(CONCATENATE("01/",$B$1,"/",'Group Name and Year'!$E$14)))))</f>
        <v>#DIV/0!</v>
      </c>
      <c r="E51" s="17" t="str">
        <f>IF(SUM(I51:AL51)&gt;0,SUM(I51:AL51)," ")</f>
        <v xml:space="preserve"> </v>
      </c>
      <c r="F51" s="119" t="e">
        <f>Oct!AM52</f>
        <v>#DIV/0!</v>
      </c>
      <c r="G51" s="17">
        <f>VLOOKUP(B51,'Herbage Mass Residual'!$B$11:$O$140,($B$1+2),FALSE)</f>
        <v>1800</v>
      </c>
      <c r="H51" s="103" t="e">
        <f>($F$7/VLOOKUP(B51,'Paddock Names'!$B$11:$D$140,3))*(SUM(I51:AL51)/31)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26"/>
    </row>
    <row r="52" spans="2:38"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5" t="e">
        <f>AK52+(VLOOKUP($B51,'Growth Rates'!$B$11:$O$140,($B$1+2),FALSE))-(AL51*(AL$7/VLOOKUP($B51,'Paddock Names'!$B$11:$D$140,3)))</f>
        <v>#DIV/0!</v>
      </c>
    </row>
    <row r="53" spans="2:38" x14ac:dyDescent="0.2">
      <c r="B53" s="58">
        <f t="shared" si="4"/>
        <v>22</v>
      </c>
      <c r="C53" s="23" t="str">
        <f>IF(VLOOKUP(B53,'Paddock Names'!$B$11:$C$140,2)&gt;0,VLOOKUP(B53,'Paddock Names'!$B$11:$C$140,2),"")</f>
        <v/>
      </c>
      <c r="D53" s="28" t="e">
        <f>IF(((F53-G53)/(((VLOOKUP(B53,'Growth Rates'!$B$11:$O$140,($B$1+2),FALSE)))+0.001-(((I$7/VLOOKUP(B53,'Paddock Names'!$B$11:$D$140,3))))))*-1&gt;(VALUE(CONCATENATE("01/",$B$1+1,"/",'Group Name and Year'!$E$14))-VALUE(CONCATENATE("01/",$B$1,"/",'Group Name and Year'!$E$14))),(VALUE(CONCATENATE("01/",$B$1+1,"/",'Group Name and Year'!$E$14))-VALUE(CONCATENATE("01/",$B$1,"/",'Group Name and Year'!$E$14))),(IF(((F53-G53)/(((VLOOKUP(B53,'Growth Rates'!$B$11:$O$140,($B$1+2),FALSE)))+0.001-(((I$7/VLOOKUP(B53,'Paddock Names'!$B$11:$D$140,3))))))*-1&gt;0,ROUNDDOWN(((F53-G53)/(((VLOOKUP(B53,'Growth Rates'!$B$11:$O$140,($B$1+2),FALSE)))-(((I$7/VLOOKUP(B53,'Paddock Names'!$B$11:$D$140,3))))))*-1,0),VALUE(CONCATENATE("01/",$B$1+1,"/",'Group Name and Year'!$E$14))-VALUE(CONCATENATE("01/",$B$1,"/",'Group Name and Year'!$E$14)))))</f>
        <v>#DIV/0!</v>
      </c>
      <c r="E53" s="17" t="str">
        <f>IF(SUM(I53:AL53)&gt;0,SUM(I53:AL53)," ")</f>
        <v xml:space="preserve"> </v>
      </c>
      <c r="F53" s="119" t="e">
        <f>Oct!AM54</f>
        <v>#DIV/0!</v>
      </c>
      <c r="G53" s="17">
        <f>VLOOKUP(B53,'Herbage Mass Residual'!$B$11:$O$140,($B$1+2),FALSE)</f>
        <v>1800</v>
      </c>
      <c r="H53" s="103" t="e">
        <f>($F$7/VLOOKUP(B53,'Paddock Names'!$B$11:$D$140,3))*(SUM(I53:AL53)/31)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26"/>
    </row>
    <row r="54" spans="2:38"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5" t="e">
        <f>AK54+(VLOOKUP($B53,'Growth Rates'!$B$11:$O$140,($B$1+2),FALSE))-(AL53*(AL$7/VLOOKUP($B53,'Paddock Names'!$B$11:$D$140,3)))</f>
        <v>#DIV/0!</v>
      </c>
    </row>
    <row r="55" spans="2:38" x14ac:dyDescent="0.2">
      <c r="B55" s="58">
        <f t="shared" si="4"/>
        <v>23</v>
      </c>
      <c r="C55" s="23" t="str">
        <f>IF(VLOOKUP(B55,'Paddock Names'!$B$11:$C$140,2)&gt;0,VLOOKUP(B55,'Paddock Names'!$B$11:$C$140,2),"")</f>
        <v/>
      </c>
      <c r="D55" s="28" t="e">
        <f>IF(((F55-G55)/(((VLOOKUP(B55,'Growth Rates'!$B$11:$O$140,($B$1+2),FALSE)))+0.001-(((I$7/VLOOKUP(B55,'Paddock Names'!$B$11:$D$140,3))))))*-1&gt;(VALUE(CONCATENATE("01/",$B$1+1,"/",'Group Name and Year'!$E$14))-VALUE(CONCATENATE("01/",$B$1,"/",'Group Name and Year'!$E$14))),(VALUE(CONCATENATE("01/",$B$1+1,"/",'Group Name and Year'!$E$14))-VALUE(CONCATENATE("01/",$B$1,"/",'Group Name and Year'!$E$14))),(IF(((F55-G55)/(((VLOOKUP(B55,'Growth Rates'!$B$11:$O$140,($B$1+2),FALSE)))+0.001-(((I$7/VLOOKUP(B55,'Paddock Names'!$B$11:$D$140,3))))))*-1&gt;0,ROUNDDOWN(((F55-G55)/(((VLOOKUP(B55,'Growth Rates'!$B$11:$O$140,($B$1+2),FALSE)))-(((I$7/VLOOKUP(B55,'Paddock Names'!$B$11:$D$140,3))))))*-1,0),VALUE(CONCATENATE("01/",$B$1+1,"/",'Group Name and Year'!$E$14))-VALUE(CONCATENATE("01/",$B$1,"/",'Group Name and Year'!$E$14)))))</f>
        <v>#DIV/0!</v>
      </c>
      <c r="E55" s="17" t="str">
        <f>IF(SUM(I55:AL55)&gt;0,SUM(I55:AL55)," ")</f>
        <v xml:space="preserve"> </v>
      </c>
      <c r="F55" s="119" t="e">
        <f>Oct!AM56</f>
        <v>#DIV/0!</v>
      </c>
      <c r="G55" s="17">
        <f>VLOOKUP(B55,'Herbage Mass Residual'!$B$11:$O$140,($B$1+2),FALSE)</f>
        <v>1800</v>
      </c>
      <c r="H55" s="103" t="e">
        <f>($F$7/VLOOKUP(B55,'Paddock Names'!$B$11:$D$140,3))*(SUM(I55:AL55)/31)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26"/>
    </row>
    <row r="56" spans="2:38"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5" t="e">
        <f>AK56+(VLOOKUP($B55,'Growth Rates'!$B$11:$O$140,($B$1+2),FALSE))-(AL55*(AL$7/VLOOKUP($B55,'Paddock Names'!$B$11:$D$140,3)))</f>
        <v>#DIV/0!</v>
      </c>
    </row>
    <row r="57" spans="2:38" x14ac:dyDescent="0.2">
      <c r="B57" s="58">
        <f t="shared" si="4"/>
        <v>24</v>
      </c>
      <c r="C57" s="23" t="str">
        <f>IF(VLOOKUP(B57,'Paddock Names'!$B$11:$C$140,2)&gt;0,VLOOKUP(B57,'Paddock Names'!$B$11:$C$140,2),"")</f>
        <v/>
      </c>
      <c r="D57" s="28" t="e">
        <f>IF(((F57-G57)/(((VLOOKUP(B57,'Growth Rates'!$B$11:$O$140,($B$1+2),FALSE)))+0.001-(((I$7/VLOOKUP(B57,'Paddock Names'!$B$11:$D$140,3))))))*-1&gt;(VALUE(CONCATENATE("01/",$B$1+1,"/",'Group Name and Year'!$E$14))-VALUE(CONCATENATE("01/",$B$1,"/",'Group Name and Year'!$E$14))),(VALUE(CONCATENATE("01/",$B$1+1,"/",'Group Name and Year'!$E$14))-VALUE(CONCATENATE("01/",$B$1,"/",'Group Name and Year'!$E$14))),(IF(((F57-G57)/(((VLOOKUP(B57,'Growth Rates'!$B$11:$O$140,($B$1+2),FALSE)))+0.001-(((I$7/VLOOKUP(B57,'Paddock Names'!$B$11:$D$140,3))))))*-1&gt;0,ROUNDDOWN(((F57-G57)/(((VLOOKUP(B57,'Growth Rates'!$B$11:$O$140,($B$1+2),FALSE)))-(((I$7/VLOOKUP(B57,'Paddock Names'!$B$11:$D$140,3))))))*-1,0),VALUE(CONCATENATE("01/",$B$1+1,"/",'Group Name and Year'!$E$14))-VALUE(CONCATENATE("01/",$B$1,"/",'Group Name and Year'!$E$14)))))</f>
        <v>#DIV/0!</v>
      </c>
      <c r="E57" s="17" t="str">
        <f>IF(SUM(I57:AL57)&gt;0,SUM(I57:AL57)," ")</f>
        <v xml:space="preserve"> </v>
      </c>
      <c r="F57" s="119" t="e">
        <f>Oct!AM58</f>
        <v>#DIV/0!</v>
      </c>
      <c r="G57" s="17">
        <f>VLOOKUP(B57,'Herbage Mass Residual'!$B$11:$O$140,($B$1+2),FALSE)</f>
        <v>1800</v>
      </c>
      <c r="H57" s="103" t="e">
        <f>($F$7/VLOOKUP(B57,'Paddock Names'!$B$11:$D$140,3))*(SUM(I57:AL57)/31)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26"/>
    </row>
    <row r="58" spans="2:38"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5" t="e">
        <f>AK58+(VLOOKUP($B57,'Growth Rates'!$B$11:$O$140,($B$1+2),FALSE))-(AL57*(AL$7/VLOOKUP($B57,'Paddock Names'!$B$11:$D$140,3)))</f>
        <v>#DIV/0!</v>
      </c>
    </row>
    <row r="59" spans="2:38" x14ac:dyDescent="0.2">
      <c r="B59" s="58">
        <f t="shared" si="4"/>
        <v>25</v>
      </c>
      <c r="C59" s="23" t="str">
        <f>IF(VLOOKUP(B59,'Paddock Names'!$B$11:$C$140,2)&gt;0,VLOOKUP(B59,'Paddock Names'!$B$11:$C$140,2),"")</f>
        <v/>
      </c>
      <c r="D59" s="28" t="e">
        <f>IF(((F59-G59)/(((VLOOKUP(B59,'Growth Rates'!$B$11:$O$140,($B$1+2),FALSE)))+0.001-(((I$7/VLOOKUP(B59,'Paddock Names'!$B$11:$D$140,3))))))*-1&gt;(VALUE(CONCATENATE("01/",$B$1+1,"/",'Group Name and Year'!$E$14))-VALUE(CONCATENATE("01/",$B$1,"/",'Group Name and Year'!$E$14))),(VALUE(CONCATENATE("01/",$B$1+1,"/",'Group Name and Year'!$E$14))-VALUE(CONCATENATE("01/",$B$1,"/",'Group Name and Year'!$E$14))),(IF(((F59-G59)/(((VLOOKUP(B59,'Growth Rates'!$B$11:$O$140,($B$1+2),FALSE)))+0.001-(((I$7/VLOOKUP(B59,'Paddock Names'!$B$11:$D$140,3))))))*-1&gt;0,ROUNDDOWN(((F59-G59)/(((VLOOKUP(B59,'Growth Rates'!$B$11:$O$140,($B$1+2),FALSE)))-(((I$7/VLOOKUP(B59,'Paddock Names'!$B$11:$D$140,3))))))*-1,0),VALUE(CONCATENATE("01/",$B$1+1,"/",'Group Name and Year'!$E$14))-VALUE(CONCATENATE("01/",$B$1,"/",'Group Name and Year'!$E$14)))))</f>
        <v>#DIV/0!</v>
      </c>
      <c r="E59" s="17" t="str">
        <f>IF(SUM(I59:AL59)&gt;0,SUM(I59:AL59)," ")</f>
        <v xml:space="preserve"> </v>
      </c>
      <c r="F59" s="119" t="e">
        <f>Oct!AM60</f>
        <v>#DIV/0!</v>
      </c>
      <c r="G59" s="17">
        <f>VLOOKUP(B59,'Herbage Mass Residual'!$B$11:$O$140,($B$1+2),FALSE)</f>
        <v>1800</v>
      </c>
      <c r="H59" s="103" t="e">
        <f>($F$7/VLOOKUP(B59,'Paddock Names'!$B$11:$D$140,3))*(SUM(I59:AL59)/31)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26"/>
    </row>
    <row r="60" spans="2:38"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5" t="e">
        <f>AK60+(VLOOKUP($B59,'Growth Rates'!$B$11:$O$140,($B$1+2),FALSE))-(AL59*(AL$7/VLOOKUP($B59,'Paddock Names'!$B$11:$D$140,3)))</f>
        <v>#DIV/0!</v>
      </c>
    </row>
    <row r="61" spans="2:38" x14ac:dyDescent="0.2">
      <c r="B61" s="58">
        <f t="shared" si="4"/>
        <v>26</v>
      </c>
      <c r="C61" s="23" t="str">
        <f>IF(VLOOKUP(B61,'Paddock Names'!$B$11:$C$140,2)&gt;0,VLOOKUP(B61,'Paddock Names'!$B$11:$C$140,2),"")</f>
        <v/>
      </c>
      <c r="D61" s="28" t="e">
        <f>IF(((F61-G61)/(((VLOOKUP(B61,'Growth Rates'!$B$11:$O$140,($B$1+2),FALSE)))+0.001-(((I$7/VLOOKUP(B61,'Paddock Names'!$B$11:$D$140,3))))))*-1&gt;(VALUE(CONCATENATE("01/",$B$1+1,"/",'Group Name and Year'!$E$14))-VALUE(CONCATENATE("01/",$B$1,"/",'Group Name and Year'!$E$14))),(VALUE(CONCATENATE("01/",$B$1+1,"/",'Group Name and Year'!$E$14))-VALUE(CONCATENATE("01/",$B$1,"/",'Group Name and Year'!$E$14))),(IF(((F61-G61)/(((VLOOKUP(B61,'Growth Rates'!$B$11:$O$140,($B$1+2),FALSE)))+0.001-(((I$7/VLOOKUP(B61,'Paddock Names'!$B$11:$D$140,3))))))*-1&gt;0,ROUNDDOWN(((F61-G61)/(((VLOOKUP(B61,'Growth Rates'!$B$11:$O$140,($B$1+2),FALSE)))-(((I$7/VLOOKUP(B61,'Paddock Names'!$B$11:$D$140,3))))))*-1,0),VALUE(CONCATENATE("01/",$B$1+1,"/",'Group Name and Year'!$E$14))-VALUE(CONCATENATE("01/",$B$1,"/",'Group Name and Year'!$E$14)))))</f>
        <v>#DIV/0!</v>
      </c>
      <c r="E61" s="17" t="str">
        <f>IF(SUM(I61:AL61)&gt;0,SUM(I61:AL61)," ")</f>
        <v xml:space="preserve"> </v>
      </c>
      <c r="F61" s="119" t="e">
        <f>Oct!AM62</f>
        <v>#DIV/0!</v>
      </c>
      <c r="G61" s="17">
        <f>VLOOKUP(B61,'Herbage Mass Residual'!$B$11:$O$140,($B$1+2),FALSE)</f>
        <v>1800</v>
      </c>
      <c r="H61" s="103" t="e">
        <f>($F$7/VLOOKUP(B61,'Paddock Names'!$B$11:$D$140,3))*(SUM(I61:AL61)/31)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26"/>
    </row>
    <row r="62" spans="2:38"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5" t="e">
        <f>AK62+(VLOOKUP($B61,'Growth Rates'!$B$11:$O$140,($B$1+2),FALSE))-(AL61*(AL$7/VLOOKUP($B61,'Paddock Names'!$B$11:$D$140,3)))</f>
        <v>#DIV/0!</v>
      </c>
    </row>
    <row r="63" spans="2:38" x14ac:dyDescent="0.2">
      <c r="B63" s="58">
        <f t="shared" si="4"/>
        <v>27</v>
      </c>
      <c r="C63" s="23" t="str">
        <f>IF(VLOOKUP(B63,'Paddock Names'!$B$11:$C$140,2)&gt;0,VLOOKUP(B63,'Paddock Names'!$B$11:$C$140,2),"")</f>
        <v/>
      </c>
      <c r="D63" s="28" t="e">
        <f>IF(((F63-G63)/(((VLOOKUP(B63,'Growth Rates'!$B$11:$O$140,($B$1+2),FALSE)))+0.001-(((I$7/VLOOKUP(B63,'Paddock Names'!$B$11:$D$140,3))))))*-1&gt;(VALUE(CONCATENATE("01/",$B$1+1,"/",'Group Name and Year'!$E$14))-VALUE(CONCATENATE("01/",$B$1,"/",'Group Name and Year'!$E$14))),(VALUE(CONCATENATE("01/",$B$1+1,"/",'Group Name and Year'!$E$14))-VALUE(CONCATENATE("01/",$B$1,"/",'Group Name and Year'!$E$14))),(IF(((F63-G63)/(((VLOOKUP(B63,'Growth Rates'!$B$11:$O$140,($B$1+2),FALSE)))+0.001-(((I$7/VLOOKUP(B63,'Paddock Names'!$B$11:$D$140,3))))))*-1&gt;0,ROUNDDOWN(((F63-G63)/(((VLOOKUP(B63,'Growth Rates'!$B$11:$O$140,($B$1+2),FALSE)))-(((I$7/VLOOKUP(B63,'Paddock Names'!$B$11:$D$140,3))))))*-1,0),VALUE(CONCATENATE("01/",$B$1+1,"/",'Group Name and Year'!$E$14))-VALUE(CONCATENATE("01/",$B$1,"/",'Group Name and Year'!$E$14)))))</f>
        <v>#DIV/0!</v>
      </c>
      <c r="E63" s="17" t="str">
        <f>IF(SUM(I63:AL63)&gt;0,SUM(I63:AL63)," ")</f>
        <v xml:space="preserve"> </v>
      </c>
      <c r="F63" s="119" t="e">
        <f>Oct!AM64</f>
        <v>#DIV/0!</v>
      </c>
      <c r="G63" s="17">
        <f>VLOOKUP(B63,'Herbage Mass Residual'!$B$11:$O$140,($B$1+2),FALSE)</f>
        <v>1800</v>
      </c>
      <c r="H63" s="103" t="e">
        <f>($F$7/VLOOKUP(B63,'Paddock Names'!$B$11:$D$140,3))*(SUM(I63:AL63)/31)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26"/>
    </row>
    <row r="64" spans="2:38"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5" t="e">
        <f>AK64+(VLOOKUP($B63,'Growth Rates'!$B$11:$O$140,($B$1+2),FALSE))-(AL63*(AL$7/VLOOKUP($B63,'Paddock Names'!$B$11:$D$140,3)))</f>
        <v>#DIV/0!</v>
      </c>
    </row>
    <row r="65" spans="2:38" x14ac:dyDescent="0.2">
      <c r="B65" s="58">
        <f t="shared" si="4"/>
        <v>28</v>
      </c>
      <c r="C65" s="23" t="str">
        <f>IF(VLOOKUP(B65,'Paddock Names'!$B$11:$C$140,2)&gt;0,VLOOKUP(B65,'Paddock Names'!$B$11:$C$140,2),"")</f>
        <v/>
      </c>
      <c r="D65" s="28" t="e">
        <f>IF(((F65-G65)/(((VLOOKUP(B65,'Growth Rates'!$B$11:$O$140,($B$1+2),FALSE)))+0.001-(((I$7/VLOOKUP(B65,'Paddock Names'!$B$11:$D$140,3))))))*-1&gt;(VALUE(CONCATENATE("01/",$B$1+1,"/",'Group Name and Year'!$E$14))-VALUE(CONCATENATE("01/",$B$1,"/",'Group Name and Year'!$E$14))),(VALUE(CONCATENATE("01/",$B$1+1,"/",'Group Name and Year'!$E$14))-VALUE(CONCATENATE("01/",$B$1,"/",'Group Name and Year'!$E$14))),(IF(((F65-G65)/(((VLOOKUP(B65,'Growth Rates'!$B$11:$O$140,($B$1+2),FALSE)))+0.001-(((I$7/VLOOKUP(B65,'Paddock Names'!$B$11:$D$140,3))))))*-1&gt;0,ROUNDDOWN(((F65-G65)/(((VLOOKUP(B65,'Growth Rates'!$B$11:$O$140,($B$1+2),FALSE)))-(((I$7/VLOOKUP(B65,'Paddock Names'!$B$11:$D$140,3))))))*-1,0),VALUE(CONCATENATE("01/",$B$1+1,"/",'Group Name and Year'!$E$14))-VALUE(CONCATENATE("01/",$B$1,"/",'Group Name and Year'!$E$14)))))</f>
        <v>#DIV/0!</v>
      </c>
      <c r="E65" s="17" t="str">
        <f>IF(SUM(I65:AL65)&gt;0,SUM(I65:AL65)," ")</f>
        <v xml:space="preserve"> </v>
      </c>
      <c r="F65" s="119" t="e">
        <f>Oct!AM66</f>
        <v>#DIV/0!</v>
      </c>
      <c r="G65" s="17">
        <f>VLOOKUP(B65,'Herbage Mass Residual'!$B$11:$O$140,($B$1+2),FALSE)</f>
        <v>1800</v>
      </c>
      <c r="H65" s="103" t="e">
        <f>($F$7/VLOOKUP(B65,'Paddock Names'!$B$11:$D$140,3))*(SUM(I65:AL65)/31)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26"/>
    </row>
    <row r="66" spans="2:38"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5" t="e">
        <f>AK66+(VLOOKUP($B65,'Growth Rates'!$B$11:$O$140,($B$1+2),FALSE))-(AL65*(AL$7/VLOOKUP($B65,'Paddock Names'!$B$11:$D$140,3)))</f>
        <v>#DIV/0!</v>
      </c>
    </row>
    <row r="67" spans="2:38" x14ac:dyDescent="0.2">
      <c r="B67" s="58">
        <f t="shared" si="4"/>
        <v>29</v>
      </c>
      <c r="C67" s="23" t="str">
        <f>IF(VLOOKUP(B67,'Paddock Names'!$B$11:$C$140,2)&gt;0,VLOOKUP(B67,'Paddock Names'!$B$11:$C$140,2),"")</f>
        <v/>
      </c>
      <c r="D67" s="28" t="e">
        <f>IF(((F67-G67)/(((VLOOKUP(B67,'Growth Rates'!$B$11:$O$140,($B$1+2),FALSE)))+0.001-(((I$7/VLOOKUP(B67,'Paddock Names'!$B$11:$D$140,3))))))*-1&gt;(VALUE(CONCATENATE("01/",$B$1+1,"/",'Group Name and Year'!$E$14))-VALUE(CONCATENATE("01/",$B$1,"/",'Group Name and Year'!$E$14))),(VALUE(CONCATENATE("01/",$B$1+1,"/",'Group Name and Year'!$E$14))-VALUE(CONCATENATE("01/",$B$1,"/",'Group Name and Year'!$E$14))),(IF(((F67-G67)/(((VLOOKUP(B67,'Growth Rates'!$B$11:$O$140,($B$1+2),FALSE)))+0.001-(((I$7/VLOOKUP(B67,'Paddock Names'!$B$11:$D$140,3))))))*-1&gt;0,ROUNDDOWN(((F67-G67)/(((VLOOKUP(B67,'Growth Rates'!$B$11:$O$140,($B$1+2),FALSE)))-(((I$7/VLOOKUP(B67,'Paddock Names'!$B$11:$D$140,3))))))*-1,0),VALUE(CONCATENATE("01/",$B$1+1,"/",'Group Name and Year'!$E$14))-VALUE(CONCATENATE("01/",$B$1,"/",'Group Name and Year'!$E$14)))))</f>
        <v>#DIV/0!</v>
      </c>
      <c r="E67" s="17" t="str">
        <f>IF(SUM(I67:AL67)&gt;0,SUM(I67:AL67)," ")</f>
        <v xml:space="preserve"> </v>
      </c>
      <c r="F67" s="119" t="e">
        <f>Oct!AM68</f>
        <v>#DIV/0!</v>
      </c>
      <c r="G67" s="17">
        <f>VLOOKUP(B67,'Herbage Mass Residual'!$B$11:$O$140,($B$1+2),FALSE)</f>
        <v>1800</v>
      </c>
      <c r="H67" s="103" t="e">
        <f>($F$7/VLOOKUP(B67,'Paddock Names'!$B$11:$D$140,3))*(SUM(I67:AL67)/31)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26"/>
    </row>
    <row r="68" spans="2:38"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5" t="e">
        <f>AK68+(VLOOKUP($B67,'Growth Rates'!$B$11:$O$140,($B$1+2),FALSE))-(AL67*(AL$7/VLOOKUP($B67,'Paddock Names'!$B$11:$D$140,3)))</f>
        <v>#DIV/0!</v>
      </c>
    </row>
    <row r="69" spans="2:38" x14ac:dyDescent="0.2">
      <c r="B69" s="58">
        <f t="shared" si="4"/>
        <v>30</v>
      </c>
      <c r="C69" s="23" t="str">
        <f>IF(VLOOKUP(B69,'Paddock Names'!$B$11:$C$140,2)&gt;0,VLOOKUP(B69,'Paddock Names'!$B$11:$C$140,2),"")</f>
        <v/>
      </c>
      <c r="D69" s="28" t="e">
        <f>IF(((F69-G69)/(((VLOOKUP(B69,'Growth Rates'!$B$11:$O$140,($B$1+2),FALSE)))+0.001-(((I$7/VLOOKUP(B69,'Paddock Names'!$B$11:$D$140,3))))))*-1&gt;(VALUE(CONCATENATE("01/",$B$1+1,"/",'Group Name and Year'!$E$14))-VALUE(CONCATENATE("01/",$B$1,"/",'Group Name and Year'!$E$14))),(VALUE(CONCATENATE("01/",$B$1+1,"/",'Group Name and Year'!$E$14))-VALUE(CONCATENATE("01/",$B$1,"/",'Group Name and Year'!$E$14))),(IF(((F69-G69)/(((VLOOKUP(B69,'Growth Rates'!$B$11:$O$140,($B$1+2),FALSE)))+0.001-(((I$7/VLOOKUP(B69,'Paddock Names'!$B$11:$D$140,3))))))*-1&gt;0,ROUNDDOWN(((F69-G69)/(((VLOOKUP(B69,'Growth Rates'!$B$11:$O$140,($B$1+2),FALSE)))-(((I$7/VLOOKUP(B69,'Paddock Names'!$B$11:$D$140,3))))))*-1,0),VALUE(CONCATENATE("01/",$B$1+1,"/",'Group Name and Year'!$E$14))-VALUE(CONCATENATE("01/",$B$1,"/",'Group Name and Year'!$E$14)))))</f>
        <v>#DIV/0!</v>
      </c>
      <c r="E69" s="17" t="str">
        <f>IF(SUM(I69:AL69)&gt;0,SUM(I69:AL69)," ")</f>
        <v xml:space="preserve"> </v>
      </c>
      <c r="F69" s="119" t="e">
        <f>Oct!AM70</f>
        <v>#DIV/0!</v>
      </c>
      <c r="G69" s="17">
        <f>VLOOKUP(B69,'Herbage Mass Residual'!$B$11:$O$140,($B$1+2),FALSE)</f>
        <v>1800</v>
      </c>
      <c r="H69" s="103" t="e">
        <f>($F$7/VLOOKUP(B69,'Paddock Names'!$B$11:$D$140,3))*(SUM(I69:AL69)/31)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26"/>
    </row>
    <row r="70" spans="2:38"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5" t="e">
        <f>AK70+(VLOOKUP($B69,'Growth Rates'!$B$11:$O$140,($B$1+2),FALSE))-(AL69*(AL$7/VLOOKUP($B69,'Paddock Names'!$B$11:$D$140,3)))</f>
        <v>#DIV/0!</v>
      </c>
    </row>
    <row r="71" spans="2:38" x14ac:dyDescent="0.2">
      <c r="B71" s="58">
        <f t="shared" si="4"/>
        <v>31</v>
      </c>
      <c r="C71" s="23" t="str">
        <f>IF(VLOOKUP(B71,'Paddock Names'!$B$11:$C$140,2)&gt;0,VLOOKUP(B71,'Paddock Names'!$B$11:$C$140,2),"")</f>
        <v/>
      </c>
      <c r="D71" s="28" t="e">
        <f>IF(((F71-G71)/(((VLOOKUP(B71,'Growth Rates'!$B$11:$O$140,($B$1+2),FALSE)))+0.001-(((I$7/VLOOKUP(B71,'Paddock Names'!$B$11:$D$140,3))))))*-1&gt;(VALUE(CONCATENATE("01/",$B$1+1,"/",'Group Name and Year'!$E$14))-VALUE(CONCATENATE("01/",$B$1,"/",'Group Name and Year'!$E$14))),(VALUE(CONCATENATE("01/",$B$1+1,"/",'Group Name and Year'!$E$14))-VALUE(CONCATENATE("01/",$B$1,"/",'Group Name and Year'!$E$14))),(IF(((F71-G71)/(((VLOOKUP(B71,'Growth Rates'!$B$11:$O$140,($B$1+2),FALSE)))+0.001-(((I$7/VLOOKUP(B71,'Paddock Names'!$B$11:$D$140,3))))))*-1&gt;0,ROUNDDOWN(((F71-G71)/(((VLOOKUP(B71,'Growth Rates'!$B$11:$O$140,($B$1+2),FALSE)))-(((I$7/VLOOKUP(B71,'Paddock Names'!$B$11:$D$140,3))))))*-1,0),VALUE(CONCATENATE("01/",$B$1+1,"/",'Group Name and Year'!$E$14))-VALUE(CONCATENATE("01/",$B$1,"/",'Group Name and Year'!$E$14)))))</f>
        <v>#DIV/0!</v>
      </c>
      <c r="E71" s="17" t="str">
        <f>IF(SUM(I71:AL71)&gt;0,SUM(I71:AL71)," ")</f>
        <v xml:space="preserve"> </v>
      </c>
      <c r="F71" s="119" t="e">
        <f>Oct!AM72</f>
        <v>#DIV/0!</v>
      </c>
      <c r="G71" s="17">
        <f>VLOOKUP(B71,'Herbage Mass Residual'!$B$11:$O$140,($B$1+2),FALSE)</f>
        <v>1800</v>
      </c>
      <c r="H71" s="103" t="e">
        <f>($F$7/VLOOKUP(B71,'Paddock Names'!$B$11:$D$140,3))*(SUM(I71:AL71)/31)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26"/>
    </row>
    <row r="72" spans="2:38"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5" t="e">
        <f>AK72+(VLOOKUP($B71,'Growth Rates'!$B$11:$O$140,($B$1+2),FALSE))-(AL71*(AL$7/VLOOKUP($B71,'Paddock Names'!$B$11:$D$140,3)))</f>
        <v>#DIV/0!</v>
      </c>
    </row>
    <row r="73" spans="2:38" x14ac:dyDescent="0.2">
      <c r="B73" s="58">
        <f t="shared" si="4"/>
        <v>32</v>
      </c>
      <c r="C73" s="23" t="str">
        <f>IF(VLOOKUP(B73,'Paddock Names'!$B$11:$C$140,2)&gt;0,VLOOKUP(B73,'Paddock Names'!$B$11:$C$140,2),"")</f>
        <v/>
      </c>
      <c r="D73" s="28" t="e">
        <f>IF(((F73-G73)/(((VLOOKUP(B73,'Growth Rates'!$B$11:$O$140,($B$1+2),FALSE)))+0.001-(((I$7/VLOOKUP(B73,'Paddock Names'!$B$11:$D$140,3))))))*-1&gt;(VALUE(CONCATENATE("01/",$B$1+1,"/",'Group Name and Year'!$E$14))-VALUE(CONCATENATE("01/",$B$1,"/",'Group Name and Year'!$E$14))),(VALUE(CONCATENATE("01/",$B$1+1,"/",'Group Name and Year'!$E$14))-VALUE(CONCATENATE("01/",$B$1,"/",'Group Name and Year'!$E$14))),(IF(((F73-G73)/(((VLOOKUP(B73,'Growth Rates'!$B$11:$O$140,($B$1+2),FALSE)))+0.001-(((I$7/VLOOKUP(B73,'Paddock Names'!$B$11:$D$140,3))))))*-1&gt;0,ROUNDDOWN(((F73-G73)/(((VLOOKUP(B73,'Growth Rates'!$B$11:$O$140,($B$1+2),FALSE)))-(((I$7/VLOOKUP(B73,'Paddock Names'!$B$11:$D$140,3))))))*-1,0),VALUE(CONCATENATE("01/",$B$1+1,"/",'Group Name and Year'!$E$14))-VALUE(CONCATENATE("01/",$B$1,"/",'Group Name and Year'!$E$14)))))</f>
        <v>#DIV/0!</v>
      </c>
      <c r="E73" s="17" t="str">
        <f>IF(SUM(I73:AL73)&gt;0,SUM(I73:AL73)," ")</f>
        <v xml:space="preserve"> </v>
      </c>
      <c r="F73" s="119" t="e">
        <f>Oct!AM74</f>
        <v>#DIV/0!</v>
      </c>
      <c r="G73" s="17">
        <f>VLOOKUP(B73,'Herbage Mass Residual'!$B$11:$O$140,($B$1+2),FALSE)</f>
        <v>1800</v>
      </c>
      <c r="H73" s="103" t="e">
        <f>($F$7/VLOOKUP(B73,'Paddock Names'!$B$11:$D$140,3))*(SUM(I73:AL73)/31)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26"/>
    </row>
    <row r="74" spans="2:38"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5" t="e">
        <f>AK74+(VLOOKUP($B73,'Growth Rates'!$B$11:$O$140,($B$1+2),FALSE))-(AL73*(AL$7/VLOOKUP($B73,'Paddock Names'!$B$11:$D$140,3)))</f>
        <v>#DIV/0!</v>
      </c>
    </row>
    <row r="75" spans="2:38" x14ac:dyDescent="0.2">
      <c r="B75" s="58">
        <f t="shared" si="4"/>
        <v>33</v>
      </c>
      <c r="C75" s="23" t="str">
        <f>IF(VLOOKUP(B75,'Paddock Names'!$B$11:$C$140,2)&gt;0,VLOOKUP(B75,'Paddock Names'!$B$11:$C$140,2),"")</f>
        <v/>
      </c>
      <c r="D75" s="28" t="e">
        <f>IF(((F75-G75)/(((VLOOKUP(B75,'Growth Rates'!$B$11:$O$140,($B$1+2),FALSE)))+0.001-(((I$7/VLOOKUP(B75,'Paddock Names'!$B$11:$D$140,3))))))*-1&gt;(VALUE(CONCATENATE("01/",$B$1+1,"/",'Group Name and Year'!$E$14))-VALUE(CONCATENATE("01/",$B$1,"/",'Group Name and Year'!$E$14))),(VALUE(CONCATENATE("01/",$B$1+1,"/",'Group Name and Year'!$E$14))-VALUE(CONCATENATE("01/",$B$1,"/",'Group Name and Year'!$E$14))),(IF(((F75-G75)/(((VLOOKUP(B75,'Growth Rates'!$B$11:$O$140,($B$1+2),FALSE)))+0.001-(((I$7/VLOOKUP(B75,'Paddock Names'!$B$11:$D$140,3))))))*-1&gt;0,ROUNDDOWN(((F75-G75)/(((VLOOKUP(B75,'Growth Rates'!$B$11:$O$140,($B$1+2),FALSE)))-(((I$7/VLOOKUP(B75,'Paddock Names'!$B$11:$D$140,3))))))*-1,0),VALUE(CONCATENATE("01/",$B$1+1,"/",'Group Name and Year'!$E$14))-VALUE(CONCATENATE("01/",$B$1,"/",'Group Name and Year'!$E$14)))))</f>
        <v>#DIV/0!</v>
      </c>
      <c r="E75" s="17" t="str">
        <f>IF(SUM(I75:AL75)&gt;0,SUM(I75:AL75)," ")</f>
        <v xml:space="preserve"> </v>
      </c>
      <c r="F75" s="119" t="e">
        <f>Oct!AM76</f>
        <v>#DIV/0!</v>
      </c>
      <c r="G75" s="17">
        <f>VLOOKUP(B75,'Herbage Mass Residual'!$B$11:$O$140,($B$1+2),FALSE)</f>
        <v>1800</v>
      </c>
      <c r="H75" s="103" t="e">
        <f>($F$7/VLOOKUP(B75,'Paddock Names'!$B$11:$D$140,3))*(SUM(I75:AL75)/31)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26"/>
    </row>
    <row r="76" spans="2:38"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5" t="e">
        <f>AK76+(VLOOKUP($B75,'Growth Rates'!$B$11:$O$140,($B$1+2),FALSE))-(AL75*(AL$7/VLOOKUP($B75,'Paddock Names'!$B$11:$D$140,3)))</f>
        <v>#DIV/0!</v>
      </c>
    </row>
    <row r="77" spans="2:38" x14ac:dyDescent="0.2">
      <c r="B77" s="58">
        <f t="shared" ref="B77:B140" si="5">B76+0.5</f>
        <v>34</v>
      </c>
      <c r="C77" s="23" t="str">
        <f>IF(VLOOKUP(B77,'Paddock Names'!$B$11:$C$140,2)&gt;0,VLOOKUP(B77,'Paddock Names'!$B$11:$C$140,2),"")</f>
        <v/>
      </c>
      <c r="D77" s="28" t="e">
        <f>IF(((F77-G77)/(((VLOOKUP(B77,'Growth Rates'!$B$11:$O$140,($B$1+2),FALSE)))+0.001-(((I$7/VLOOKUP(B77,'Paddock Names'!$B$11:$D$140,3))))))*-1&gt;(VALUE(CONCATENATE("01/",$B$1+1,"/",'Group Name and Year'!$E$14))-VALUE(CONCATENATE("01/",$B$1,"/",'Group Name and Year'!$E$14))),(VALUE(CONCATENATE("01/",$B$1+1,"/",'Group Name and Year'!$E$14))-VALUE(CONCATENATE("01/",$B$1,"/",'Group Name and Year'!$E$14))),(IF(((F77-G77)/(((VLOOKUP(B77,'Growth Rates'!$B$11:$O$140,($B$1+2),FALSE)))+0.001-(((I$7/VLOOKUP(B77,'Paddock Names'!$B$11:$D$140,3))))))*-1&gt;0,ROUNDDOWN(((F77-G77)/(((VLOOKUP(B77,'Growth Rates'!$B$11:$O$140,($B$1+2),FALSE)))-(((I$7/VLOOKUP(B77,'Paddock Names'!$B$11:$D$140,3))))))*-1,0),VALUE(CONCATENATE("01/",$B$1+1,"/",'Group Name and Year'!$E$14))-VALUE(CONCATENATE("01/",$B$1,"/",'Group Name and Year'!$E$14)))))</f>
        <v>#DIV/0!</v>
      </c>
      <c r="E77" s="17" t="str">
        <f>IF(SUM(I77:AL77)&gt;0,SUM(I77:AL77)," ")</f>
        <v xml:space="preserve"> </v>
      </c>
      <c r="F77" s="119" t="e">
        <f>Oct!AM78</f>
        <v>#DIV/0!</v>
      </c>
      <c r="G77" s="17">
        <f>VLOOKUP(B77,'Herbage Mass Residual'!$B$11:$O$140,($B$1+2),FALSE)</f>
        <v>1800</v>
      </c>
      <c r="H77" s="103" t="e">
        <f>($F$7/VLOOKUP(B77,'Paddock Names'!$B$11:$D$140,3))*(SUM(I77:AL77)/31)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26"/>
    </row>
    <row r="78" spans="2:38"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5" t="e">
        <f>AK78+(VLOOKUP($B77,'Growth Rates'!$B$11:$O$140,($B$1+2),FALSE))-(AL77*(AL$7/VLOOKUP($B77,'Paddock Names'!$B$11:$D$140,3)))</f>
        <v>#DIV/0!</v>
      </c>
    </row>
    <row r="79" spans="2:38" x14ac:dyDescent="0.2">
      <c r="B79" s="58">
        <f t="shared" si="5"/>
        <v>35</v>
      </c>
      <c r="C79" s="23" t="str">
        <f>IF(VLOOKUP(B79,'Paddock Names'!$B$11:$C$140,2)&gt;0,VLOOKUP(B79,'Paddock Names'!$B$11:$C$140,2),"")</f>
        <v/>
      </c>
      <c r="D79" s="28" t="e">
        <f>IF(((F79-G79)/(((VLOOKUP(B79,'Growth Rates'!$B$11:$O$140,($B$1+2),FALSE)))+0.001-(((I$7/VLOOKUP(B79,'Paddock Names'!$B$11:$D$140,3))))))*-1&gt;(VALUE(CONCATENATE("01/",$B$1+1,"/",'Group Name and Year'!$E$14))-VALUE(CONCATENATE("01/",$B$1,"/",'Group Name and Year'!$E$14))),(VALUE(CONCATENATE("01/",$B$1+1,"/",'Group Name and Year'!$E$14))-VALUE(CONCATENATE("01/",$B$1,"/",'Group Name and Year'!$E$14))),(IF(((F79-G79)/(((VLOOKUP(B79,'Growth Rates'!$B$11:$O$140,($B$1+2),FALSE)))+0.001-(((I$7/VLOOKUP(B79,'Paddock Names'!$B$11:$D$140,3))))))*-1&gt;0,ROUNDDOWN(((F79-G79)/(((VLOOKUP(B79,'Growth Rates'!$B$11:$O$140,($B$1+2),FALSE)))-(((I$7/VLOOKUP(B79,'Paddock Names'!$B$11:$D$140,3))))))*-1,0),VALUE(CONCATENATE("01/",$B$1+1,"/",'Group Name and Year'!$E$14))-VALUE(CONCATENATE("01/",$B$1,"/",'Group Name and Year'!$E$14)))))</f>
        <v>#DIV/0!</v>
      </c>
      <c r="E79" s="17" t="str">
        <f>IF(SUM(I79:AL79)&gt;0,SUM(I79:AL79)," ")</f>
        <v xml:space="preserve"> </v>
      </c>
      <c r="F79" s="119" t="e">
        <f>Oct!AM80</f>
        <v>#DIV/0!</v>
      </c>
      <c r="G79" s="17">
        <f>VLOOKUP(B79,'Herbage Mass Residual'!$B$11:$O$140,($B$1+2),FALSE)</f>
        <v>1800</v>
      </c>
      <c r="H79" s="103" t="e">
        <f>($F$7/VLOOKUP(B79,'Paddock Names'!$B$11:$D$140,3))*(SUM(I79:AL79)/31)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26"/>
    </row>
    <row r="80" spans="2:38"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5" t="e">
        <f>AK80+(VLOOKUP($B79,'Growth Rates'!$B$11:$O$140,($B$1+2),FALSE))-(AL79*(AL$7/VLOOKUP($B79,'Paddock Names'!$B$11:$D$140,3)))</f>
        <v>#DIV/0!</v>
      </c>
    </row>
    <row r="81" spans="2:38" x14ac:dyDescent="0.2">
      <c r="B81" s="58">
        <f t="shared" si="5"/>
        <v>36</v>
      </c>
      <c r="C81" s="23" t="str">
        <f>IF(VLOOKUP(B81,'Paddock Names'!$B$11:$C$140,2)&gt;0,VLOOKUP(B81,'Paddock Names'!$B$11:$C$140,2),"")</f>
        <v/>
      </c>
      <c r="D81" s="28" t="e">
        <f>IF(((F81-G81)/(((VLOOKUP(B81,'Growth Rates'!$B$11:$O$140,($B$1+2),FALSE)))+0.001-(((I$7/VLOOKUP(B81,'Paddock Names'!$B$11:$D$140,3))))))*-1&gt;(VALUE(CONCATENATE("01/",$B$1+1,"/",'Group Name and Year'!$E$14))-VALUE(CONCATENATE("01/",$B$1,"/",'Group Name and Year'!$E$14))),(VALUE(CONCATENATE("01/",$B$1+1,"/",'Group Name and Year'!$E$14))-VALUE(CONCATENATE("01/",$B$1,"/",'Group Name and Year'!$E$14))),(IF(((F81-G81)/(((VLOOKUP(B81,'Growth Rates'!$B$11:$O$140,($B$1+2),FALSE)))+0.001-(((I$7/VLOOKUP(B81,'Paddock Names'!$B$11:$D$140,3))))))*-1&gt;0,ROUNDDOWN(((F81-G81)/(((VLOOKUP(B81,'Growth Rates'!$B$11:$O$140,($B$1+2),FALSE)))-(((I$7/VLOOKUP(B81,'Paddock Names'!$B$11:$D$140,3))))))*-1,0),VALUE(CONCATENATE("01/",$B$1+1,"/",'Group Name and Year'!$E$14))-VALUE(CONCATENATE("01/",$B$1,"/",'Group Name and Year'!$E$14)))))</f>
        <v>#DIV/0!</v>
      </c>
      <c r="E81" s="17" t="str">
        <f>IF(SUM(I81:AL81)&gt;0,SUM(I81:AL81)," ")</f>
        <v xml:space="preserve"> </v>
      </c>
      <c r="F81" s="119" t="e">
        <f>Oct!AM82</f>
        <v>#DIV/0!</v>
      </c>
      <c r="G81" s="17">
        <f>VLOOKUP(B81,'Herbage Mass Residual'!$B$11:$O$140,($B$1+2),FALSE)</f>
        <v>1800</v>
      </c>
      <c r="H81" s="103" t="e">
        <f>($F$7/VLOOKUP(B81,'Paddock Names'!$B$11:$D$140,3))*(SUM(I81:AL81)/31)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26"/>
    </row>
    <row r="82" spans="2:38"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5" t="e">
        <f>AK82+(VLOOKUP($B81,'Growth Rates'!$B$11:$O$140,($B$1+2),FALSE))-(AL81*(AL$7/VLOOKUP($B81,'Paddock Names'!$B$11:$D$140,3)))</f>
        <v>#DIV/0!</v>
      </c>
    </row>
    <row r="83" spans="2:38" x14ac:dyDescent="0.2">
      <c r="B83" s="58">
        <f t="shared" si="5"/>
        <v>37</v>
      </c>
      <c r="C83" s="23" t="str">
        <f>IF(VLOOKUP(B83,'Paddock Names'!$B$11:$C$140,2)&gt;0,VLOOKUP(B83,'Paddock Names'!$B$11:$C$140,2),"")</f>
        <v/>
      </c>
      <c r="D83" s="28" t="e">
        <f>IF(((F83-G83)/(((VLOOKUP(B83,'Growth Rates'!$B$11:$O$140,($B$1+2),FALSE)))+0.001-(((I$7/VLOOKUP(B83,'Paddock Names'!$B$11:$D$140,3))))))*-1&gt;(VALUE(CONCATENATE("01/",$B$1+1,"/",'Group Name and Year'!$E$14))-VALUE(CONCATENATE("01/",$B$1,"/",'Group Name and Year'!$E$14))),(VALUE(CONCATENATE("01/",$B$1+1,"/",'Group Name and Year'!$E$14))-VALUE(CONCATENATE("01/",$B$1,"/",'Group Name and Year'!$E$14))),(IF(((F83-G83)/(((VLOOKUP(B83,'Growth Rates'!$B$11:$O$140,($B$1+2),FALSE)))+0.001-(((I$7/VLOOKUP(B83,'Paddock Names'!$B$11:$D$140,3))))))*-1&gt;0,ROUNDDOWN(((F83-G83)/(((VLOOKUP(B83,'Growth Rates'!$B$11:$O$140,($B$1+2),FALSE)))-(((I$7/VLOOKUP(B83,'Paddock Names'!$B$11:$D$140,3))))))*-1,0),VALUE(CONCATENATE("01/",$B$1+1,"/",'Group Name and Year'!$E$14))-VALUE(CONCATENATE("01/",$B$1,"/",'Group Name and Year'!$E$14)))))</f>
        <v>#DIV/0!</v>
      </c>
      <c r="E83" s="17" t="str">
        <f>IF(SUM(I83:AL83)&gt;0,SUM(I83:AL83)," ")</f>
        <v xml:space="preserve"> </v>
      </c>
      <c r="F83" s="119" t="e">
        <f>Oct!AM84</f>
        <v>#DIV/0!</v>
      </c>
      <c r="G83" s="17">
        <f>VLOOKUP(B83,'Herbage Mass Residual'!$B$11:$O$140,($B$1+2),FALSE)</f>
        <v>1800</v>
      </c>
      <c r="H83" s="103" t="e">
        <f>($F$7/VLOOKUP(B83,'Paddock Names'!$B$11:$D$140,3))*(SUM(I83:AL83)/31)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26"/>
    </row>
    <row r="84" spans="2:38"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5" t="e">
        <f>AK84+(VLOOKUP($B83,'Growth Rates'!$B$11:$O$140,($B$1+2),FALSE))-(AL83*(AL$7/VLOOKUP($B83,'Paddock Names'!$B$11:$D$140,3)))</f>
        <v>#DIV/0!</v>
      </c>
    </row>
    <row r="85" spans="2:38" x14ac:dyDescent="0.2">
      <c r="B85" s="58">
        <f t="shared" si="5"/>
        <v>38</v>
      </c>
      <c r="C85" s="23" t="str">
        <f>IF(VLOOKUP(B85,'Paddock Names'!$B$11:$C$140,2)&gt;0,VLOOKUP(B85,'Paddock Names'!$B$11:$C$140,2),"")</f>
        <v/>
      </c>
      <c r="D85" s="28" t="e">
        <f>IF(((F85-G85)/(((VLOOKUP(B85,'Growth Rates'!$B$11:$O$140,($B$1+2),FALSE)))+0.001-(((I$7/VLOOKUP(B85,'Paddock Names'!$B$11:$D$140,3))))))*-1&gt;(VALUE(CONCATENATE("01/",$B$1+1,"/",'Group Name and Year'!$E$14))-VALUE(CONCATENATE("01/",$B$1,"/",'Group Name and Year'!$E$14))),(VALUE(CONCATENATE("01/",$B$1+1,"/",'Group Name and Year'!$E$14))-VALUE(CONCATENATE("01/",$B$1,"/",'Group Name and Year'!$E$14))),(IF(((F85-G85)/(((VLOOKUP(B85,'Growth Rates'!$B$11:$O$140,($B$1+2),FALSE)))+0.001-(((I$7/VLOOKUP(B85,'Paddock Names'!$B$11:$D$140,3))))))*-1&gt;0,ROUNDDOWN(((F85-G85)/(((VLOOKUP(B85,'Growth Rates'!$B$11:$O$140,($B$1+2),FALSE)))-(((I$7/VLOOKUP(B85,'Paddock Names'!$B$11:$D$140,3))))))*-1,0),VALUE(CONCATENATE("01/",$B$1+1,"/",'Group Name and Year'!$E$14))-VALUE(CONCATENATE("01/",$B$1,"/",'Group Name and Year'!$E$14)))))</f>
        <v>#DIV/0!</v>
      </c>
      <c r="E85" s="17" t="str">
        <f>IF(SUM(I85:AL85)&gt;0,SUM(I85:AL85)," ")</f>
        <v xml:space="preserve"> </v>
      </c>
      <c r="F85" s="119" t="e">
        <f>Oct!AM86</f>
        <v>#DIV/0!</v>
      </c>
      <c r="G85" s="17">
        <f>VLOOKUP(B85,'Herbage Mass Residual'!$B$11:$O$140,($B$1+2),FALSE)</f>
        <v>1800</v>
      </c>
      <c r="H85" s="103" t="e">
        <f>($F$7/VLOOKUP(B85,'Paddock Names'!$B$11:$D$140,3))*(SUM(I85:AL85)/31)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26"/>
    </row>
    <row r="86" spans="2:38"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5" t="e">
        <f>AK86+(VLOOKUP($B85,'Growth Rates'!$B$11:$O$140,($B$1+2),FALSE))-(AL85*(AL$7/VLOOKUP($B85,'Paddock Names'!$B$11:$D$140,3)))</f>
        <v>#DIV/0!</v>
      </c>
    </row>
    <row r="87" spans="2:38" x14ac:dyDescent="0.2">
      <c r="B87" s="58">
        <f t="shared" si="5"/>
        <v>39</v>
      </c>
      <c r="C87" s="23" t="str">
        <f>IF(VLOOKUP(B87,'Paddock Names'!$B$11:$C$140,2)&gt;0,VLOOKUP(B87,'Paddock Names'!$B$11:$C$140,2),"")</f>
        <v/>
      </c>
      <c r="D87" s="28" t="e">
        <f>IF(((F87-G87)/(((VLOOKUP(B87,'Growth Rates'!$B$11:$O$140,($B$1+2),FALSE)))+0.001-(((I$7/VLOOKUP(B87,'Paddock Names'!$B$11:$D$140,3))))))*-1&gt;(VALUE(CONCATENATE("01/",$B$1+1,"/",'Group Name and Year'!$E$14))-VALUE(CONCATENATE("01/",$B$1,"/",'Group Name and Year'!$E$14))),(VALUE(CONCATENATE("01/",$B$1+1,"/",'Group Name and Year'!$E$14))-VALUE(CONCATENATE("01/",$B$1,"/",'Group Name and Year'!$E$14))),(IF(((F87-G87)/(((VLOOKUP(B87,'Growth Rates'!$B$11:$O$140,($B$1+2),FALSE)))+0.001-(((I$7/VLOOKUP(B87,'Paddock Names'!$B$11:$D$140,3))))))*-1&gt;0,ROUNDDOWN(((F87-G87)/(((VLOOKUP(B87,'Growth Rates'!$B$11:$O$140,($B$1+2),FALSE)))-(((I$7/VLOOKUP(B87,'Paddock Names'!$B$11:$D$140,3))))))*-1,0),VALUE(CONCATENATE("01/",$B$1+1,"/",'Group Name and Year'!$E$14))-VALUE(CONCATENATE("01/",$B$1,"/",'Group Name and Year'!$E$14)))))</f>
        <v>#DIV/0!</v>
      </c>
      <c r="E87" s="17" t="str">
        <f>IF(SUM(I87:AL87)&gt;0,SUM(I87:AL87)," ")</f>
        <v xml:space="preserve"> </v>
      </c>
      <c r="F87" s="119" t="e">
        <f>Oct!AM88</f>
        <v>#DIV/0!</v>
      </c>
      <c r="G87" s="17">
        <f>VLOOKUP(B87,'Herbage Mass Residual'!$B$11:$O$140,($B$1+2),FALSE)</f>
        <v>1800</v>
      </c>
      <c r="H87" s="103" t="e">
        <f>($F$7/VLOOKUP(B87,'Paddock Names'!$B$11:$D$140,3))*(SUM(I87:AL87)/31)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26"/>
    </row>
    <row r="88" spans="2:38"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5" t="e">
        <f>AK88+(VLOOKUP($B87,'Growth Rates'!$B$11:$O$140,($B$1+2),FALSE))-(AL87*(AL$7/VLOOKUP($B87,'Paddock Names'!$B$11:$D$140,3)))</f>
        <v>#DIV/0!</v>
      </c>
    </row>
    <row r="89" spans="2:38" x14ac:dyDescent="0.2">
      <c r="B89" s="58">
        <f t="shared" si="5"/>
        <v>40</v>
      </c>
      <c r="C89" s="23" t="str">
        <f>IF(VLOOKUP(B89,'Paddock Names'!$B$11:$C$140,2)&gt;0,VLOOKUP(B89,'Paddock Names'!$B$11:$C$140,2),"")</f>
        <v/>
      </c>
      <c r="D89" s="28" t="e">
        <f>IF(((F89-G89)/(((VLOOKUP(B89,'Growth Rates'!$B$11:$O$140,($B$1+2),FALSE)))+0.001-(((I$7/VLOOKUP(B89,'Paddock Names'!$B$11:$D$140,3))))))*-1&gt;(VALUE(CONCATENATE("01/",$B$1+1,"/",'Group Name and Year'!$E$14))-VALUE(CONCATENATE("01/",$B$1,"/",'Group Name and Year'!$E$14))),(VALUE(CONCATENATE("01/",$B$1+1,"/",'Group Name and Year'!$E$14))-VALUE(CONCATENATE("01/",$B$1,"/",'Group Name and Year'!$E$14))),(IF(((F89-G89)/(((VLOOKUP(B89,'Growth Rates'!$B$11:$O$140,($B$1+2),FALSE)))+0.001-(((I$7/VLOOKUP(B89,'Paddock Names'!$B$11:$D$140,3))))))*-1&gt;0,ROUNDDOWN(((F89-G89)/(((VLOOKUP(B89,'Growth Rates'!$B$11:$O$140,($B$1+2),FALSE)))-(((I$7/VLOOKUP(B89,'Paddock Names'!$B$11:$D$140,3))))))*-1,0),VALUE(CONCATENATE("01/",$B$1+1,"/",'Group Name and Year'!$E$14))-VALUE(CONCATENATE("01/",$B$1,"/",'Group Name and Year'!$E$14)))))</f>
        <v>#DIV/0!</v>
      </c>
      <c r="E89" s="17" t="str">
        <f>IF(SUM(I89:AL89)&gt;0,SUM(I89:AL89)," ")</f>
        <v xml:space="preserve"> </v>
      </c>
      <c r="F89" s="119" t="e">
        <f>Oct!AM90</f>
        <v>#DIV/0!</v>
      </c>
      <c r="G89" s="17">
        <f>VLOOKUP(B89,'Herbage Mass Residual'!$B$11:$O$140,($B$1+2),FALSE)</f>
        <v>1800</v>
      </c>
      <c r="H89" s="103" t="e">
        <f>($F$7/VLOOKUP(B89,'Paddock Names'!$B$11:$D$140,3))*(SUM(I89:AL89)/31)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26"/>
    </row>
    <row r="90" spans="2:38"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5" t="e">
        <f>AK90+(VLOOKUP($B89,'Growth Rates'!$B$11:$O$140,($B$1+2),FALSE))-(AL89*(AL$7/VLOOKUP($B89,'Paddock Names'!$B$11:$D$140,3)))</f>
        <v>#DIV/0!</v>
      </c>
    </row>
    <row r="91" spans="2:38" x14ac:dyDescent="0.2">
      <c r="B91" s="58">
        <f t="shared" si="5"/>
        <v>41</v>
      </c>
      <c r="C91" s="23" t="str">
        <f>IF(VLOOKUP(B91,'Paddock Names'!$B$11:$C$140,2)&gt;0,VLOOKUP(B91,'Paddock Names'!$B$11:$C$140,2),"")</f>
        <v/>
      </c>
      <c r="D91" s="28" t="e">
        <f>IF(((F91-G91)/(((VLOOKUP(B91,'Growth Rates'!$B$11:$O$140,($B$1+2),FALSE)))+0.001-(((I$7/VLOOKUP(B91,'Paddock Names'!$B$11:$D$140,3))))))*-1&gt;(VALUE(CONCATENATE("01/",$B$1+1,"/",'Group Name and Year'!$E$14))-VALUE(CONCATENATE("01/",$B$1,"/",'Group Name and Year'!$E$14))),(VALUE(CONCATENATE("01/",$B$1+1,"/",'Group Name and Year'!$E$14))-VALUE(CONCATENATE("01/",$B$1,"/",'Group Name and Year'!$E$14))),(IF(((F91-G91)/(((VLOOKUP(B91,'Growth Rates'!$B$11:$O$140,($B$1+2),FALSE)))+0.001-(((I$7/VLOOKUP(B91,'Paddock Names'!$B$11:$D$140,3))))))*-1&gt;0,ROUNDDOWN(((F91-G91)/(((VLOOKUP(B91,'Growth Rates'!$B$11:$O$140,($B$1+2),FALSE)))-(((I$7/VLOOKUP(B91,'Paddock Names'!$B$11:$D$140,3))))))*-1,0),VALUE(CONCATENATE("01/",$B$1+1,"/",'Group Name and Year'!$E$14))-VALUE(CONCATENATE("01/",$B$1,"/",'Group Name and Year'!$E$14)))))</f>
        <v>#DIV/0!</v>
      </c>
      <c r="E91" s="17" t="str">
        <f>IF(SUM(I91:AL91)&gt;0,SUM(I91:AL91)," ")</f>
        <v xml:space="preserve"> </v>
      </c>
      <c r="F91" s="119" t="e">
        <f>Oct!AM92</f>
        <v>#DIV/0!</v>
      </c>
      <c r="G91" s="17">
        <f>VLOOKUP(B91,'Herbage Mass Residual'!$B$11:$O$140,($B$1+2),FALSE)</f>
        <v>1800</v>
      </c>
      <c r="H91" s="103" t="e">
        <f>($F$7/VLOOKUP(B91,'Paddock Names'!$B$11:$D$140,3))*(SUM(I91:AL91)/31)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26"/>
    </row>
    <row r="92" spans="2:38"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5" t="e">
        <f>AK92+(VLOOKUP($B91,'Growth Rates'!$B$11:$O$140,($B$1+2),FALSE))-(AL91*(AL$7/VLOOKUP($B91,'Paddock Names'!$B$11:$D$140,3)))</f>
        <v>#DIV/0!</v>
      </c>
    </row>
    <row r="93" spans="2:38" x14ac:dyDescent="0.2">
      <c r="B93" s="58">
        <f t="shared" si="5"/>
        <v>42</v>
      </c>
      <c r="C93" s="23" t="str">
        <f>IF(VLOOKUP(B93,'Paddock Names'!$B$11:$C$140,2)&gt;0,VLOOKUP(B93,'Paddock Names'!$B$11:$C$140,2),"")</f>
        <v/>
      </c>
      <c r="D93" s="28" t="e">
        <f>IF(((F93-G93)/(((VLOOKUP(B93,'Growth Rates'!$B$11:$O$140,($B$1+2),FALSE)))+0.001-(((I$7/VLOOKUP(B93,'Paddock Names'!$B$11:$D$140,3))))))*-1&gt;(VALUE(CONCATENATE("01/",$B$1+1,"/",'Group Name and Year'!$E$14))-VALUE(CONCATENATE("01/",$B$1,"/",'Group Name and Year'!$E$14))),(VALUE(CONCATENATE("01/",$B$1+1,"/",'Group Name and Year'!$E$14))-VALUE(CONCATENATE("01/",$B$1,"/",'Group Name and Year'!$E$14))),(IF(((F93-G93)/(((VLOOKUP(B93,'Growth Rates'!$B$11:$O$140,($B$1+2),FALSE)))+0.001-(((I$7/VLOOKUP(B93,'Paddock Names'!$B$11:$D$140,3))))))*-1&gt;0,ROUNDDOWN(((F93-G93)/(((VLOOKUP(B93,'Growth Rates'!$B$11:$O$140,($B$1+2),FALSE)))-(((I$7/VLOOKUP(B93,'Paddock Names'!$B$11:$D$140,3))))))*-1,0),VALUE(CONCATENATE("01/",$B$1+1,"/",'Group Name and Year'!$E$14))-VALUE(CONCATENATE("01/",$B$1,"/",'Group Name and Year'!$E$14)))))</f>
        <v>#DIV/0!</v>
      </c>
      <c r="E93" s="17" t="str">
        <f>IF(SUM(I93:AL93)&gt;0,SUM(I93:AL93)," ")</f>
        <v xml:space="preserve"> </v>
      </c>
      <c r="F93" s="119" t="e">
        <f>Oct!AM94</f>
        <v>#DIV/0!</v>
      </c>
      <c r="G93" s="17">
        <f>VLOOKUP(B93,'Herbage Mass Residual'!$B$11:$O$140,($B$1+2),FALSE)</f>
        <v>1800</v>
      </c>
      <c r="H93" s="103" t="e">
        <f>($F$7/VLOOKUP(B93,'Paddock Names'!$B$11:$D$140,3))*(SUM(I93:AL93)/31)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26"/>
    </row>
    <row r="94" spans="2:38"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5" t="e">
        <f>AK94+(VLOOKUP($B93,'Growth Rates'!$B$11:$O$140,($B$1+2),FALSE))-(AL93*(AL$7/VLOOKUP($B93,'Paddock Names'!$B$11:$D$140,3)))</f>
        <v>#DIV/0!</v>
      </c>
    </row>
    <row r="95" spans="2:38" x14ac:dyDescent="0.2">
      <c r="B95" s="58">
        <f t="shared" si="5"/>
        <v>43</v>
      </c>
      <c r="C95" s="23" t="str">
        <f>IF(VLOOKUP(B95,'Paddock Names'!$B$11:$C$140,2)&gt;0,VLOOKUP(B95,'Paddock Names'!$B$11:$C$140,2),"")</f>
        <v/>
      </c>
      <c r="D95" s="28" t="e">
        <f>IF(((F95-G95)/(((VLOOKUP(B95,'Growth Rates'!$B$11:$O$140,($B$1+2),FALSE)))+0.001-(((I$7/VLOOKUP(B95,'Paddock Names'!$B$11:$D$140,3))))))*-1&gt;(VALUE(CONCATENATE("01/",$B$1+1,"/",'Group Name and Year'!$E$14))-VALUE(CONCATENATE("01/",$B$1,"/",'Group Name and Year'!$E$14))),(VALUE(CONCATENATE("01/",$B$1+1,"/",'Group Name and Year'!$E$14))-VALUE(CONCATENATE("01/",$B$1,"/",'Group Name and Year'!$E$14))),(IF(((F95-G95)/(((VLOOKUP(B95,'Growth Rates'!$B$11:$O$140,($B$1+2),FALSE)))+0.001-(((I$7/VLOOKUP(B95,'Paddock Names'!$B$11:$D$140,3))))))*-1&gt;0,ROUNDDOWN(((F95-G95)/(((VLOOKUP(B95,'Growth Rates'!$B$11:$O$140,($B$1+2),FALSE)))-(((I$7/VLOOKUP(B95,'Paddock Names'!$B$11:$D$140,3))))))*-1,0),VALUE(CONCATENATE("01/",$B$1+1,"/",'Group Name and Year'!$E$14))-VALUE(CONCATENATE("01/",$B$1,"/",'Group Name and Year'!$E$14)))))</f>
        <v>#DIV/0!</v>
      </c>
      <c r="E95" s="17" t="str">
        <f>IF(SUM(I95:AL95)&gt;0,SUM(I95:AL95)," ")</f>
        <v xml:space="preserve"> </v>
      </c>
      <c r="F95" s="119" t="e">
        <f>Oct!AM96</f>
        <v>#DIV/0!</v>
      </c>
      <c r="G95" s="17">
        <f>VLOOKUP(B95,'Herbage Mass Residual'!$B$11:$O$140,($B$1+2),FALSE)</f>
        <v>1800</v>
      </c>
      <c r="H95" s="103" t="e">
        <f>($F$7/VLOOKUP(B95,'Paddock Names'!$B$11:$D$140,3))*(SUM(I95:AL95)/31)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26"/>
    </row>
    <row r="96" spans="2:38"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5" t="e">
        <f>AK96+(VLOOKUP($B95,'Growth Rates'!$B$11:$O$140,($B$1+2),FALSE))-(AL95*(AL$7/VLOOKUP($B95,'Paddock Names'!$B$11:$D$140,3)))</f>
        <v>#DIV/0!</v>
      </c>
    </row>
    <row r="97" spans="2:38" x14ac:dyDescent="0.2">
      <c r="B97" s="58">
        <f t="shared" si="5"/>
        <v>44</v>
      </c>
      <c r="C97" s="23" t="str">
        <f>IF(VLOOKUP(B97,'Paddock Names'!$B$11:$C$140,2)&gt;0,VLOOKUP(B97,'Paddock Names'!$B$11:$C$140,2),"")</f>
        <v/>
      </c>
      <c r="D97" s="28" t="e">
        <f>IF(((F97-G97)/(((VLOOKUP(B97,'Growth Rates'!$B$11:$O$140,($B$1+2),FALSE)))+0.001-(((I$7/VLOOKUP(B97,'Paddock Names'!$B$11:$D$140,3))))))*-1&gt;(VALUE(CONCATENATE("01/",$B$1+1,"/",'Group Name and Year'!$E$14))-VALUE(CONCATENATE("01/",$B$1,"/",'Group Name and Year'!$E$14))),(VALUE(CONCATENATE("01/",$B$1+1,"/",'Group Name and Year'!$E$14))-VALUE(CONCATENATE("01/",$B$1,"/",'Group Name and Year'!$E$14))),(IF(((F97-G97)/(((VLOOKUP(B97,'Growth Rates'!$B$11:$O$140,($B$1+2),FALSE)))+0.001-(((I$7/VLOOKUP(B97,'Paddock Names'!$B$11:$D$140,3))))))*-1&gt;0,ROUNDDOWN(((F97-G97)/(((VLOOKUP(B97,'Growth Rates'!$B$11:$O$140,($B$1+2),FALSE)))-(((I$7/VLOOKUP(B97,'Paddock Names'!$B$11:$D$140,3))))))*-1,0),VALUE(CONCATENATE("01/",$B$1+1,"/",'Group Name and Year'!$E$14))-VALUE(CONCATENATE("01/",$B$1,"/",'Group Name and Year'!$E$14)))))</f>
        <v>#DIV/0!</v>
      </c>
      <c r="E97" s="17" t="str">
        <f>IF(SUM(I97:AL97)&gt;0,SUM(I97:AL97)," ")</f>
        <v xml:space="preserve"> </v>
      </c>
      <c r="F97" s="119" t="e">
        <f>Oct!AM98</f>
        <v>#DIV/0!</v>
      </c>
      <c r="G97" s="17">
        <f>VLOOKUP(B97,'Herbage Mass Residual'!$B$11:$O$140,($B$1+2),FALSE)</f>
        <v>1800</v>
      </c>
      <c r="H97" s="103" t="e">
        <f>($F$7/VLOOKUP(B97,'Paddock Names'!$B$11:$D$140,3))*(SUM(I97:AL97)/31)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26"/>
    </row>
    <row r="98" spans="2:38"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5" t="e">
        <f>AK98+(VLOOKUP($B97,'Growth Rates'!$B$11:$O$140,($B$1+2),FALSE))-(AL97*(AL$7/VLOOKUP($B97,'Paddock Names'!$B$11:$D$140,3)))</f>
        <v>#DIV/0!</v>
      </c>
    </row>
    <row r="99" spans="2:38" x14ac:dyDescent="0.2">
      <c r="B99" s="58">
        <f t="shared" si="5"/>
        <v>45</v>
      </c>
      <c r="C99" s="23" t="str">
        <f>IF(VLOOKUP(B99,'Paddock Names'!$B$11:$C$140,2)&gt;0,VLOOKUP(B99,'Paddock Names'!$B$11:$C$140,2),"")</f>
        <v/>
      </c>
      <c r="D99" s="28" t="e">
        <f>IF(((F99-G99)/(((VLOOKUP(B99,'Growth Rates'!$B$11:$O$140,($B$1+2),FALSE)))+0.001-(((I$7/VLOOKUP(B99,'Paddock Names'!$B$11:$D$140,3))))))*-1&gt;(VALUE(CONCATENATE("01/",$B$1+1,"/",'Group Name and Year'!$E$14))-VALUE(CONCATENATE("01/",$B$1,"/",'Group Name and Year'!$E$14))),(VALUE(CONCATENATE("01/",$B$1+1,"/",'Group Name and Year'!$E$14))-VALUE(CONCATENATE("01/",$B$1,"/",'Group Name and Year'!$E$14))),(IF(((F99-G99)/(((VLOOKUP(B99,'Growth Rates'!$B$11:$O$140,($B$1+2),FALSE)))+0.001-(((I$7/VLOOKUP(B99,'Paddock Names'!$B$11:$D$140,3))))))*-1&gt;0,ROUNDDOWN(((F99-G99)/(((VLOOKUP(B99,'Growth Rates'!$B$11:$O$140,($B$1+2),FALSE)))-(((I$7/VLOOKUP(B99,'Paddock Names'!$B$11:$D$140,3))))))*-1,0),VALUE(CONCATENATE("01/",$B$1+1,"/",'Group Name and Year'!$E$14))-VALUE(CONCATENATE("01/",$B$1,"/",'Group Name and Year'!$E$14)))))</f>
        <v>#DIV/0!</v>
      </c>
      <c r="E99" s="17" t="str">
        <f>IF(SUM(I99:AL99)&gt;0,SUM(I99:AL99)," ")</f>
        <v xml:space="preserve"> </v>
      </c>
      <c r="F99" s="119" t="e">
        <f>Oct!AM100</f>
        <v>#DIV/0!</v>
      </c>
      <c r="G99" s="17">
        <f>VLOOKUP(B99,'Herbage Mass Residual'!$B$11:$O$140,($B$1+2),FALSE)</f>
        <v>1800</v>
      </c>
      <c r="H99" s="103" t="e">
        <f>($F$7/VLOOKUP(B99,'Paddock Names'!$B$11:$D$140,3))*(SUM(I99:AL99)/31)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26"/>
    </row>
    <row r="100" spans="2:38"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5" t="e">
        <f>AK100+(VLOOKUP($B99,'Growth Rates'!$B$11:$O$140,($B$1+2),FALSE))-(AL99*(AL$7/VLOOKUP($B99,'Paddock Names'!$B$11:$D$140,3)))</f>
        <v>#DIV/0!</v>
      </c>
    </row>
    <row r="101" spans="2:38" x14ac:dyDescent="0.2">
      <c r="B101" s="58">
        <f t="shared" si="5"/>
        <v>46</v>
      </c>
      <c r="C101" s="23" t="str">
        <f>IF(VLOOKUP(B101,'Paddock Names'!$B$11:$C$140,2)&gt;0,VLOOKUP(B101,'Paddock Names'!$B$11:$C$140,2),"")</f>
        <v/>
      </c>
      <c r="D101" s="28" t="e">
        <f>IF(((F101-G101)/(((VLOOKUP(B101,'Growth Rates'!$B$11:$O$140,($B$1+2),FALSE)))+0.001-(((I$7/VLOOKUP(B101,'Paddock Names'!$B$11:$D$140,3))))))*-1&gt;(VALUE(CONCATENATE("01/",$B$1+1,"/",'Group Name and Year'!$E$14))-VALUE(CONCATENATE("01/",$B$1,"/",'Group Name and Year'!$E$14))),(VALUE(CONCATENATE("01/",$B$1+1,"/",'Group Name and Year'!$E$14))-VALUE(CONCATENATE("01/",$B$1,"/",'Group Name and Year'!$E$14))),(IF(((F101-G101)/(((VLOOKUP(B101,'Growth Rates'!$B$11:$O$140,($B$1+2),FALSE)))+0.001-(((I$7/VLOOKUP(B101,'Paddock Names'!$B$11:$D$140,3))))))*-1&gt;0,ROUNDDOWN(((F101-G101)/(((VLOOKUP(B101,'Growth Rates'!$B$11:$O$140,($B$1+2),FALSE)))-(((I$7/VLOOKUP(B101,'Paddock Names'!$B$11:$D$140,3))))))*-1,0),VALUE(CONCATENATE("01/",$B$1+1,"/",'Group Name and Year'!$E$14))-VALUE(CONCATENATE("01/",$B$1,"/",'Group Name and Year'!$E$14)))))</f>
        <v>#DIV/0!</v>
      </c>
      <c r="E101" s="17" t="str">
        <f>IF(SUM(I101:AL101)&gt;0,SUM(I101:AL101)," ")</f>
        <v xml:space="preserve"> </v>
      </c>
      <c r="F101" s="119" t="e">
        <f>Oct!AM102</f>
        <v>#DIV/0!</v>
      </c>
      <c r="G101" s="17">
        <f>VLOOKUP(B101,'Herbage Mass Residual'!$B$11:$O$140,($B$1+2),FALSE)</f>
        <v>1800</v>
      </c>
      <c r="H101" s="103" t="e">
        <f>($F$7/VLOOKUP(B101,'Paddock Names'!$B$11:$D$140,3))*(SUM(I101:AL101)/31)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26"/>
    </row>
    <row r="102" spans="2:38"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5" t="e">
        <f>AK102+(VLOOKUP($B101,'Growth Rates'!$B$11:$O$140,($B$1+2),FALSE))-(AL101*(AL$7/VLOOKUP($B101,'Paddock Names'!$B$11:$D$140,3)))</f>
        <v>#DIV/0!</v>
      </c>
    </row>
    <row r="103" spans="2:38" x14ac:dyDescent="0.2">
      <c r="B103" s="58">
        <f t="shared" si="5"/>
        <v>47</v>
      </c>
      <c r="C103" s="23" t="str">
        <f>IF(VLOOKUP(B103,'Paddock Names'!$B$11:$C$140,2)&gt;0,VLOOKUP(B103,'Paddock Names'!$B$11:$C$140,2),"")</f>
        <v/>
      </c>
      <c r="D103" s="28" t="e">
        <f>IF(((F103-G103)/(((VLOOKUP(B103,'Growth Rates'!$B$11:$O$140,($B$1+2),FALSE)))+0.001-(((I$7/VLOOKUP(B103,'Paddock Names'!$B$11:$D$140,3))))))*-1&gt;(VALUE(CONCATENATE("01/",$B$1+1,"/",'Group Name and Year'!$E$14))-VALUE(CONCATENATE("01/",$B$1,"/",'Group Name and Year'!$E$14))),(VALUE(CONCATENATE("01/",$B$1+1,"/",'Group Name and Year'!$E$14))-VALUE(CONCATENATE("01/",$B$1,"/",'Group Name and Year'!$E$14))),(IF(((F103-G103)/(((VLOOKUP(B103,'Growth Rates'!$B$11:$O$140,($B$1+2),FALSE)))+0.001-(((I$7/VLOOKUP(B103,'Paddock Names'!$B$11:$D$140,3))))))*-1&gt;0,ROUNDDOWN(((F103-G103)/(((VLOOKUP(B103,'Growth Rates'!$B$11:$O$140,($B$1+2),FALSE)))-(((I$7/VLOOKUP(B103,'Paddock Names'!$B$11:$D$140,3))))))*-1,0),VALUE(CONCATENATE("01/",$B$1+1,"/",'Group Name and Year'!$E$14))-VALUE(CONCATENATE("01/",$B$1,"/",'Group Name and Year'!$E$14)))))</f>
        <v>#DIV/0!</v>
      </c>
      <c r="E103" s="17" t="str">
        <f>IF(SUM(I103:AL103)&gt;0,SUM(I103:AL103)," ")</f>
        <v xml:space="preserve"> </v>
      </c>
      <c r="F103" s="119" t="e">
        <f>Oct!AM104</f>
        <v>#DIV/0!</v>
      </c>
      <c r="G103" s="17">
        <f>VLOOKUP(B103,'Herbage Mass Residual'!$B$11:$O$140,($B$1+2),FALSE)</f>
        <v>1800</v>
      </c>
      <c r="H103" s="103" t="e">
        <f>($F$7/VLOOKUP(B103,'Paddock Names'!$B$11:$D$140,3))*(SUM(I103:AL103)/31)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26"/>
    </row>
    <row r="104" spans="2:38"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5" t="e">
        <f>AK104+(VLOOKUP($B103,'Growth Rates'!$B$11:$O$140,($B$1+2),FALSE))-(AL103*(AL$7/VLOOKUP($B103,'Paddock Names'!$B$11:$D$140,3)))</f>
        <v>#DIV/0!</v>
      </c>
    </row>
    <row r="105" spans="2:38" x14ac:dyDescent="0.2">
      <c r="B105" s="58">
        <f t="shared" si="5"/>
        <v>48</v>
      </c>
      <c r="C105" s="23" t="str">
        <f>IF(VLOOKUP(B105,'Paddock Names'!$B$11:$C$140,2)&gt;0,VLOOKUP(B105,'Paddock Names'!$B$11:$C$140,2),"")</f>
        <v/>
      </c>
      <c r="D105" s="28" t="e">
        <f>IF(((F105-G105)/(((VLOOKUP(B105,'Growth Rates'!$B$11:$O$140,($B$1+2),FALSE)))+0.001-(((I$7/VLOOKUP(B105,'Paddock Names'!$B$11:$D$140,3))))))*-1&gt;(VALUE(CONCATENATE("01/",$B$1+1,"/",'Group Name and Year'!$E$14))-VALUE(CONCATENATE("01/",$B$1,"/",'Group Name and Year'!$E$14))),(VALUE(CONCATENATE("01/",$B$1+1,"/",'Group Name and Year'!$E$14))-VALUE(CONCATENATE("01/",$B$1,"/",'Group Name and Year'!$E$14))),(IF(((F105-G105)/(((VLOOKUP(B105,'Growth Rates'!$B$11:$O$140,($B$1+2),FALSE)))+0.001-(((I$7/VLOOKUP(B105,'Paddock Names'!$B$11:$D$140,3))))))*-1&gt;0,ROUNDDOWN(((F105-G105)/(((VLOOKUP(B105,'Growth Rates'!$B$11:$O$140,($B$1+2),FALSE)))-(((I$7/VLOOKUP(B105,'Paddock Names'!$B$11:$D$140,3))))))*-1,0),VALUE(CONCATENATE("01/",$B$1+1,"/",'Group Name and Year'!$E$14))-VALUE(CONCATENATE("01/",$B$1,"/",'Group Name and Year'!$E$14)))))</f>
        <v>#DIV/0!</v>
      </c>
      <c r="E105" s="17" t="str">
        <f>IF(SUM(I105:AL105)&gt;0,SUM(I105:AL105)," ")</f>
        <v xml:space="preserve"> </v>
      </c>
      <c r="F105" s="119" t="e">
        <f>Oct!AM106</f>
        <v>#DIV/0!</v>
      </c>
      <c r="G105" s="17">
        <f>VLOOKUP(B105,'Herbage Mass Residual'!$B$11:$O$140,($B$1+2),FALSE)</f>
        <v>1800</v>
      </c>
      <c r="H105" s="103" t="e">
        <f>($F$7/VLOOKUP(B105,'Paddock Names'!$B$11:$D$140,3))*(SUM(I105:AL105)/31)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26"/>
    </row>
    <row r="106" spans="2:38"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5" t="e">
        <f>AK106+(VLOOKUP($B105,'Growth Rates'!$B$11:$O$140,($B$1+2),FALSE))-(AL105*(AL$7/VLOOKUP($B105,'Paddock Names'!$B$11:$D$140,3)))</f>
        <v>#DIV/0!</v>
      </c>
    </row>
    <row r="107" spans="2:38" x14ac:dyDescent="0.2">
      <c r="B107" s="58">
        <f t="shared" si="5"/>
        <v>49</v>
      </c>
      <c r="C107" s="23" t="str">
        <f>IF(VLOOKUP(B107,'Paddock Names'!$B$11:$C$140,2)&gt;0,VLOOKUP(B107,'Paddock Names'!$B$11:$C$140,2),"")</f>
        <v/>
      </c>
      <c r="D107" s="28" t="e">
        <f>IF(((F107-G107)/(((VLOOKUP(B107,'Growth Rates'!$B$11:$O$140,($B$1+2),FALSE)))+0.001-(((I$7/VLOOKUP(B107,'Paddock Names'!$B$11:$D$140,3))))))*-1&gt;(VALUE(CONCATENATE("01/",$B$1+1,"/",'Group Name and Year'!$E$14))-VALUE(CONCATENATE("01/",$B$1,"/",'Group Name and Year'!$E$14))),(VALUE(CONCATENATE("01/",$B$1+1,"/",'Group Name and Year'!$E$14))-VALUE(CONCATENATE("01/",$B$1,"/",'Group Name and Year'!$E$14))),(IF(((F107-G107)/(((VLOOKUP(B107,'Growth Rates'!$B$11:$O$140,($B$1+2),FALSE)))+0.001-(((I$7/VLOOKUP(B107,'Paddock Names'!$B$11:$D$140,3))))))*-1&gt;0,ROUNDDOWN(((F107-G107)/(((VLOOKUP(B107,'Growth Rates'!$B$11:$O$140,($B$1+2),FALSE)))-(((I$7/VLOOKUP(B107,'Paddock Names'!$B$11:$D$140,3))))))*-1,0),VALUE(CONCATENATE("01/",$B$1+1,"/",'Group Name and Year'!$E$14))-VALUE(CONCATENATE("01/",$B$1,"/",'Group Name and Year'!$E$14)))))</f>
        <v>#DIV/0!</v>
      </c>
      <c r="E107" s="17" t="str">
        <f>IF(SUM(I107:AL107)&gt;0,SUM(I107:AL107)," ")</f>
        <v xml:space="preserve"> </v>
      </c>
      <c r="F107" s="119" t="e">
        <f>Oct!AM108</f>
        <v>#DIV/0!</v>
      </c>
      <c r="G107" s="17">
        <f>VLOOKUP(B107,'Herbage Mass Residual'!$B$11:$O$140,($B$1+2),FALSE)</f>
        <v>1800</v>
      </c>
      <c r="H107" s="103" t="e">
        <f>($F$7/VLOOKUP(B107,'Paddock Names'!$B$11:$D$140,3))*(SUM(I107:AL107)/31)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26"/>
    </row>
    <row r="108" spans="2:38"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5" t="e">
        <f>AK108+(VLOOKUP($B107,'Growth Rates'!$B$11:$O$140,($B$1+2),FALSE))-(AL107*(AL$7/VLOOKUP($B107,'Paddock Names'!$B$11:$D$140,3)))</f>
        <v>#DIV/0!</v>
      </c>
    </row>
    <row r="109" spans="2:38" x14ac:dyDescent="0.2">
      <c r="B109" s="58">
        <f t="shared" si="5"/>
        <v>50</v>
      </c>
      <c r="C109" s="23" t="str">
        <f>IF(VLOOKUP(B109,'Paddock Names'!$B$11:$C$140,2)&gt;0,VLOOKUP(B109,'Paddock Names'!$B$11:$C$140,2),"")</f>
        <v/>
      </c>
      <c r="D109" s="28" t="e">
        <f>IF(((F109-G109)/(((VLOOKUP(B109,'Growth Rates'!$B$11:$O$140,($B$1+2),FALSE)))+0.001-(((I$7/VLOOKUP(B109,'Paddock Names'!$B$11:$D$140,3))))))*-1&gt;(VALUE(CONCATENATE("01/",$B$1+1,"/",'Group Name and Year'!$E$14))-VALUE(CONCATENATE("01/",$B$1,"/",'Group Name and Year'!$E$14))),(VALUE(CONCATENATE("01/",$B$1+1,"/",'Group Name and Year'!$E$14))-VALUE(CONCATENATE("01/",$B$1,"/",'Group Name and Year'!$E$14))),(IF(((F109-G109)/(((VLOOKUP(B109,'Growth Rates'!$B$11:$O$140,($B$1+2),FALSE)))+0.001-(((I$7/VLOOKUP(B109,'Paddock Names'!$B$11:$D$140,3))))))*-1&gt;0,ROUNDDOWN(((F109-G109)/(((VLOOKUP(B109,'Growth Rates'!$B$11:$O$140,($B$1+2),FALSE)))-(((I$7/VLOOKUP(B109,'Paddock Names'!$B$11:$D$140,3))))))*-1,0),VALUE(CONCATENATE("01/",$B$1+1,"/",'Group Name and Year'!$E$14))-VALUE(CONCATENATE("01/",$B$1,"/",'Group Name and Year'!$E$14)))))</f>
        <v>#DIV/0!</v>
      </c>
      <c r="E109" s="17" t="str">
        <f>IF(SUM(I109:AL109)&gt;0,SUM(I109:AL109)," ")</f>
        <v xml:space="preserve"> </v>
      </c>
      <c r="F109" s="119" t="e">
        <f>Oct!AM110</f>
        <v>#DIV/0!</v>
      </c>
      <c r="G109" s="17">
        <f>VLOOKUP(B109,'Herbage Mass Residual'!$B$11:$O$140,($B$1+2),FALSE)</f>
        <v>1800</v>
      </c>
      <c r="H109" s="103" t="e">
        <f>($F$7/VLOOKUP(B109,'Paddock Names'!$B$11:$D$140,3))*(SUM(I109:AL109)/31)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26"/>
    </row>
    <row r="110" spans="2:38"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5" t="e">
        <f>AK110+(VLOOKUP($B109,'Growth Rates'!$B$11:$O$140,($B$1+2),FALSE))-(AL109*(AL$7/VLOOKUP($B109,'Paddock Names'!$B$11:$D$140,3)))</f>
        <v>#DIV/0!</v>
      </c>
    </row>
    <row r="111" spans="2:38" x14ac:dyDescent="0.2">
      <c r="B111" s="58">
        <f t="shared" si="5"/>
        <v>51</v>
      </c>
      <c r="C111" s="23" t="str">
        <f>IF(VLOOKUP(B111,'Paddock Names'!$B$11:$C$140,2)&gt;0,VLOOKUP(B111,'Paddock Names'!$B$11:$C$140,2),"")</f>
        <v/>
      </c>
      <c r="D111" s="28" t="e">
        <f>IF(((F111-G111)/(((VLOOKUP(B111,'Growth Rates'!$B$11:$O$140,($B$1+2),FALSE)))+0.001-(((I$7/VLOOKUP(B111,'Paddock Names'!$B$11:$D$140,3))))))*-1&gt;(VALUE(CONCATENATE("01/",$B$1+1,"/",'Group Name and Year'!$E$14))-VALUE(CONCATENATE("01/",$B$1,"/",'Group Name and Year'!$E$14))),(VALUE(CONCATENATE("01/",$B$1+1,"/",'Group Name and Year'!$E$14))-VALUE(CONCATENATE("01/",$B$1,"/",'Group Name and Year'!$E$14))),(IF(((F111-G111)/(((VLOOKUP(B111,'Growth Rates'!$B$11:$O$140,($B$1+2),FALSE)))+0.001-(((I$7/VLOOKUP(B111,'Paddock Names'!$B$11:$D$140,3))))))*-1&gt;0,ROUNDDOWN(((F111-G111)/(((VLOOKUP(B111,'Growth Rates'!$B$11:$O$140,($B$1+2),FALSE)))-(((I$7/VLOOKUP(B111,'Paddock Names'!$B$11:$D$140,3))))))*-1,0),VALUE(CONCATENATE("01/",$B$1+1,"/",'Group Name and Year'!$E$14))-VALUE(CONCATENATE("01/",$B$1,"/",'Group Name and Year'!$E$14)))))</f>
        <v>#DIV/0!</v>
      </c>
      <c r="E111" s="17" t="str">
        <f>IF(SUM(I111:AL111)&gt;0,SUM(I111:AL111)," ")</f>
        <v xml:space="preserve"> </v>
      </c>
      <c r="F111" s="119" t="e">
        <f>Oct!AM112</f>
        <v>#DIV/0!</v>
      </c>
      <c r="G111" s="17">
        <f>VLOOKUP(B111,'Herbage Mass Residual'!$B$11:$O$140,($B$1+2),FALSE)</f>
        <v>1800</v>
      </c>
      <c r="H111" s="103" t="e">
        <f>($F$7/VLOOKUP(B111,'Paddock Names'!$B$11:$D$140,3))*(SUM(I111:AL111)/31)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26"/>
    </row>
    <row r="112" spans="2:38"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5" t="e">
        <f>AK112+(VLOOKUP($B111,'Growth Rates'!$B$11:$O$140,($B$1+2),FALSE))-(AL111*(AL$7/VLOOKUP($B111,'Paddock Names'!$B$11:$D$140,3)))</f>
        <v>#DIV/0!</v>
      </c>
    </row>
    <row r="113" spans="2:38" x14ac:dyDescent="0.2">
      <c r="B113" s="58">
        <f t="shared" si="5"/>
        <v>52</v>
      </c>
      <c r="C113" s="23" t="str">
        <f>IF(VLOOKUP(B113,'Paddock Names'!$B$11:$C$140,2)&gt;0,VLOOKUP(B113,'Paddock Names'!$B$11:$C$140,2),"")</f>
        <v/>
      </c>
      <c r="D113" s="28" t="e">
        <f>IF(((F113-G113)/(((VLOOKUP(B113,'Growth Rates'!$B$11:$O$140,($B$1+2),FALSE)))+0.001-(((I$7/VLOOKUP(B113,'Paddock Names'!$B$11:$D$140,3))))))*-1&gt;(VALUE(CONCATENATE("01/",$B$1+1,"/",'Group Name and Year'!$E$14))-VALUE(CONCATENATE("01/",$B$1,"/",'Group Name and Year'!$E$14))),(VALUE(CONCATENATE("01/",$B$1+1,"/",'Group Name and Year'!$E$14))-VALUE(CONCATENATE("01/",$B$1,"/",'Group Name and Year'!$E$14))),(IF(((F113-G113)/(((VLOOKUP(B113,'Growth Rates'!$B$11:$O$140,($B$1+2),FALSE)))+0.001-(((I$7/VLOOKUP(B113,'Paddock Names'!$B$11:$D$140,3))))))*-1&gt;0,ROUNDDOWN(((F113-G113)/(((VLOOKUP(B113,'Growth Rates'!$B$11:$O$140,($B$1+2),FALSE)))-(((I$7/VLOOKUP(B113,'Paddock Names'!$B$11:$D$140,3))))))*-1,0),VALUE(CONCATENATE("01/",$B$1+1,"/",'Group Name and Year'!$E$14))-VALUE(CONCATENATE("01/",$B$1,"/",'Group Name and Year'!$E$14)))))</f>
        <v>#DIV/0!</v>
      </c>
      <c r="E113" s="17" t="str">
        <f>IF(SUM(I113:AL113)&gt;0,SUM(I113:AL113)," ")</f>
        <v xml:space="preserve"> </v>
      </c>
      <c r="F113" s="119" t="e">
        <f>Oct!AM114</f>
        <v>#DIV/0!</v>
      </c>
      <c r="G113" s="17">
        <f>VLOOKUP(B113,'Herbage Mass Residual'!$B$11:$O$140,($B$1+2),FALSE)</f>
        <v>1800</v>
      </c>
      <c r="H113" s="103" t="e">
        <f>($F$7/VLOOKUP(B113,'Paddock Names'!$B$11:$D$140,3))*(SUM(I113:AL113)/31)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26"/>
    </row>
    <row r="114" spans="2:38"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5" t="e">
        <f>AK114+(VLOOKUP($B113,'Growth Rates'!$B$11:$O$140,($B$1+2),FALSE))-(AL113*(AL$7/VLOOKUP($B113,'Paddock Names'!$B$11:$D$140,3)))</f>
        <v>#DIV/0!</v>
      </c>
    </row>
    <row r="115" spans="2:38" x14ac:dyDescent="0.2">
      <c r="B115" s="58">
        <f t="shared" si="5"/>
        <v>53</v>
      </c>
      <c r="C115" s="23" t="str">
        <f>IF(VLOOKUP(B115,'Paddock Names'!$B$11:$C$140,2)&gt;0,VLOOKUP(B115,'Paddock Names'!$B$11:$C$140,2),"")</f>
        <v/>
      </c>
      <c r="D115" s="28" t="e">
        <f>IF(((F115-G115)/(((VLOOKUP(B115,'Growth Rates'!$B$11:$O$140,($B$1+2),FALSE)))+0.001-(((I$7/VLOOKUP(B115,'Paddock Names'!$B$11:$D$140,3))))))*-1&gt;(VALUE(CONCATENATE("01/",$B$1+1,"/",'Group Name and Year'!$E$14))-VALUE(CONCATENATE("01/",$B$1,"/",'Group Name and Year'!$E$14))),(VALUE(CONCATENATE("01/",$B$1+1,"/",'Group Name and Year'!$E$14))-VALUE(CONCATENATE("01/",$B$1,"/",'Group Name and Year'!$E$14))),(IF(((F115-G115)/(((VLOOKUP(B115,'Growth Rates'!$B$11:$O$140,($B$1+2),FALSE)))+0.001-(((I$7/VLOOKUP(B115,'Paddock Names'!$B$11:$D$140,3))))))*-1&gt;0,ROUNDDOWN(((F115-G115)/(((VLOOKUP(B115,'Growth Rates'!$B$11:$O$140,($B$1+2),FALSE)))-(((I$7/VLOOKUP(B115,'Paddock Names'!$B$11:$D$140,3))))))*-1,0),VALUE(CONCATENATE("01/",$B$1+1,"/",'Group Name and Year'!$E$14))-VALUE(CONCATENATE("01/",$B$1,"/",'Group Name and Year'!$E$14)))))</f>
        <v>#DIV/0!</v>
      </c>
      <c r="E115" s="17" t="str">
        <f>IF(SUM(I115:AL115)&gt;0,SUM(I115:AL115)," ")</f>
        <v xml:space="preserve"> </v>
      </c>
      <c r="F115" s="119" t="e">
        <f>Oct!AM116</f>
        <v>#DIV/0!</v>
      </c>
      <c r="G115" s="17">
        <f>VLOOKUP(B115,'Herbage Mass Residual'!$B$11:$O$140,($B$1+2),FALSE)</f>
        <v>1800</v>
      </c>
      <c r="H115" s="103" t="e">
        <f>($F$7/VLOOKUP(B115,'Paddock Names'!$B$11:$D$140,3))*(SUM(I115:AL115)/31)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26"/>
    </row>
    <row r="116" spans="2:38"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5" t="e">
        <f>AK116+(VLOOKUP($B115,'Growth Rates'!$B$11:$O$140,($B$1+2),FALSE))-(AL115*(AL$7/VLOOKUP($B115,'Paddock Names'!$B$11:$D$140,3)))</f>
        <v>#DIV/0!</v>
      </c>
    </row>
    <row r="117" spans="2:38" x14ac:dyDescent="0.2">
      <c r="B117" s="58">
        <f t="shared" si="5"/>
        <v>54</v>
      </c>
      <c r="C117" s="23" t="str">
        <f>IF(VLOOKUP(B117,'Paddock Names'!$B$11:$C$140,2)&gt;0,VLOOKUP(B117,'Paddock Names'!$B$11:$C$140,2),"")</f>
        <v/>
      </c>
      <c r="D117" s="28" t="e">
        <f>IF(((F117-G117)/(((VLOOKUP(B117,'Growth Rates'!$B$11:$O$140,($B$1+2),FALSE)))+0.001-(((I$7/VLOOKUP(B117,'Paddock Names'!$B$11:$D$140,3))))))*-1&gt;(VALUE(CONCATENATE("01/",$B$1+1,"/",'Group Name and Year'!$E$14))-VALUE(CONCATENATE("01/",$B$1,"/",'Group Name and Year'!$E$14))),(VALUE(CONCATENATE("01/",$B$1+1,"/",'Group Name and Year'!$E$14))-VALUE(CONCATENATE("01/",$B$1,"/",'Group Name and Year'!$E$14))),(IF(((F117-G117)/(((VLOOKUP(B117,'Growth Rates'!$B$11:$O$140,($B$1+2),FALSE)))+0.001-(((I$7/VLOOKUP(B117,'Paddock Names'!$B$11:$D$140,3))))))*-1&gt;0,ROUNDDOWN(((F117-G117)/(((VLOOKUP(B117,'Growth Rates'!$B$11:$O$140,($B$1+2),FALSE)))-(((I$7/VLOOKUP(B117,'Paddock Names'!$B$11:$D$140,3))))))*-1,0),VALUE(CONCATENATE("01/",$B$1+1,"/",'Group Name and Year'!$E$14))-VALUE(CONCATENATE("01/",$B$1,"/",'Group Name and Year'!$E$14)))))</f>
        <v>#DIV/0!</v>
      </c>
      <c r="E117" s="17" t="str">
        <f>IF(SUM(I117:AL117)&gt;0,SUM(I117:AL117)," ")</f>
        <v xml:space="preserve"> </v>
      </c>
      <c r="F117" s="119" t="e">
        <f>Oct!AM118</f>
        <v>#DIV/0!</v>
      </c>
      <c r="G117" s="17">
        <f>VLOOKUP(B117,'Herbage Mass Residual'!$B$11:$O$140,($B$1+2),FALSE)</f>
        <v>1800</v>
      </c>
      <c r="H117" s="103" t="e">
        <f>($F$7/VLOOKUP(B117,'Paddock Names'!$B$11:$D$140,3))*(SUM(I117:AL117)/31)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26"/>
    </row>
    <row r="118" spans="2:38"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5" t="e">
        <f>AK118+(VLOOKUP($B117,'Growth Rates'!$B$11:$O$140,($B$1+2),FALSE))-(AL117*(AL$7/VLOOKUP($B117,'Paddock Names'!$B$11:$D$140,3)))</f>
        <v>#DIV/0!</v>
      </c>
    </row>
    <row r="119" spans="2:38" x14ac:dyDescent="0.2">
      <c r="B119" s="58">
        <f t="shared" si="5"/>
        <v>55</v>
      </c>
      <c r="C119" s="23" t="str">
        <f>IF(VLOOKUP(B119,'Paddock Names'!$B$11:$C$140,2)&gt;0,VLOOKUP(B119,'Paddock Names'!$B$11:$C$140,2),"")</f>
        <v/>
      </c>
      <c r="D119" s="28" t="e">
        <f>IF(((F119-G119)/(((VLOOKUP(B119,'Growth Rates'!$B$11:$O$140,($B$1+2),FALSE)))+0.001-(((I$7/VLOOKUP(B119,'Paddock Names'!$B$11:$D$140,3))))))*-1&gt;(VALUE(CONCATENATE("01/",$B$1+1,"/",'Group Name and Year'!$E$14))-VALUE(CONCATENATE("01/",$B$1,"/",'Group Name and Year'!$E$14))),(VALUE(CONCATENATE("01/",$B$1+1,"/",'Group Name and Year'!$E$14))-VALUE(CONCATENATE("01/",$B$1,"/",'Group Name and Year'!$E$14))),(IF(((F119-G119)/(((VLOOKUP(B119,'Growth Rates'!$B$11:$O$140,($B$1+2),FALSE)))+0.001-(((I$7/VLOOKUP(B119,'Paddock Names'!$B$11:$D$140,3))))))*-1&gt;0,ROUNDDOWN(((F119-G119)/(((VLOOKUP(B119,'Growth Rates'!$B$11:$O$140,($B$1+2),FALSE)))-(((I$7/VLOOKUP(B119,'Paddock Names'!$B$11:$D$140,3))))))*-1,0),VALUE(CONCATENATE("01/",$B$1+1,"/",'Group Name and Year'!$E$14))-VALUE(CONCATENATE("01/",$B$1,"/",'Group Name and Year'!$E$14)))))</f>
        <v>#DIV/0!</v>
      </c>
      <c r="E119" s="17" t="str">
        <f>IF(SUM(I119:AL119)&gt;0,SUM(I119:AL119)," ")</f>
        <v xml:space="preserve"> </v>
      </c>
      <c r="F119" s="119" t="e">
        <f>Oct!AM120</f>
        <v>#DIV/0!</v>
      </c>
      <c r="G119" s="17">
        <f>VLOOKUP(B119,'Herbage Mass Residual'!$B$11:$O$140,($B$1+2),FALSE)</f>
        <v>1800</v>
      </c>
      <c r="H119" s="103" t="e">
        <f>($F$7/VLOOKUP(B119,'Paddock Names'!$B$11:$D$140,3))*(SUM(I119:AL119)/31)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26"/>
    </row>
    <row r="120" spans="2:38"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5" t="e">
        <f>AK120+(VLOOKUP($B119,'Growth Rates'!$B$11:$O$140,($B$1+2),FALSE))-(AL119*(AL$7/VLOOKUP($B119,'Paddock Names'!$B$11:$D$140,3)))</f>
        <v>#DIV/0!</v>
      </c>
    </row>
    <row r="121" spans="2:38" x14ac:dyDescent="0.2">
      <c r="B121" s="58">
        <f t="shared" si="5"/>
        <v>56</v>
      </c>
      <c r="C121" s="23" t="str">
        <f>IF(VLOOKUP(B121,'Paddock Names'!$B$11:$C$140,2)&gt;0,VLOOKUP(B121,'Paddock Names'!$B$11:$C$140,2),"")</f>
        <v/>
      </c>
      <c r="D121" s="28" t="e">
        <f>IF(((F121-G121)/(((VLOOKUP(B121,'Growth Rates'!$B$11:$O$140,($B$1+2),FALSE)))+0.001-(((I$7/VLOOKUP(B121,'Paddock Names'!$B$11:$D$140,3))))))*-1&gt;(VALUE(CONCATENATE("01/",$B$1+1,"/",'Group Name and Year'!$E$14))-VALUE(CONCATENATE("01/",$B$1,"/",'Group Name and Year'!$E$14))),(VALUE(CONCATENATE("01/",$B$1+1,"/",'Group Name and Year'!$E$14))-VALUE(CONCATENATE("01/",$B$1,"/",'Group Name and Year'!$E$14))),(IF(((F121-G121)/(((VLOOKUP(B121,'Growth Rates'!$B$11:$O$140,($B$1+2),FALSE)))+0.001-(((I$7/VLOOKUP(B121,'Paddock Names'!$B$11:$D$140,3))))))*-1&gt;0,ROUNDDOWN(((F121-G121)/(((VLOOKUP(B121,'Growth Rates'!$B$11:$O$140,($B$1+2),FALSE)))-(((I$7/VLOOKUP(B121,'Paddock Names'!$B$11:$D$140,3))))))*-1,0),VALUE(CONCATENATE("01/",$B$1+1,"/",'Group Name and Year'!$E$14))-VALUE(CONCATENATE("01/",$B$1,"/",'Group Name and Year'!$E$14)))))</f>
        <v>#DIV/0!</v>
      </c>
      <c r="E121" s="17" t="str">
        <f>IF(SUM(I121:AL121)&gt;0,SUM(I121:AL121)," ")</f>
        <v xml:space="preserve"> </v>
      </c>
      <c r="F121" s="119" t="e">
        <f>Oct!AM122</f>
        <v>#DIV/0!</v>
      </c>
      <c r="G121" s="17">
        <f>VLOOKUP(B121,'Herbage Mass Residual'!$B$11:$O$140,($B$1+2),FALSE)</f>
        <v>1800</v>
      </c>
      <c r="H121" s="103" t="e">
        <f>($F$7/VLOOKUP(B121,'Paddock Names'!$B$11:$D$140,3))*(SUM(I121:AL121)/31)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26"/>
    </row>
    <row r="122" spans="2:38"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5" t="e">
        <f>AK122+(VLOOKUP($B121,'Growth Rates'!$B$11:$O$140,($B$1+2),FALSE))-(AL121*(AL$7/VLOOKUP($B121,'Paddock Names'!$B$11:$D$140,3)))</f>
        <v>#DIV/0!</v>
      </c>
    </row>
    <row r="123" spans="2:38" x14ac:dyDescent="0.2">
      <c r="B123" s="58">
        <f t="shared" si="5"/>
        <v>57</v>
      </c>
      <c r="C123" s="23" t="str">
        <f>IF(VLOOKUP(B123,'Paddock Names'!$B$11:$C$140,2)&gt;0,VLOOKUP(B123,'Paddock Names'!$B$11:$C$140,2),"")</f>
        <v/>
      </c>
      <c r="D123" s="28" t="e">
        <f>IF(((F123-G123)/(((VLOOKUP(B123,'Growth Rates'!$B$11:$O$140,($B$1+2),FALSE)))+0.001-(((I$7/VLOOKUP(B123,'Paddock Names'!$B$11:$D$140,3))))))*-1&gt;(VALUE(CONCATENATE("01/",$B$1+1,"/",'Group Name and Year'!$E$14))-VALUE(CONCATENATE("01/",$B$1,"/",'Group Name and Year'!$E$14))),(VALUE(CONCATENATE("01/",$B$1+1,"/",'Group Name and Year'!$E$14))-VALUE(CONCATENATE("01/",$B$1,"/",'Group Name and Year'!$E$14))),(IF(((F123-G123)/(((VLOOKUP(B123,'Growth Rates'!$B$11:$O$140,($B$1+2),FALSE)))+0.001-(((I$7/VLOOKUP(B123,'Paddock Names'!$B$11:$D$140,3))))))*-1&gt;0,ROUNDDOWN(((F123-G123)/(((VLOOKUP(B123,'Growth Rates'!$B$11:$O$140,($B$1+2),FALSE)))-(((I$7/VLOOKUP(B123,'Paddock Names'!$B$11:$D$140,3))))))*-1,0),VALUE(CONCATENATE("01/",$B$1+1,"/",'Group Name and Year'!$E$14))-VALUE(CONCATENATE("01/",$B$1,"/",'Group Name and Year'!$E$14)))))</f>
        <v>#DIV/0!</v>
      </c>
      <c r="E123" s="17" t="str">
        <f>IF(SUM(I123:AL123)&gt;0,SUM(I123:AL123)," ")</f>
        <v xml:space="preserve"> </v>
      </c>
      <c r="F123" s="119" t="e">
        <f>Oct!AM124</f>
        <v>#DIV/0!</v>
      </c>
      <c r="G123" s="17">
        <f>VLOOKUP(B123,'Herbage Mass Residual'!$B$11:$O$140,($B$1+2),FALSE)</f>
        <v>1800</v>
      </c>
      <c r="H123" s="103" t="e">
        <f>($F$7/VLOOKUP(B123,'Paddock Names'!$B$11:$D$140,3))*(SUM(I123:AL123)/31)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26"/>
    </row>
    <row r="124" spans="2:38"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5" t="e">
        <f>AK124+(VLOOKUP($B123,'Growth Rates'!$B$11:$O$140,($B$1+2),FALSE))-(AL123*(AL$7/VLOOKUP($B123,'Paddock Names'!$B$11:$D$140,3)))</f>
        <v>#DIV/0!</v>
      </c>
    </row>
    <row r="125" spans="2:38" x14ac:dyDescent="0.2">
      <c r="B125" s="58">
        <f t="shared" si="5"/>
        <v>58</v>
      </c>
      <c r="C125" s="23" t="str">
        <f>IF(VLOOKUP(B125,'Paddock Names'!$B$11:$C$140,2)&gt;0,VLOOKUP(B125,'Paddock Names'!$B$11:$C$140,2),"")</f>
        <v/>
      </c>
      <c r="D125" s="28" t="e">
        <f>IF(((F125-G125)/(((VLOOKUP(B125,'Growth Rates'!$B$11:$O$140,($B$1+2),FALSE)))+0.001-(((I$7/VLOOKUP(B125,'Paddock Names'!$B$11:$D$140,3))))))*-1&gt;(VALUE(CONCATENATE("01/",$B$1+1,"/",'Group Name and Year'!$E$14))-VALUE(CONCATENATE("01/",$B$1,"/",'Group Name and Year'!$E$14))),(VALUE(CONCATENATE("01/",$B$1+1,"/",'Group Name and Year'!$E$14))-VALUE(CONCATENATE("01/",$B$1,"/",'Group Name and Year'!$E$14))),(IF(((F125-G125)/(((VLOOKUP(B125,'Growth Rates'!$B$11:$O$140,($B$1+2),FALSE)))+0.001-(((I$7/VLOOKUP(B125,'Paddock Names'!$B$11:$D$140,3))))))*-1&gt;0,ROUNDDOWN(((F125-G125)/(((VLOOKUP(B125,'Growth Rates'!$B$11:$O$140,($B$1+2),FALSE)))-(((I$7/VLOOKUP(B125,'Paddock Names'!$B$11:$D$140,3))))))*-1,0),VALUE(CONCATENATE("01/",$B$1+1,"/",'Group Name and Year'!$E$14))-VALUE(CONCATENATE("01/",$B$1,"/",'Group Name and Year'!$E$14)))))</f>
        <v>#DIV/0!</v>
      </c>
      <c r="E125" s="17" t="str">
        <f>IF(SUM(I125:AL125)&gt;0,SUM(I125:AL125)," ")</f>
        <v xml:space="preserve"> </v>
      </c>
      <c r="F125" s="119" t="e">
        <f>Oct!AM126</f>
        <v>#DIV/0!</v>
      </c>
      <c r="G125" s="17">
        <f>VLOOKUP(B125,'Herbage Mass Residual'!$B$11:$O$140,($B$1+2),FALSE)</f>
        <v>1800</v>
      </c>
      <c r="H125" s="103" t="e">
        <f>($F$7/VLOOKUP(B125,'Paddock Names'!$B$11:$D$140,3))*(SUM(I125:AL125)/31)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26"/>
    </row>
    <row r="126" spans="2:38"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5" t="e">
        <f>AK126+(VLOOKUP($B125,'Growth Rates'!$B$11:$O$140,($B$1+2),FALSE))-(AL125*(AL$7/VLOOKUP($B125,'Paddock Names'!$B$11:$D$140,3)))</f>
        <v>#DIV/0!</v>
      </c>
    </row>
    <row r="127" spans="2:38" x14ac:dyDescent="0.2">
      <c r="B127" s="58">
        <f t="shared" si="5"/>
        <v>59</v>
      </c>
      <c r="C127" s="23" t="str">
        <f>IF(VLOOKUP(B127,'Paddock Names'!$B$11:$C$140,2)&gt;0,VLOOKUP(B127,'Paddock Names'!$B$11:$C$140,2),"")</f>
        <v/>
      </c>
      <c r="D127" s="28" t="e">
        <f>IF(((F127-G127)/(((VLOOKUP(B127,'Growth Rates'!$B$11:$O$140,($B$1+2),FALSE)))+0.001-(((I$7/VLOOKUP(B127,'Paddock Names'!$B$11:$D$140,3))))))*-1&gt;(VALUE(CONCATENATE("01/",$B$1+1,"/",'Group Name and Year'!$E$14))-VALUE(CONCATENATE("01/",$B$1,"/",'Group Name and Year'!$E$14))),(VALUE(CONCATENATE("01/",$B$1+1,"/",'Group Name and Year'!$E$14))-VALUE(CONCATENATE("01/",$B$1,"/",'Group Name and Year'!$E$14))),(IF(((F127-G127)/(((VLOOKUP(B127,'Growth Rates'!$B$11:$O$140,($B$1+2),FALSE)))+0.001-(((I$7/VLOOKUP(B127,'Paddock Names'!$B$11:$D$140,3))))))*-1&gt;0,ROUNDDOWN(((F127-G127)/(((VLOOKUP(B127,'Growth Rates'!$B$11:$O$140,($B$1+2),FALSE)))-(((I$7/VLOOKUP(B127,'Paddock Names'!$B$11:$D$140,3))))))*-1,0),VALUE(CONCATENATE("01/",$B$1+1,"/",'Group Name and Year'!$E$14))-VALUE(CONCATENATE("01/",$B$1,"/",'Group Name and Year'!$E$14)))))</f>
        <v>#DIV/0!</v>
      </c>
      <c r="E127" s="17" t="str">
        <f>IF(SUM(I127:AL127)&gt;0,SUM(I127:AL127)," ")</f>
        <v xml:space="preserve"> </v>
      </c>
      <c r="F127" s="119" t="e">
        <f>Oct!AM128</f>
        <v>#DIV/0!</v>
      </c>
      <c r="G127" s="17">
        <f>VLOOKUP(B127,'Herbage Mass Residual'!$B$11:$O$140,($B$1+2),FALSE)</f>
        <v>1800</v>
      </c>
      <c r="H127" s="103" t="e">
        <f>($F$7/VLOOKUP(B127,'Paddock Names'!$B$11:$D$140,3))*(SUM(I127:AL127)/31)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26"/>
    </row>
    <row r="128" spans="2:38"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5" t="e">
        <f>AK128+(VLOOKUP($B127,'Growth Rates'!$B$11:$O$140,($B$1+2),FALSE))-(AL127*(AL$7/VLOOKUP($B127,'Paddock Names'!$B$11:$D$140,3)))</f>
        <v>#DIV/0!</v>
      </c>
    </row>
    <row r="129" spans="2:38" x14ac:dyDescent="0.2">
      <c r="B129" s="58">
        <f t="shared" si="5"/>
        <v>60</v>
      </c>
      <c r="C129" s="23" t="str">
        <f>IF(VLOOKUP(B129,'Paddock Names'!$B$11:$C$140,2)&gt;0,VLOOKUP(B129,'Paddock Names'!$B$11:$C$140,2),"")</f>
        <v/>
      </c>
      <c r="D129" s="28" t="e">
        <f>IF(((F129-G129)/(((VLOOKUP(B129,'Growth Rates'!$B$11:$O$140,($B$1+2),FALSE)))+0.001-(((I$7/VLOOKUP(B129,'Paddock Names'!$B$11:$D$140,3))))))*-1&gt;(VALUE(CONCATENATE("01/",$B$1+1,"/",'Group Name and Year'!$E$14))-VALUE(CONCATENATE("01/",$B$1,"/",'Group Name and Year'!$E$14))),(VALUE(CONCATENATE("01/",$B$1+1,"/",'Group Name and Year'!$E$14))-VALUE(CONCATENATE("01/",$B$1,"/",'Group Name and Year'!$E$14))),(IF(((F129-G129)/(((VLOOKUP(B129,'Growth Rates'!$B$11:$O$140,($B$1+2),FALSE)))+0.001-(((I$7/VLOOKUP(B129,'Paddock Names'!$B$11:$D$140,3))))))*-1&gt;0,ROUNDDOWN(((F129-G129)/(((VLOOKUP(B129,'Growth Rates'!$B$11:$O$140,($B$1+2),FALSE)))-(((I$7/VLOOKUP(B129,'Paddock Names'!$B$11:$D$140,3))))))*-1,0),VALUE(CONCATENATE("01/",$B$1+1,"/",'Group Name and Year'!$E$14))-VALUE(CONCATENATE("01/",$B$1,"/",'Group Name and Year'!$E$14)))))</f>
        <v>#DIV/0!</v>
      </c>
      <c r="E129" s="17" t="str">
        <f>IF(SUM(I129:AL129)&gt;0,SUM(I129:AL129)," ")</f>
        <v xml:space="preserve"> </v>
      </c>
      <c r="F129" s="119" t="e">
        <f>Oct!AM130</f>
        <v>#DIV/0!</v>
      </c>
      <c r="G129" s="17">
        <f>VLOOKUP(B129,'Herbage Mass Residual'!$B$11:$O$140,($B$1+2),FALSE)</f>
        <v>1800</v>
      </c>
      <c r="H129" s="103" t="e">
        <f>($F$7/VLOOKUP(B129,'Paddock Names'!$B$11:$D$140,3))*(SUM(I129:AL129)/31)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26"/>
    </row>
    <row r="130" spans="2:38"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5" t="e">
        <f>AK130+(VLOOKUP($B129,'Growth Rates'!$B$11:$O$140,($B$1+2),FALSE))-(AL129*(AL$7/VLOOKUP($B129,'Paddock Names'!$B$11:$D$140,3)))</f>
        <v>#DIV/0!</v>
      </c>
    </row>
    <row r="131" spans="2:38" x14ac:dyDescent="0.2">
      <c r="B131" s="58">
        <f t="shared" si="5"/>
        <v>61</v>
      </c>
      <c r="C131" s="23" t="str">
        <f>IF(VLOOKUP(B131,'Paddock Names'!$B$11:$C$140,2)&gt;0,VLOOKUP(B131,'Paddock Names'!$B$11:$C$140,2),"")</f>
        <v/>
      </c>
      <c r="D131" s="28" t="e">
        <f>IF(((F131-G131)/(((VLOOKUP(B131,'Growth Rates'!$B$11:$O$140,($B$1+2),FALSE)))+0.001-(((I$7/VLOOKUP(B131,'Paddock Names'!$B$11:$D$140,3))))))*-1&gt;(VALUE(CONCATENATE("01/",$B$1+1,"/",'Group Name and Year'!$E$14))-VALUE(CONCATENATE("01/",$B$1,"/",'Group Name and Year'!$E$14))),(VALUE(CONCATENATE("01/",$B$1+1,"/",'Group Name and Year'!$E$14))-VALUE(CONCATENATE("01/",$B$1,"/",'Group Name and Year'!$E$14))),(IF(((F131-G131)/(((VLOOKUP(B131,'Growth Rates'!$B$11:$O$140,($B$1+2),FALSE)))+0.001-(((I$7/VLOOKUP(B131,'Paddock Names'!$B$11:$D$140,3))))))*-1&gt;0,ROUNDDOWN(((F131-G131)/(((VLOOKUP(B131,'Growth Rates'!$B$11:$O$140,($B$1+2),FALSE)))-(((I$7/VLOOKUP(B131,'Paddock Names'!$B$11:$D$140,3))))))*-1,0),VALUE(CONCATENATE("01/",$B$1+1,"/",'Group Name and Year'!$E$14))-VALUE(CONCATENATE("01/",$B$1,"/",'Group Name and Year'!$E$14)))))</f>
        <v>#DIV/0!</v>
      </c>
      <c r="E131" s="17" t="str">
        <f>IF(SUM(I131:AL131)&gt;0,SUM(I131:AL131)," ")</f>
        <v xml:space="preserve"> </v>
      </c>
      <c r="F131" s="119" t="e">
        <f>Oct!AM132</f>
        <v>#DIV/0!</v>
      </c>
      <c r="G131" s="17">
        <f>VLOOKUP(B131,'Herbage Mass Residual'!$B$11:$O$140,($B$1+2),FALSE)</f>
        <v>1800</v>
      </c>
      <c r="H131" s="103" t="e">
        <f>($F$7/VLOOKUP(B131,'Paddock Names'!$B$11:$D$140,3))*(SUM(I131:AL131)/31)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26"/>
    </row>
    <row r="132" spans="2:38"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5" t="e">
        <f>AK132+(VLOOKUP($B131,'Growth Rates'!$B$11:$O$140,($B$1+2),FALSE))-(AL131*(AL$7/VLOOKUP($B131,'Paddock Names'!$B$11:$D$140,3)))</f>
        <v>#DIV/0!</v>
      </c>
    </row>
    <row r="133" spans="2:38" x14ac:dyDescent="0.2">
      <c r="B133" s="58">
        <f t="shared" si="5"/>
        <v>62</v>
      </c>
      <c r="C133" s="23" t="str">
        <f>IF(VLOOKUP(B133,'Paddock Names'!$B$11:$C$140,2)&gt;0,VLOOKUP(B133,'Paddock Names'!$B$11:$C$140,2),"")</f>
        <v/>
      </c>
      <c r="D133" s="28" t="e">
        <f>IF(((F133-G133)/(((VLOOKUP(B133,'Growth Rates'!$B$11:$O$140,($B$1+2),FALSE)))+0.001-(((I$7/VLOOKUP(B133,'Paddock Names'!$B$11:$D$140,3))))))*-1&gt;(VALUE(CONCATENATE("01/",$B$1+1,"/",'Group Name and Year'!$E$14))-VALUE(CONCATENATE("01/",$B$1,"/",'Group Name and Year'!$E$14))),(VALUE(CONCATENATE("01/",$B$1+1,"/",'Group Name and Year'!$E$14))-VALUE(CONCATENATE("01/",$B$1,"/",'Group Name and Year'!$E$14))),(IF(((F133-G133)/(((VLOOKUP(B133,'Growth Rates'!$B$11:$O$140,($B$1+2),FALSE)))+0.001-(((I$7/VLOOKUP(B133,'Paddock Names'!$B$11:$D$140,3))))))*-1&gt;0,ROUNDDOWN(((F133-G133)/(((VLOOKUP(B133,'Growth Rates'!$B$11:$O$140,($B$1+2),FALSE)))-(((I$7/VLOOKUP(B133,'Paddock Names'!$B$11:$D$140,3))))))*-1,0),VALUE(CONCATENATE("01/",$B$1+1,"/",'Group Name and Year'!$E$14))-VALUE(CONCATENATE("01/",$B$1,"/",'Group Name and Year'!$E$14)))))</f>
        <v>#DIV/0!</v>
      </c>
      <c r="E133" s="17" t="str">
        <f>IF(SUM(I133:AL133)&gt;0,SUM(I133:AL133)," ")</f>
        <v xml:space="preserve"> </v>
      </c>
      <c r="F133" s="119" t="e">
        <f>Oct!AM134</f>
        <v>#DIV/0!</v>
      </c>
      <c r="G133" s="17">
        <f>VLOOKUP(B133,'Herbage Mass Residual'!$B$11:$O$140,($B$1+2),FALSE)</f>
        <v>1800</v>
      </c>
      <c r="H133" s="103" t="e">
        <f>($F$7/VLOOKUP(B133,'Paddock Names'!$B$11:$D$140,3))*(SUM(I133:AL133)/31)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26"/>
    </row>
    <row r="134" spans="2:38"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5" t="e">
        <f>AK134+(VLOOKUP($B133,'Growth Rates'!$B$11:$O$140,($B$1+2),FALSE))-(AL133*(AL$7/VLOOKUP($B133,'Paddock Names'!$B$11:$D$140,3)))</f>
        <v>#DIV/0!</v>
      </c>
    </row>
    <row r="135" spans="2:38" x14ac:dyDescent="0.2">
      <c r="B135" s="58">
        <f t="shared" si="5"/>
        <v>63</v>
      </c>
      <c r="C135" s="23" t="str">
        <f>IF(VLOOKUP(B135,'Paddock Names'!$B$11:$C$140,2)&gt;0,VLOOKUP(B135,'Paddock Names'!$B$11:$C$140,2),"")</f>
        <v/>
      </c>
      <c r="D135" s="28" t="e">
        <f>IF(((F135-G135)/(((VLOOKUP(B135,'Growth Rates'!$B$11:$O$140,($B$1+2),FALSE)))+0.001-(((I$7/VLOOKUP(B135,'Paddock Names'!$B$11:$D$140,3))))))*-1&gt;(VALUE(CONCATENATE("01/",$B$1+1,"/",'Group Name and Year'!$E$14))-VALUE(CONCATENATE("01/",$B$1,"/",'Group Name and Year'!$E$14))),(VALUE(CONCATENATE("01/",$B$1+1,"/",'Group Name and Year'!$E$14))-VALUE(CONCATENATE("01/",$B$1,"/",'Group Name and Year'!$E$14))),(IF(((F135-G135)/(((VLOOKUP(B135,'Growth Rates'!$B$11:$O$140,($B$1+2),FALSE)))+0.001-(((I$7/VLOOKUP(B135,'Paddock Names'!$B$11:$D$140,3))))))*-1&gt;0,ROUNDDOWN(((F135-G135)/(((VLOOKUP(B135,'Growth Rates'!$B$11:$O$140,($B$1+2),FALSE)))-(((I$7/VLOOKUP(B135,'Paddock Names'!$B$11:$D$140,3))))))*-1,0),VALUE(CONCATENATE("01/",$B$1+1,"/",'Group Name and Year'!$E$14))-VALUE(CONCATENATE("01/",$B$1,"/",'Group Name and Year'!$E$14)))))</f>
        <v>#DIV/0!</v>
      </c>
      <c r="E135" s="17" t="str">
        <f>IF(SUM(I135:AL135)&gt;0,SUM(I135:AL135)," ")</f>
        <v xml:space="preserve"> </v>
      </c>
      <c r="F135" s="119" t="e">
        <f>Oct!AM136</f>
        <v>#DIV/0!</v>
      </c>
      <c r="G135" s="17">
        <f>VLOOKUP(B135,'Herbage Mass Residual'!$B$11:$O$140,($B$1+2),FALSE)</f>
        <v>1800</v>
      </c>
      <c r="H135" s="103" t="e">
        <f>($F$7/VLOOKUP(B135,'Paddock Names'!$B$11:$D$140,3))*(SUM(I135:AL135)/31)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26"/>
    </row>
    <row r="136" spans="2:38"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5" t="e">
        <f>AK136+(VLOOKUP($B135,'Growth Rates'!$B$11:$O$140,($B$1+2),FALSE))-(AL135*(AL$7/VLOOKUP($B135,'Paddock Names'!$B$11:$D$140,3)))</f>
        <v>#DIV/0!</v>
      </c>
    </row>
    <row r="137" spans="2:38" x14ac:dyDescent="0.2">
      <c r="B137" s="58">
        <f t="shared" si="5"/>
        <v>64</v>
      </c>
      <c r="C137" s="23" t="str">
        <f>IF(VLOOKUP(B137,'Paddock Names'!$B$11:$C$140,2)&gt;0,VLOOKUP(B137,'Paddock Names'!$B$11:$C$140,2),"")</f>
        <v/>
      </c>
      <c r="D137" s="28" t="e">
        <f>IF(((F137-G137)/(((VLOOKUP(B137,'Growth Rates'!$B$11:$O$140,($B$1+2),FALSE)))+0.001-(((I$7/VLOOKUP(B137,'Paddock Names'!$B$11:$D$140,3))))))*-1&gt;(VALUE(CONCATENATE("01/",$B$1+1,"/",'Group Name and Year'!$E$14))-VALUE(CONCATENATE("01/",$B$1,"/",'Group Name and Year'!$E$14))),(VALUE(CONCATENATE("01/",$B$1+1,"/",'Group Name and Year'!$E$14))-VALUE(CONCATENATE("01/",$B$1,"/",'Group Name and Year'!$E$14))),(IF(((F137-G137)/(((VLOOKUP(B137,'Growth Rates'!$B$11:$O$140,($B$1+2),FALSE)))+0.001-(((I$7/VLOOKUP(B137,'Paddock Names'!$B$11:$D$140,3))))))*-1&gt;0,ROUNDDOWN(((F137-G137)/(((VLOOKUP(B137,'Growth Rates'!$B$11:$O$140,($B$1+2),FALSE)))-(((I$7/VLOOKUP(B137,'Paddock Names'!$B$11:$D$140,3))))))*-1,0),VALUE(CONCATENATE("01/",$B$1+1,"/",'Group Name and Year'!$E$14))-VALUE(CONCATENATE("01/",$B$1,"/",'Group Name and Year'!$E$14)))))</f>
        <v>#DIV/0!</v>
      </c>
      <c r="E137" s="17" t="str">
        <f>IF(SUM(I137:AL137)&gt;0,SUM(I137:AL137)," ")</f>
        <v xml:space="preserve"> </v>
      </c>
      <c r="F137" s="119" t="e">
        <f>Oct!AM138</f>
        <v>#DIV/0!</v>
      </c>
      <c r="G137" s="17">
        <f>VLOOKUP(B137,'Herbage Mass Residual'!$B$11:$O$140,($B$1+2),FALSE)</f>
        <v>1800</v>
      </c>
      <c r="H137" s="103" t="e">
        <f>($F$7/VLOOKUP(B137,'Paddock Names'!$B$11:$D$140,3))*(SUM(I137:AL137)/31)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26"/>
    </row>
    <row r="138" spans="2:38"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5" t="e">
        <f>AK138+(VLOOKUP($B137,'Growth Rates'!$B$11:$O$140,($B$1+2),FALSE))-(AL137*(AL$7/VLOOKUP($B137,'Paddock Names'!$B$11:$D$140,3)))</f>
        <v>#DIV/0!</v>
      </c>
    </row>
    <row r="139" spans="2:38" x14ac:dyDescent="0.2">
      <c r="B139" s="58">
        <f t="shared" si="5"/>
        <v>65</v>
      </c>
      <c r="C139" s="23" t="str">
        <f>IF(VLOOKUP(B139,'Paddock Names'!$B$11:$C$140,2)&gt;0,VLOOKUP(B139,'Paddock Names'!$B$11:$C$140,2),"")</f>
        <v/>
      </c>
      <c r="D139" s="28" t="e">
        <f>IF(((F139-G139)/(((VLOOKUP(B139,'Growth Rates'!$B$11:$O$140,($B$1+2),FALSE)))+0.001-(((I$7/VLOOKUP(B139,'Paddock Names'!$B$11:$D$140,3))))))*-1&gt;(VALUE(CONCATENATE("01/",$B$1+1,"/",'Group Name and Year'!$E$14))-VALUE(CONCATENATE("01/",$B$1,"/",'Group Name and Year'!$E$14))),(VALUE(CONCATENATE("01/",$B$1+1,"/",'Group Name and Year'!$E$14))-VALUE(CONCATENATE("01/",$B$1,"/",'Group Name and Year'!$E$14))),(IF(((F139-G139)/(((VLOOKUP(B139,'Growth Rates'!$B$11:$O$140,($B$1+2),FALSE)))+0.001-(((I$7/VLOOKUP(B139,'Paddock Names'!$B$11:$D$140,3))))))*-1&gt;0,ROUNDDOWN(((F139-G139)/(((VLOOKUP(B139,'Growth Rates'!$B$11:$O$140,($B$1+2),FALSE)))-(((I$7/VLOOKUP(B139,'Paddock Names'!$B$11:$D$140,3))))))*-1,0),VALUE(CONCATENATE("01/",$B$1+1,"/",'Group Name and Year'!$E$14))-VALUE(CONCATENATE("01/",$B$1,"/",'Group Name and Year'!$E$14)))))</f>
        <v>#DIV/0!</v>
      </c>
      <c r="E139" s="17" t="str">
        <f>IF(SUM(I139:AL139)&gt;0,SUM(I139:AL139)," ")</f>
        <v xml:space="preserve"> </v>
      </c>
      <c r="F139" s="119" t="e">
        <f>Oct!AM140</f>
        <v>#DIV/0!</v>
      </c>
      <c r="G139" s="17">
        <f>VLOOKUP(B139,'Herbage Mass Residual'!$B$11:$O$140,($B$1+2),FALSE)</f>
        <v>1800</v>
      </c>
      <c r="H139" s="103" t="e">
        <f>($F$7/VLOOKUP(B139,'Paddock Names'!$B$11:$D$140,3))*(SUM(I139:AL139)/31)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26"/>
    </row>
    <row r="140" spans="2:38"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5" t="e">
        <f>AK140+(VLOOKUP($B139,'Growth Rates'!$B$11:$O$140,($B$1+2),FALSE))-(AL139*(AL$7/VLOOKUP($B139,'Paddock Names'!$B$11:$D$140,3)))</f>
        <v>#DIV/0!</v>
      </c>
    </row>
    <row r="141" spans="2:38" x14ac:dyDescent="0.2">
      <c r="B141" s="58">
        <f t="shared" ref="B141:B204" si="6">B140+0.5</f>
        <v>66</v>
      </c>
      <c r="C141" s="23" t="str">
        <f>IF(VLOOKUP(B141,'Paddock Names'!$B$11:$C$140,2)&gt;0,VLOOKUP(B141,'Paddock Names'!$B$11:$C$140,2),"")</f>
        <v/>
      </c>
      <c r="D141" s="28" t="e">
        <f>IF(((F141-G141)/(((VLOOKUP(B141,'Growth Rates'!$B$11:$O$140,($B$1+2),FALSE)))+0.001-(((I$7/VLOOKUP(B141,'Paddock Names'!$B$11:$D$140,3))))))*-1&gt;(VALUE(CONCATENATE("01/",$B$1+1,"/",'Group Name and Year'!$E$14))-VALUE(CONCATENATE("01/",$B$1,"/",'Group Name and Year'!$E$14))),(VALUE(CONCATENATE("01/",$B$1+1,"/",'Group Name and Year'!$E$14))-VALUE(CONCATENATE("01/",$B$1,"/",'Group Name and Year'!$E$14))),(IF(((F141-G141)/(((VLOOKUP(B141,'Growth Rates'!$B$11:$O$140,($B$1+2),FALSE)))+0.001-(((I$7/VLOOKUP(B141,'Paddock Names'!$B$11:$D$140,3))))))*-1&gt;0,ROUNDDOWN(((F141-G141)/(((VLOOKUP(B141,'Growth Rates'!$B$11:$O$140,($B$1+2),FALSE)))-(((I$7/VLOOKUP(B141,'Paddock Names'!$B$11:$D$140,3))))))*-1,0),VALUE(CONCATENATE("01/",$B$1+1,"/",'Group Name and Year'!$E$14))-VALUE(CONCATENATE("01/",$B$1,"/",'Group Name and Year'!$E$14)))))</f>
        <v>#DIV/0!</v>
      </c>
      <c r="E141" s="17" t="str">
        <f>IF(SUM(I141:AL141)&gt;0,SUM(I141:AL141)," ")</f>
        <v xml:space="preserve"> </v>
      </c>
      <c r="F141" s="119" t="e">
        <f>Oct!AM142</f>
        <v>#DIV/0!</v>
      </c>
      <c r="G141" s="17">
        <f>VLOOKUP(B141,'Herbage Mass Residual'!$B$11:$O$140,($B$1+2),FALSE)</f>
        <v>1800</v>
      </c>
      <c r="H141" s="103" t="e">
        <f>($F$7/VLOOKUP(B141,'Paddock Names'!$B$11:$D$140,3))*(SUM(I141:AL141)/31)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26"/>
    </row>
    <row r="142" spans="2:38" ht="16" thickBot="1" x14ac:dyDescent="0.25">
      <c r="B142" s="58">
        <f t="shared" si="6"/>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5" t="e">
        <f>AK142+(VLOOKUP($B141,'Growth Rates'!$B$11:$O$140,($B$1+2),FALSE))-(AL141*(AL$7/VLOOKUP($B141,'Paddock Names'!$B$11:$D$140,3)))</f>
        <v>#DIV/0!</v>
      </c>
    </row>
    <row r="143" spans="2:38" x14ac:dyDescent="0.2">
      <c r="B143" s="58">
        <f t="shared" si="6"/>
        <v>67</v>
      </c>
      <c r="C143" s="23" t="str">
        <f>IF(VLOOKUP(B143,'Paddock Names'!$B$11:$C$140,2)&gt;0,VLOOKUP(B143,'Paddock Names'!$B$11:$C$140,2),"")</f>
        <v/>
      </c>
      <c r="D143" s="28" t="e">
        <f>IF(((F143-G143)/(((VLOOKUP(B143,'Growth Rates'!$B$11:$O$140,($B$1+2),FALSE)))+0.001-(((I$7/VLOOKUP(B143,'Paddock Names'!$B$11:$D$140,3))))))*-1&gt;(VALUE(CONCATENATE("01/",$B$1+1,"/",'Group Name and Year'!$E$14))-VALUE(CONCATENATE("01/",$B$1,"/",'Group Name and Year'!$E$14))),(VALUE(CONCATENATE("01/",$B$1+1,"/",'Group Name and Year'!$E$14))-VALUE(CONCATENATE("01/",$B$1,"/",'Group Name and Year'!$E$14))),(IF(((F143-G143)/(((VLOOKUP(B143,'Growth Rates'!$B$11:$O$140,($B$1+2),FALSE)))+0.001-(((I$7/VLOOKUP(B143,'Paddock Names'!$B$11:$D$140,3))))))*-1&gt;0,ROUNDDOWN(((F143-G143)/(((VLOOKUP(B143,'Growth Rates'!$B$11:$O$140,($B$1+2),FALSE)))-(((I$7/VLOOKUP(B143,'Paddock Names'!$B$11:$D$140,3))))))*-1,0),VALUE(CONCATENATE("01/",$B$1+1,"/",'Group Name and Year'!$E$14))-VALUE(CONCATENATE("01/",$B$1,"/",'Group Name and Year'!$E$14)))))</f>
        <v>#DIV/0!</v>
      </c>
      <c r="E143" s="17" t="str">
        <f>IF(SUM(I143:AL143)&gt;0,SUM(I143:AL143)," ")</f>
        <v xml:space="preserve"> </v>
      </c>
      <c r="F143" s="119" t="e">
        <f>Oct!AM144</f>
        <v>#DIV/0!</v>
      </c>
      <c r="G143" s="17">
        <f>VLOOKUP(B143,'Herbage Mass Residual'!$B$11:$O$140,($B$1+2),FALSE)</f>
        <v>1800</v>
      </c>
      <c r="H143" s="103" t="e">
        <f>($F$7/VLOOKUP(B143,'Paddock Names'!$B$11:$D$140,3))*(SUM(I143:AL143)/31)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26"/>
    </row>
    <row r="144" spans="2:38" ht="16" thickBot="1" x14ac:dyDescent="0.25">
      <c r="B144" s="58">
        <f t="shared" si="6"/>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5" t="e">
        <f>AK144+(VLOOKUP($B143,'Growth Rates'!$B$11:$O$140,($B$1+2),FALSE))-(AL143*(AL$7/VLOOKUP($B143,'Paddock Names'!$B$11:$D$140,3)))</f>
        <v>#DIV/0!</v>
      </c>
    </row>
    <row r="145" spans="2:38" x14ac:dyDescent="0.2">
      <c r="B145" s="58">
        <f t="shared" si="6"/>
        <v>68</v>
      </c>
      <c r="C145" s="23" t="str">
        <f>IF(VLOOKUP(B145,'Paddock Names'!$B$11:$C$140,2)&gt;0,VLOOKUP(B145,'Paddock Names'!$B$11:$C$140,2),"")</f>
        <v/>
      </c>
      <c r="D145" s="28" t="e">
        <f>IF(((F145-G145)/(((VLOOKUP(B145,'Growth Rates'!$B$11:$O$140,($B$1+2),FALSE)))+0.001-(((I$7/VLOOKUP(B145,'Paddock Names'!$B$11:$D$140,3))))))*-1&gt;(VALUE(CONCATENATE("01/",$B$1+1,"/",'Group Name and Year'!$E$14))-VALUE(CONCATENATE("01/",$B$1,"/",'Group Name and Year'!$E$14))),(VALUE(CONCATENATE("01/",$B$1+1,"/",'Group Name and Year'!$E$14))-VALUE(CONCATENATE("01/",$B$1,"/",'Group Name and Year'!$E$14))),(IF(((F145-G145)/(((VLOOKUP(B145,'Growth Rates'!$B$11:$O$140,($B$1+2),FALSE)))+0.001-(((I$7/VLOOKUP(B145,'Paddock Names'!$B$11:$D$140,3))))))*-1&gt;0,ROUNDDOWN(((F145-G145)/(((VLOOKUP(B145,'Growth Rates'!$B$11:$O$140,($B$1+2),FALSE)))-(((I$7/VLOOKUP(B145,'Paddock Names'!$B$11:$D$140,3))))))*-1,0),VALUE(CONCATENATE("01/",$B$1+1,"/",'Group Name and Year'!$E$14))-VALUE(CONCATENATE("01/",$B$1,"/",'Group Name and Year'!$E$14)))))</f>
        <v>#DIV/0!</v>
      </c>
      <c r="E145" s="17" t="str">
        <f>IF(SUM(I145:AL145)&gt;0,SUM(I145:AL145)," ")</f>
        <v xml:space="preserve"> </v>
      </c>
      <c r="F145" s="119" t="e">
        <f>Oct!AM146</f>
        <v>#DIV/0!</v>
      </c>
      <c r="G145" s="17">
        <f>VLOOKUP(B145,'Herbage Mass Residual'!$B$11:$O$140,($B$1+2),FALSE)</f>
        <v>1800</v>
      </c>
      <c r="H145" s="103" t="e">
        <f>($F$7/VLOOKUP(B145,'Paddock Names'!$B$11:$D$140,3))*(SUM(I145:AL145)/31)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26"/>
    </row>
    <row r="146" spans="2:38" ht="16" thickBot="1" x14ac:dyDescent="0.25">
      <c r="B146" s="58">
        <f t="shared" si="6"/>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5" t="e">
        <f>AK146+(VLOOKUP($B145,'Growth Rates'!$B$11:$O$140,($B$1+2),FALSE))-(AL145*(AL$7/VLOOKUP($B145,'Paddock Names'!$B$11:$D$140,3)))</f>
        <v>#DIV/0!</v>
      </c>
    </row>
    <row r="147" spans="2:38" x14ac:dyDescent="0.2">
      <c r="B147" s="58">
        <f t="shared" si="6"/>
        <v>69</v>
      </c>
      <c r="C147" s="23" t="str">
        <f>IF(VLOOKUP(B147,'Paddock Names'!$B$11:$C$140,2)&gt;0,VLOOKUP(B147,'Paddock Names'!$B$11:$C$140,2),"")</f>
        <v/>
      </c>
      <c r="D147" s="28" t="e">
        <f>IF(((F147-G147)/(((VLOOKUP(B147,'Growth Rates'!$B$11:$O$140,($B$1+2),FALSE)))+0.001-(((I$7/VLOOKUP(B147,'Paddock Names'!$B$11:$D$140,3))))))*-1&gt;(VALUE(CONCATENATE("01/",$B$1+1,"/",'Group Name and Year'!$E$14))-VALUE(CONCATENATE("01/",$B$1,"/",'Group Name and Year'!$E$14))),(VALUE(CONCATENATE("01/",$B$1+1,"/",'Group Name and Year'!$E$14))-VALUE(CONCATENATE("01/",$B$1,"/",'Group Name and Year'!$E$14))),(IF(((F147-G147)/(((VLOOKUP(B147,'Growth Rates'!$B$11:$O$140,($B$1+2),FALSE)))+0.001-(((I$7/VLOOKUP(B147,'Paddock Names'!$B$11:$D$140,3))))))*-1&gt;0,ROUNDDOWN(((F147-G147)/(((VLOOKUP(B147,'Growth Rates'!$B$11:$O$140,($B$1+2),FALSE)))-(((I$7/VLOOKUP(B147,'Paddock Names'!$B$11:$D$140,3))))))*-1,0),VALUE(CONCATENATE("01/",$B$1+1,"/",'Group Name and Year'!$E$14))-VALUE(CONCATENATE("01/",$B$1,"/",'Group Name and Year'!$E$14)))))</f>
        <v>#DIV/0!</v>
      </c>
      <c r="E147" s="17" t="str">
        <f>IF(SUM(I147:AL147)&gt;0,SUM(I147:AL147)," ")</f>
        <v xml:space="preserve"> </v>
      </c>
      <c r="F147" s="119" t="e">
        <f>Oct!AM148</f>
        <v>#DIV/0!</v>
      </c>
      <c r="G147" s="17">
        <f>VLOOKUP(B147,'Herbage Mass Residual'!$B$11:$O$140,($B$1+2),FALSE)</f>
        <v>1800</v>
      </c>
      <c r="H147" s="103" t="e">
        <f>($F$7/VLOOKUP(B147,'Paddock Names'!$B$11:$D$140,3))*(SUM(I147:AL147)/31)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26"/>
    </row>
    <row r="148" spans="2:38" ht="16" thickBot="1" x14ac:dyDescent="0.25">
      <c r="B148" s="58">
        <f t="shared" si="6"/>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5" t="e">
        <f>AK148+(VLOOKUP($B147,'Growth Rates'!$B$11:$O$140,($B$1+2),FALSE))-(AL147*(AL$7/VLOOKUP($B147,'Paddock Names'!$B$11:$D$140,3)))</f>
        <v>#DIV/0!</v>
      </c>
    </row>
    <row r="149" spans="2:38" x14ac:dyDescent="0.2">
      <c r="B149" s="58">
        <f t="shared" si="6"/>
        <v>70</v>
      </c>
      <c r="C149" s="23" t="str">
        <f>IF(VLOOKUP(B149,'Paddock Names'!$B$11:$C$140,2)&gt;0,VLOOKUP(B149,'Paddock Names'!$B$11:$C$140,2),"")</f>
        <v/>
      </c>
      <c r="D149" s="28" t="e">
        <f>IF(((F149-G149)/(((VLOOKUP(B149,'Growth Rates'!$B$11:$O$140,($B$1+2),FALSE)))+0.001-(((I$7/VLOOKUP(B149,'Paddock Names'!$B$11:$D$140,3))))))*-1&gt;(VALUE(CONCATENATE("01/",$B$1+1,"/",'Group Name and Year'!$E$14))-VALUE(CONCATENATE("01/",$B$1,"/",'Group Name and Year'!$E$14))),(VALUE(CONCATENATE("01/",$B$1+1,"/",'Group Name and Year'!$E$14))-VALUE(CONCATENATE("01/",$B$1,"/",'Group Name and Year'!$E$14))),(IF(((F149-G149)/(((VLOOKUP(B149,'Growth Rates'!$B$11:$O$140,($B$1+2),FALSE)))+0.001-(((I$7/VLOOKUP(B149,'Paddock Names'!$B$11:$D$140,3))))))*-1&gt;0,ROUNDDOWN(((F149-G149)/(((VLOOKUP(B149,'Growth Rates'!$B$11:$O$140,($B$1+2),FALSE)))-(((I$7/VLOOKUP(B149,'Paddock Names'!$B$11:$D$140,3))))))*-1,0),VALUE(CONCATENATE("01/",$B$1+1,"/",'Group Name and Year'!$E$14))-VALUE(CONCATENATE("01/",$B$1,"/",'Group Name and Year'!$E$14)))))</f>
        <v>#DIV/0!</v>
      </c>
      <c r="E149" s="17" t="str">
        <f>IF(SUM(I149:AL149)&gt;0,SUM(I149:AL149)," ")</f>
        <v xml:space="preserve"> </v>
      </c>
      <c r="F149" s="119" t="e">
        <f>Oct!AM150</f>
        <v>#DIV/0!</v>
      </c>
      <c r="G149" s="17">
        <f>VLOOKUP(B149,'Herbage Mass Residual'!$B$11:$O$140,($B$1+2),FALSE)</f>
        <v>1800</v>
      </c>
      <c r="H149" s="103" t="e">
        <f>($F$7/VLOOKUP(B149,'Paddock Names'!$B$11:$D$140,3))*(SUM(I149:AL149)/31)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26"/>
    </row>
    <row r="150" spans="2:38" ht="16" thickBot="1" x14ac:dyDescent="0.25">
      <c r="B150" s="58">
        <f t="shared" si="6"/>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5" t="e">
        <f>AK150+(VLOOKUP($B149,'Growth Rates'!$B$11:$O$140,($B$1+2),FALSE))-(AL149*(AL$7/VLOOKUP($B149,'Paddock Names'!$B$11:$D$140,3)))</f>
        <v>#DIV/0!</v>
      </c>
    </row>
    <row r="151" spans="2:38" x14ac:dyDescent="0.2">
      <c r="B151" s="58">
        <f t="shared" si="6"/>
        <v>71</v>
      </c>
      <c r="C151" s="23" t="str">
        <f>IF(VLOOKUP(B151,'Paddock Names'!$B$11:$C$140,2)&gt;0,VLOOKUP(B151,'Paddock Names'!$B$11:$C$140,2),"")</f>
        <v/>
      </c>
      <c r="D151" s="28" t="e">
        <f>IF(((F151-G151)/(((VLOOKUP(B151,'Growth Rates'!$B$11:$O$140,($B$1+2),FALSE)))+0.001-(((I$7/VLOOKUP(B151,'Paddock Names'!$B$11:$D$140,3))))))*-1&gt;(VALUE(CONCATENATE("01/",$B$1+1,"/",'Group Name and Year'!$E$14))-VALUE(CONCATENATE("01/",$B$1,"/",'Group Name and Year'!$E$14))),(VALUE(CONCATENATE("01/",$B$1+1,"/",'Group Name and Year'!$E$14))-VALUE(CONCATENATE("01/",$B$1,"/",'Group Name and Year'!$E$14))),(IF(((F151-G151)/(((VLOOKUP(B151,'Growth Rates'!$B$11:$O$140,($B$1+2),FALSE)))+0.001-(((I$7/VLOOKUP(B151,'Paddock Names'!$B$11:$D$140,3))))))*-1&gt;0,ROUNDDOWN(((F151-G151)/(((VLOOKUP(B151,'Growth Rates'!$B$11:$O$140,($B$1+2),FALSE)))-(((I$7/VLOOKUP(B151,'Paddock Names'!$B$11:$D$140,3))))))*-1,0),VALUE(CONCATENATE("01/",$B$1+1,"/",'Group Name and Year'!$E$14))-VALUE(CONCATENATE("01/",$B$1,"/",'Group Name and Year'!$E$14)))))</f>
        <v>#DIV/0!</v>
      </c>
      <c r="E151" s="17" t="str">
        <f>IF(SUM(I151:AL151)&gt;0,SUM(I151:AL151)," ")</f>
        <v xml:space="preserve"> </v>
      </c>
      <c r="F151" s="119" t="e">
        <f>Oct!AM152</f>
        <v>#DIV/0!</v>
      </c>
      <c r="G151" s="17">
        <f>VLOOKUP(B151,'Herbage Mass Residual'!$B$11:$O$140,($B$1+2),FALSE)</f>
        <v>1800</v>
      </c>
      <c r="H151" s="103" t="e">
        <f>($F$7/VLOOKUP(B151,'Paddock Names'!$B$11:$D$140,3))*(SUM(I151:AL151)/31)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26"/>
    </row>
    <row r="152" spans="2:38" ht="16" thickBot="1" x14ac:dyDescent="0.25">
      <c r="B152" s="58">
        <f t="shared" si="6"/>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5" t="e">
        <f>AK152+(VLOOKUP($B151,'Growth Rates'!$B$11:$O$140,($B$1+2),FALSE))-(AL151*(AL$7/VLOOKUP($B151,'Paddock Names'!$B$11:$D$140,3)))</f>
        <v>#DIV/0!</v>
      </c>
    </row>
    <row r="153" spans="2:38" x14ac:dyDescent="0.2">
      <c r="B153" s="58">
        <f t="shared" si="6"/>
        <v>72</v>
      </c>
      <c r="C153" s="23" t="str">
        <f>IF(VLOOKUP(B153,'Paddock Names'!$B$11:$C$140,2)&gt;0,VLOOKUP(B153,'Paddock Names'!$B$11:$C$140,2),"")</f>
        <v/>
      </c>
      <c r="D153" s="28" t="e">
        <f>IF(((F153-G153)/(((VLOOKUP(B153,'Growth Rates'!$B$11:$O$140,($B$1+2),FALSE)))+0.001-(((I$7/VLOOKUP(B153,'Paddock Names'!$B$11:$D$140,3))))))*-1&gt;(VALUE(CONCATENATE("01/",$B$1+1,"/",'Group Name and Year'!$E$14))-VALUE(CONCATENATE("01/",$B$1,"/",'Group Name and Year'!$E$14))),(VALUE(CONCATENATE("01/",$B$1+1,"/",'Group Name and Year'!$E$14))-VALUE(CONCATENATE("01/",$B$1,"/",'Group Name and Year'!$E$14))),(IF(((F153-G153)/(((VLOOKUP(B153,'Growth Rates'!$B$11:$O$140,($B$1+2),FALSE)))+0.001-(((I$7/VLOOKUP(B153,'Paddock Names'!$B$11:$D$140,3))))))*-1&gt;0,ROUNDDOWN(((F153-G153)/(((VLOOKUP(B153,'Growth Rates'!$B$11:$O$140,($B$1+2),FALSE)))-(((I$7/VLOOKUP(B153,'Paddock Names'!$B$11:$D$140,3))))))*-1,0),VALUE(CONCATENATE("01/",$B$1+1,"/",'Group Name and Year'!$E$14))-VALUE(CONCATENATE("01/",$B$1,"/",'Group Name and Year'!$E$14)))))</f>
        <v>#DIV/0!</v>
      </c>
      <c r="E153" s="17" t="str">
        <f>IF(SUM(I153:AL153)&gt;0,SUM(I153:AL153)," ")</f>
        <v xml:space="preserve"> </v>
      </c>
      <c r="F153" s="119" t="e">
        <f>Oct!AM154</f>
        <v>#DIV/0!</v>
      </c>
      <c r="G153" s="17">
        <f>VLOOKUP(B153,'Herbage Mass Residual'!$B$11:$O$140,($B$1+2),FALSE)</f>
        <v>1800</v>
      </c>
      <c r="H153" s="103" t="e">
        <f>($F$7/VLOOKUP(B153,'Paddock Names'!$B$11:$D$140,3))*(SUM(I153:AL153)/31)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26"/>
    </row>
    <row r="154" spans="2:38" ht="16" thickBot="1" x14ac:dyDescent="0.25">
      <c r="B154" s="58">
        <f t="shared" si="6"/>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5" t="e">
        <f>AK154+(VLOOKUP($B153,'Growth Rates'!$B$11:$O$140,($B$1+2),FALSE))-(AL153*(AL$7/VLOOKUP($B153,'Paddock Names'!$B$11:$D$140,3)))</f>
        <v>#DIV/0!</v>
      </c>
    </row>
    <row r="155" spans="2:38" x14ac:dyDescent="0.2">
      <c r="B155" s="58">
        <f t="shared" si="6"/>
        <v>73</v>
      </c>
      <c r="C155" s="23" t="str">
        <f>IF(VLOOKUP(B155,'Paddock Names'!$B$11:$C$140,2)&gt;0,VLOOKUP(B155,'Paddock Names'!$B$11:$C$140,2),"")</f>
        <v/>
      </c>
      <c r="D155" s="28" t="e">
        <f>IF(((F155-G155)/(((VLOOKUP(B155,'Growth Rates'!$B$11:$O$140,($B$1+2),FALSE)))+0.001-(((I$7/VLOOKUP(B155,'Paddock Names'!$B$11:$D$140,3))))))*-1&gt;(VALUE(CONCATENATE("01/",$B$1+1,"/",'Group Name and Year'!$E$14))-VALUE(CONCATENATE("01/",$B$1,"/",'Group Name and Year'!$E$14))),(VALUE(CONCATENATE("01/",$B$1+1,"/",'Group Name and Year'!$E$14))-VALUE(CONCATENATE("01/",$B$1,"/",'Group Name and Year'!$E$14))),(IF(((F155-G155)/(((VLOOKUP(B155,'Growth Rates'!$B$11:$O$140,($B$1+2),FALSE)))+0.001-(((I$7/VLOOKUP(B155,'Paddock Names'!$B$11:$D$140,3))))))*-1&gt;0,ROUNDDOWN(((F155-G155)/(((VLOOKUP(B155,'Growth Rates'!$B$11:$O$140,($B$1+2),FALSE)))-(((I$7/VLOOKUP(B155,'Paddock Names'!$B$11:$D$140,3))))))*-1,0),VALUE(CONCATENATE("01/",$B$1+1,"/",'Group Name and Year'!$E$14))-VALUE(CONCATENATE("01/",$B$1,"/",'Group Name and Year'!$E$14)))))</f>
        <v>#DIV/0!</v>
      </c>
      <c r="E155" s="17" t="str">
        <f>IF(SUM(I155:AL155)&gt;0,SUM(I155:AL155)," ")</f>
        <v xml:space="preserve"> </v>
      </c>
      <c r="F155" s="119" t="e">
        <f>Oct!AM156</f>
        <v>#DIV/0!</v>
      </c>
      <c r="G155" s="17">
        <f>VLOOKUP(B155,'Herbage Mass Residual'!$B$11:$O$140,($B$1+2),FALSE)</f>
        <v>1800</v>
      </c>
      <c r="H155" s="103" t="e">
        <f>($F$7/VLOOKUP(B155,'Paddock Names'!$B$11:$D$140,3))*(SUM(I155:AL155)/31)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26"/>
    </row>
    <row r="156" spans="2:38" ht="16" thickBot="1" x14ac:dyDescent="0.25">
      <c r="B156" s="58">
        <f t="shared" si="6"/>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5" t="e">
        <f>AK156+(VLOOKUP($B155,'Growth Rates'!$B$11:$O$140,($B$1+2),FALSE))-(AL155*(AL$7/VLOOKUP($B155,'Paddock Names'!$B$11:$D$140,3)))</f>
        <v>#DIV/0!</v>
      </c>
    </row>
    <row r="157" spans="2:38" x14ac:dyDescent="0.2">
      <c r="B157" s="58">
        <f t="shared" si="6"/>
        <v>74</v>
      </c>
      <c r="C157" s="23" t="str">
        <f>IF(VLOOKUP(B157,'Paddock Names'!$B$11:$C$140,2)&gt;0,VLOOKUP(B157,'Paddock Names'!$B$11:$C$140,2),"")</f>
        <v/>
      </c>
      <c r="D157" s="28" t="e">
        <f>IF(((F157-G157)/(((VLOOKUP(B157,'Growth Rates'!$B$11:$O$140,($B$1+2),FALSE)))+0.001-(((I$7/VLOOKUP(B157,'Paddock Names'!$B$11:$D$140,3))))))*-1&gt;(VALUE(CONCATENATE("01/",$B$1+1,"/",'Group Name and Year'!$E$14))-VALUE(CONCATENATE("01/",$B$1,"/",'Group Name and Year'!$E$14))),(VALUE(CONCATENATE("01/",$B$1+1,"/",'Group Name and Year'!$E$14))-VALUE(CONCATENATE("01/",$B$1,"/",'Group Name and Year'!$E$14))),(IF(((F157-G157)/(((VLOOKUP(B157,'Growth Rates'!$B$11:$O$140,($B$1+2),FALSE)))+0.001-(((I$7/VLOOKUP(B157,'Paddock Names'!$B$11:$D$140,3))))))*-1&gt;0,ROUNDDOWN(((F157-G157)/(((VLOOKUP(B157,'Growth Rates'!$B$11:$O$140,($B$1+2),FALSE)))-(((I$7/VLOOKUP(B157,'Paddock Names'!$B$11:$D$140,3))))))*-1,0),VALUE(CONCATENATE("01/",$B$1+1,"/",'Group Name and Year'!$E$14))-VALUE(CONCATENATE("01/",$B$1,"/",'Group Name and Year'!$E$14)))))</f>
        <v>#DIV/0!</v>
      </c>
      <c r="E157" s="17" t="str">
        <f>IF(SUM(I157:AL157)&gt;0,SUM(I157:AL157)," ")</f>
        <v xml:space="preserve"> </v>
      </c>
      <c r="F157" s="119" t="e">
        <f>Oct!AM158</f>
        <v>#DIV/0!</v>
      </c>
      <c r="G157" s="17">
        <f>VLOOKUP(B157,'Herbage Mass Residual'!$B$11:$O$140,($B$1+2),FALSE)</f>
        <v>1800</v>
      </c>
      <c r="H157" s="103" t="e">
        <f>($F$7/VLOOKUP(B157,'Paddock Names'!$B$11:$D$140,3))*(SUM(I157:AL157)/31)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26"/>
    </row>
    <row r="158" spans="2:38" ht="16" thickBot="1" x14ac:dyDescent="0.25">
      <c r="B158" s="58">
        <f t="shared" si="6"/>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5" t="e">
        <f>AK158+(VLOOKUP($B157,'Growth Rates'!$B$11:$O$140,($B$1+2),FALSE))-(AL157*(AL$7/VLOOKUP($B157,'Paddock Names'!$B$11:$D$140,3)))</f>
        <v>#DIV/0!</v>
      </c>
    </row>
    <row r="159" spans="2:38" x14ac:dyDescent="0.2">
      <c r="B159" s="58">
        <f t="shared" si="6"/>
        <v>75</v>
      </c>
      <c r="C159" s="23" t="str">
        <f>IF(VLOOKUP(B159,'Paddock Names'!$B$11:$C$140,2)&gt;0,VLOOKUP(B159,'Paddock Names'!$B$11:$C$140,2),"")</f>
        <v/>
      </c>
      <c r="D159" s="28" t="e">
        <f>IF(((F159-G159)/(((VLOOKUP(B159,'Growth Rates'!$B$11:$O$140,($B$1+2),FALSE)))+0.001-(((I$7/VLOOKUP(B159,'Paddock Names'!$B$11:$D$140,3))))))*-1&gt;(VALUE(CONCATENATE("01/",$B$1+1,"/",'Group Name and Year'!$E$14))-VALUE(CONCATENATE("01/",$B$1,"/",'Group Name and Year'!$E$14))),(VALUE(CONCATENATE("01/",$B$1+1,"/",'Group Name and Year'!$E$14))-VALUE(CONCATENATE("01/",$B$1,"/",'Group Name and Year'!$E$14))),(IF(((F159-G159)/(((VLOOKUP(B159,'Growth Rates'!$B$11:$O$140,($B$1+2),FALSE)))+0.001-(((I$7/VLOOKUP(B159,'Paddock Names'!$B$11:$D$140,3))))))*-1&gt;0,ROUNDDOWN(((F159-G159)/(((VLOOKUP(B159,'Growth Rates'!$B$11:$O$140,($B$1+2),FALSE)))-(((I$7/VLOOKUP(B159,'Paddock Names'!$B$11:$D$140,3))))))*-1,0),VALUE(CONCATENATE("01/",$B$1+1,"/",'Group Name and Year'!$E$14))-VALUE(CONCATENATE("01/",$B$1,"/",'Group Name and Year'!$E$14)))))</f>
        <v>#DIV/0!</v>
      </c>
      <c r="E159" s="17" t="str">
        <f>IF(SUM(I159:AL159)&gt;0,SUM(I159:AL159)," ")</f>
        <v xml:space="preserve"> </v>
      </c>
      <c r="F159" s="119" t="e">
        <f>Oct!AM160</f>
        <v>#DIV/0!</v>
      </c>
      <c r="G159" s="17">
        <f>VLOOKUP(B159,'Herbage Mass Residual'!$B$11:$O$140,($B$1+2),FALSE)</f>
        <v>1800</v>
      </c>
      <c r="H159" s="103" t="e">
        <f>($F$7/VLOOKUP(B159,'Paddock Names'!$B$11:$D$140,3))*(SUM(I159:AL159)/31)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26"/>
    </row>
    <row r="160" spans="2:38" ht="16" thickBot="1" x14ac:dyDescent="0.25">
      <c r="B160" s="58">
        <f t="shared" si="6"/>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5" t="e">
        <f>AK160+(VLOOKUP($B159,'Growth Rates'!$B$11:$O$140,($B$1+2),FALSE))-(AL159*(AL$7/VLOOKUP($B159,'Paddock Names'!$B$11:$D$140,3)))</f>
        <v>#DIV/0!</v>
      </c>
    </row>
    <row r="161" spans="2:38" x14ac:dyDescent="0.2">
      <c r="B161" s="58">
        <f t="shared" si="6"/>
        <v>76</v>
      </c>
      <c r="C161" s="23" t="str">
        <f>IF(VLOOKUP(B161,'Paddock Names'!$B$11:$C$140,2)&gt;0,VLOOKUP(B161,'Paddock Names'!$B$11:$C$140,2),"")</f>
        <v/>
      </c>
      <c r="D161" s="28" t="e">
        <f>IF(((F161-G161)/(((VLOOKUP(B161,'Growth Rates'!$B$11:$O$140,($B$1+2),FALSE)))+0.001-(((I$7/VLOOKUP(B161,'Paddock Names'!$B$11:$D$140,3))))))*-1&gt;(VALUE(CONCATENATE("01/",$B$1+1,"/",'Group Name and Year'!$E$14))-VALUE(CONCATENATE("01/",$B$1,"/",'Group Name and Year'!$E$14))),(VALUE(CONCATENATE("01/",$B$1+1,"/",'Group Name and Year'!$E$14))-VALUE(CONCATENATE("01/",$B$1,"/",'Group Name and Year'!$E$14))),(IF(((F161-G161)/(((VLOOKUP(B161,'Growth Rates'!$B$11:$O$140,($B$1+2),FALSE)))+0.001-(((I$7/VLOOKUP(B161,'Paddock Names'!$B$11:$D$140,3))))))*-1&gt;0,ROUNDDOWN(((F161-G161)/(((VLOOKUP(B161,'Growth Rates'!$B$11:$O$140,($B$1+2),FALSE)))-(((I$7/VLOOKUP(B161,'Paddock Names'!$B$11:$D$140,3))))))*-1,0),VALUE(CONCATENATE("01/",$B$1+1,"/",'Group Name and Year'!$E$14))-VALUE(CONCATENATE("01/",$B$1,"/",'Group Name and Year'!$E$14)))))</f>
        <v>#DIV/0!</v>
      </c>
      <c r="E161" s="17" t="str">
        <f>IF(SUM(I161:AL161)&gt;0,SUM(I161:AL161)," ")</f>
        <v xml:space="preserve"> </v>
      </c>
      <c r="F161" s="119" t="e">
        <f>Oct!AM162</f>
        <v>#DIV/0!</v>
      </c>
      <c r="G161" s="17">
        <f>VLOOKUP(B161,'Herbage Mass Residual'!$B$11:$O$140,($B$1+2),FALSE)</f>
        <v>1800</v>
      </c>
      <c r="H161" s="103" t="e">
        <f>($F$7/VLOOKUP(B161,'Paddock Names'!$B$11:$D$140,3))*(SUM(I161:AL161)/31)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26"/>
    </row>
    <row r="162" spans="2:38" ht="16" thickBot="1" x14ac:dyDescent="0.25">
      <c r="B162" s="58">
        <f t="shared" si="6"/>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5" t="e">
        <f>AK162+(VLOOKUP($B161,'Growth Rates'!$B$11:$O$140,($B$1+2),FALSE))-(AL161*(AL$7/VLOOKUP($B161,'Paddock Names'!$B$11:$D$140,3)))</f>
        <v>#DIV/0!</v>
      </c>
    </row>
    <row r="163" spans="2:38" x14ac:dyDescent="0.2">
      <c r="B163" s="58">
        <f t="shared" si="6"/>
        <v>77</v>
      </c>
      <c r="C163" s="23" t="str">
        <f>IF(VLOOKUP(B163,'Paddock Names'!$B$11:$C$140,2)&gt;0,VLOOKUP(B163,'Paddock Names'!$B$11:$C$140,2),"")</f>
        <v/>
      </c>
      <c r="D163" s="28" t="e">
        <f>IF(((F163-G163)/(((VLOOKUP(B163,'Growth Rates'!$B$11:$O$140,($B$1+2),FALSE)))+0.001-(((I$7/VLOOKUP(B163,'Paddock Names'!$B$11:$D$140,3))))))*-1&gt;(VALUE(CONCATENATE("01/",$B$1+1,"/",'Group Name and Year'!$E$14))-VALUE(CONCATENATE("01/",$B$1,"/",'Group Name and Year'!$E$14))),(VALUE(CONCATENATE("01/",$B$1+1,"/",'Group Name and Year'!$E$14))-VALUE(CONCATENATE("01/",$B$1,"/",'Group Name and Year'!$E$14))),(IF(((F163-G163)/(((VLOOKUP(B163,'Growth Rates'!$B$11:$O$140,($B$1+2),FALSE)))+0.001-(((I$7/VLOOKUP(B163,'Paddock Names'!$B$11:$D$140,3))))))*-1&gt;0,ROUNDDOWN(((F163-G163)/(((VLOOKUP(B163,'Growth Rates'!$B$11:$O$140,($B$1+2),FALSE)))-(((I$7/VLOOKUP(B163,'Paddock Names'!$B$11:$D$140,3))))))*-1,0),VALUE(CONCATENATE("01/",$B$1+1,"/",'Group Name and Year'!$E$14))-VALUE(CONCATENATE("01/",$B$1,"/",'Group Name and Year'!$E$14)))))</f>
        <v>#DIV/0!</v>
      </c>
      <c r="E163" s="17" t="str">
        <f>IF(SUM(I163:AL163)&gt;0,SUM(I163:AL163)," ")</f>
        <v xml:space="preserve"> </v>
      </c>
      <c r="F163" s="119" t="e">
        <f>Oct!AM164</f>
        <v>#DIV/0!</v>
      </c>
      <c r="G163" s="17">
        <f>VLOOKUP(B163,'Herbage Mass Residual'!$B$11:$O$140,($B$1+2),FALSE)</f>
        <v>1800</v>
      </c>
      <c r="H163" s="103" t="e">
        <f>($F$7/VLOOKUP(B163,'Paddock Names'!$B$11:$D$140,3))*(SUM(I163:AL163)/31)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26"/>
    </row>
    <row r="164" spans="2:38" ht="16" thickBot="1" x14ac:dyDescent="0.25">
      <c r="B164" s="58">
        <f t="shared" si="6"/>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5" t="e">
        <f>AK164+(VLOOKUP($B163,'Growth Rates'!$B$11:$O$140,($B$1+2),FALSE))-(AL163*(AL$7/VLOOKUP($B163,'Paddock Names'!$B$11:$D$140,3)))</f>
        <v>#DIV/0!</v>
      </c>
    </row>
    <row r="165" spans="2:38" x14ac:dyDescent="0.2">
      <c r="B165" s="58">
        <f t="shared" si="6"/>
        <v>78</v>
      </c>
      <c r="C165" s="23" t="str">
        <f>IF(VLOOKUP(B165,'Paddock Names'!$B$11:$C$140,2)&gt;0,VLOOKUP(B165,'Paddock Names'!$B$11:$C$140,2),"")</f>
        <v/>
      </c>
      <c r="D165" s="28" t="e">
        <f>IF(((F165-G165)/(((VLOOKUP(B165,'Growth Rates'!$B$11:$O$140,($B$1+2),FALSE)))+0.001-(((I$7/VLOOKUP(B165,'Paddock Names'!$B$11:$D$140,3))))))*-1&gt;(VALUE(CONCATENATE("01/",$B$1+1,"/",'Group Name and Year'!$E$14))-VALUE(CONCATENATE("01/",$B$1,"/",'Group Name and Year'!$E$14))),(VALUE(CONCATENATE("01/",$B$1+1,"/",'Group Name and Year'!$E$14))-VALUE(CONCATENATE("01/",$B$1,"/",'Group Name and Year'!$E$14))),(IF(((F165-G165)/(((VLOOKUP(B165,'Growth Rates'!$B$11:$O$140,($B$1+2),FALSE)))+0.001-(((I$7/VLOOKUP(B165,'Paddock Names'!$B$11:$D$140,3))))))*-1&gt;0,ROUNDDOWN(((F165-G165)/(((VLOOKUP(B165,'Growth Rates'!$B$11:$O$140,($B$1+2),FALSE)))-(((I$7/VLOOKUP(B165,'Paddock Names'!$B$11:$D$140,3))))))*-1,0),VALUE(CONCATENATE("01/",$B$1+1,"/",'Group Name and Year'!$E$14))-VALUE(CONCATENATE("01/",$B$1,"/",'Group Name and Year'!$E$14)))))</f>
        <v>#DIV/0!</v>
      </c>
      <c r="E165" s="17" t="str">
        <f>IF(SUM(I165:AL165)&gt;0,SUM(I165:AL165)," ")</f>
        <v xml:space="preserve"> </v>
      </c>
      <c r="F165" s="119" t="e">
        <f>Oct!AM166</f>
        <v>#DIV/0!</v>
      </c>
      <c r="G165" s="17">
        <f>VLOOKUP(B165,'Herbage Mass Residual'!$B$11:$O$140,($B$1+2),FALSE)</f>
        <v>1800</v>
      </c>
      <c r="H165" s="103" t="e">
        <f>($F$7/VLOOKUP(B165,'Paddock Names'!$B$11:$D$140,3))*(SUM(I165:AL165)/31)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26"/>
    </row>
    <row r="166" spans="2:38" ht="16" thickBot="1" x14ac:dyDescent="0.25">
      <c r="B166" s="58">
        <f t="shared" si="6"/>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5" t="e">
        <f>AK166+(VLOOKUP($B165,'Growth Rates'!$B$11:$O$140,($B$1+2),FALSE))-(AL165*(AL$7/VLOOKUP($B165,'Paddock Names'!$B$11:$D$140,3)))</f>
        <v>#DIV/0!</v>
      </c>
    </row>
    <row r="167" spans="2:38" x14ac:dyDescent="0.2">
      <c r="B167" s="58">
        <f t="shared" si="6"/>
        <v>79</v>
      </c>
      <c r="C167" s="23" t="str">
        <f>IF(VLOOKUP(B167,'Paddock Names'!$B$11:$C$140,2)&gt;0,VLOOKUP(B167,'Paddock Names'!$B$11:$C$140,2),"")</f>
        <v/>
      </c>
      <c r="D167" s="28" t="e">
        <f>IF(((F167-G167)/(((VLOOKUP(B167,'Growth Rates'!$B$11:$O$140,($B$1+2),FALSE)))+0.001-(((I$7/VLOOKUP(B167,'Paddock Names'!$B$11:$D$140,3))))))*-1&gt;(VALUE(CONCATENATE("01/",$B$1+1,"/",'Group Name and Year'!$E$14))-VALUE(CONCATENATE("01/",$B$1,"/",'Group Name and Year'!$E$14))),(VALUE(CONCATENATE("01/",$B$1+1,"/",'Group Name and Year'!$E$14))-VALUE(CONCATENATE("01/",$B$1,"/",'Group Name and Year'!$E$14))),(IF(((F167-G167)/(((VLOOKUP(B167,'Growth Rates'!$B$11:$O$140,($B$1+2),FALSE)))+0.001-(((I$7/VLOOKUP(B167,'Paddock Names'!$B$11:$D$140,3))))))*-1&gt;0,ROUNDDOWN(((F167-G167)/(((VLOOKUP(B167,'Growth Rates'!$B$11:$O$140,($B$1+2),FALSE)))-(((I$7/VLOOKUP(B167,'Paddock Names'!$B$11:$D$140,3))))))*-1,0),VALUE(CONCATENATE("01/",$B$1+1,"/",'Group Name and Year'!$E$14))-VALUE(CONCATENATE("01/",$B$1,"/",'Group Name and Year'!$E$14)))))</f>
        <v>#DIV/0!</v>
      </c>
      <c r="E167" s="17" t="str">
        <f>IF(SUM(I167:AL167)&gt;0,SUM(I167:AL167)," ")</f>
        <v xml:space="preserve"> </v>
      </c>
      <c r="F167" s="119" t="e">
        <f>Oct!AM168</f>
        <v>#DIV/0!</v>
      </c>
      <c r="G167" s="17">
        <f>VLOOKUP(B167,'Herbage Mass Residual'!$B$11:$O$140,($B$1+2),FALSE)</f>
        <v>1800</v>
      </c>
      <c r="H167" s="103" t="e">
        <f>($F$7/VLOOKUP(B167,'Paddock Names'!$B$11:$D$140,3))*(SUM(I167:AL167)/31)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26"/>
    </row>
    <row r="168" spans="2:38" ht="16" thickBot="1" x14ac:dyDescent="0.25">
      <c r="B168" s="58">
        <f t="shared" si="6"/>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5" t="e">
        <f>AK168+(VLOOKUP($B167,'Growth Rates'!$B$11:$O$140,($B$1+2),FALSE))-(AL167*(AL$7/VLOOKUP($B167,'Paddock Names'!$B$11:$D$140,3)))</f>
        <v>#DIV/0!</v>
      </c>
    </row>
    <row r="169" spans="2:38" x14ac:dyDescent="0.2">
      <c r="B169" s="58">
        <f t="shared" si="6"/>
        <v>80</v>
      </c>
      <c r="C169" s="23" t="str">
        <f>IF(VLOOKUP(B169,'Paddock Names'!$B$11:$C$140,2)&gt;0,VLOOKUP(B169,'Paddock Names'!$B$11:$C$140,2),"")</f>
        <v/>
      </c>
      <c r="D169" s="28" t="e">
        <f>IF(((F169-G169)/(((VLOOKUP(B169,'Growth Rates'!$B$11:$O$140,($B$1+2),FALSE)))+0.001-(((I$7/VLOOKUP(B169,'Paddock Names'!$B$11:$D$140,3))))))*-1&gt;(VALUE(CONCATENATE("01/",$B$1+1,"/",'Group Name and Year'!$E$14))-VALUE(CONCATENATE("01/",$B$1,"/",'Group Name and Year'!$E$14))),(VALUE(CONCATENATE("01/",$B$1+1,"/",'Group Name and Year'!$E$14))-VALUE(CONCATENATE("01/",$B$1,"/",'Group Name and Year'!$E$14))),(IF(((F169-G169)/(((VLOOKUP(B169,'Growth Rates'!$B$11:$O$140,($B$1+2),FALSE)))+0.001-(((I$7/VLOOKUP(B169,'Paddock Names'!$B$11:$D$140,3))))))*-1&gt;0,ROUNDDOWN(((F169-G169)/(((VLOOKUP(B169,'Growth Rates'!$B$11:$O$140,($B$1+2),FALSE)))-(((I$7/VLOOKUP(B169,'Paddock Names'!$B$11:$D$140,3))))))*-1,0),VALUE(CONCATENATE("01/",$B$1+1,"/",'Group Name and Year'!$E$14))-VALUE(CONCATENATE("01/",$B$1,"/",'Group Name and Year'!$E$14)))))</f>
        <v>#DIV/0!</v>
      </c>
      <c r="E169" s="17" t="str">
        <f>IF(SUM(I169:AL169)&gt;0,SUM(I169:AL169)," ")</f>
        <v xml:space="preserve"> </v>
      </c>
      <c r="F169" s="119" t="e">
        <f>Oct!AM170</f>
        <v>#DIV/0!</v>
      </c>
      <c r="G169" s="17">
        <f>VLOOKUP(B169,'Herbage Mass Residual'!$B$11:$O$140,($B$1+2),FALSE)</f>
        <v>1800</v>
      </c>
      <c r="H169" s="103" t="e">
        <f>($F$7/VLOOKUP(B169,'Paddock Names'!$B$11:$D$140,3))*(SUM(I169:AL169)/31)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26"/>
    </row>
    <row r="170" spans="2:38" ht="16" thickBot="1" x14ac:dyDescent="0.25">
      <c r="B170" s="58">
        <f t="shared" si="6"/>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5" t="e">
        <f>AK170+(VLOOKUP($B169,'Growth Rates'!$B$11:$O$140,($B$1+2),FALSE))-(AL169*(AL$7/VLOOKUP($B169,'Paddock Names'!$B$11:$D$140,3)))</f>
        <v>#DIV/0!</v>
      </c>
    </row>
    <row r="171" spans="2:38" x14ac:dyDescent="0.2">
      <c r="B171" s="58">
        <f t="shared" si="6"/>
        <v>81</v>
      </c>
      <c r="C171" s="23" t="str">
        <f>IF(VLOOKUP(B171,'Paddock Names'!$B$11:$C$140,2)&gt;0,VLOOKUP(B171,'Paddock Names'!$B$11:$C$140,2),"")</f>
        <v/>
      </c>
      <c r="D171" s="28" t="e">
        <f>IF(((F171-G171)/(((VLOOKUP(B171,'Growth Rates'!$B$11:$O$140,($B$1+2),FALSE)))+0.001-(((I$7/VLOOKUP(B171,'Paddock Names'!$B$11:$D$140,3))))))*-1&gt;(VALUE(CONCATENATE("01/",$B$1+1,"/",'Group Name and Year'!$E$14))-VALUE(CONCATENATE("01/",$B$1,"/",'Group Name and Year'!$E$14))),(VALUE(CONCATENATE("01/",$B$1+1,"/",'Group Name and Year'!$E$14))-VALUE(CONCATENATE("01/",$B$1,"/",'Group Name and Year'!$E$14))),(IF(((F171-G171)/(((VLOOKUP(B171,'Growth Rates'!$B$11:$O$140,($B$1+2),FALSE)))+0.001-(((I$7/VLOOKUP(B171,'Paddock Names'!$B$11:$D$140,3))))))*-1&gt;0,ROUNDDOWN(((F171-G171)/(((VLOOKUP(B171,'Growth Rates'!$B$11:$O$140,($B$1+2),FALSE)))-(((I$7/VLOOKUP(B171,'Paddock Names'!$B$11:$D$140,3))))))*-1,0),VALUE(CONCATENATE("01/",$B$1+1,"/",'Group Name and Year'!$E$14))-VALUE(CONCATENATE("01/",$B$1,"/",'Group Name and Year'!$E$14)))))</f>
        <v>#DIV/0!</v>
      </c>
      <c r="E171" s="17" t="str">
        <f>IF(SUM(I171:AL171)&gt;0,SUM(I171:AL171)," ")</f>
        <v xml:space="preserve"> </v>
      </c>
      <c r="F171" s="119" t="e">
        <f>Oct!AM172</f>
        <v>#DIV/0!</v>
      </c>
      <c r="G171" s="17">
        <f>VLOOKUP(B171,'Herbage Mass Residual'!$B$11:$O$140,($B$1+2),FALSE)</f>
        <v>1800</v>
      </c>
      <c r="H171" s="103" t="e">
        <f>($F$7/VLOOKUP(B171,'Paddock Names'!$B$11:$D$140,3))*(SUM(I171:AL171)/31)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26"/>
    </row>
    <row r="172" spans="2:38" ht="16" thickBot="1" x14ac:dyDescent="0.25">
      <c r="B172" s="58">
        <f t="shared" si="6"/>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5" t="e">
        <f>AK172+(VLOOKUP($B171,'Growth Rates'!$B$11:$O$140,($B$1+2),FALSE))-(AL171*(AL$7/VLOOKUP($B171,'Paddock Names'!$B$11:$D$140,3)))</f>
        <v>#DIV/0!</v>
      </c>
    </row>
    <row r="173" spans="2:38" x14ac:dyDescent="0.2">
      <c r="B173" s="58">
        <f t="shared" si="6"/>
        <v>82</v>
      </c>
      <c r="C173" s="23" t="str">
        <f>IF(VLOOKUP(B173,'Paddock Names'!$B$11:$C$140,2)&gt;0,VLOOKUP(B173,'Paddock Names'!$B$11:$C$140,2),"")</f>
        <v/>
      </c>
      <c r="D173" s="28" t="e">
        <f>IF(((F173-G173)/(((VLOOKUP(B173,'Growth Rates'!$B$11:$O$140,($B$1+2),FALSE)))+0.001-(((I$7/VLOOKUP(B173,'Paddock Names'!$B$11:$D$140,3))))))*-1&gt;(VALUE(CONCATENATE("01/",$B$1+1,"/",'Group Name and Year'!$E$14))-VALUE(CONCATENATE("01/",$B$1,"/",'Group Name and Year'!$E$14))),(VALUE(CONCATENATE("01/",$B$1+1,"/",'Group Name and Year'!$E$14))-VALUE(CONCATENATE("01/",$B$1,"/",'Group Name and Year'!$E$14))),(IF(((F173-G173)/(((VLOOKUP(B173,'Growth Rates'!$B$11:$O$140,($B$1+2),FALSE)))+0.001-(((I$7/VLOOKUP(B173,'Paddock Names'!$B$11:$D$140,3))))))*-1&gt;0,ROUNDDOWN(((F173-G173)/(((VLOOKUP(B173,'Growth Rates'!$B$11:$O$140,($B$1+2),FALSE)))-(((I$7/VLOOKUP(B173,'Paddock Names'!$B$11:$D$140,3))))))*-1,0),VALUE(CONCATENATE("01/",$B$1+1,"/",'Group Name and Year'!$E$14))-VALUE(CONCATENATE("01/",$B$1,"/",'Group Name and Year'!$E$14)))))</f>
        <v>#DIV/0!</v>
      </c>
      <c r="E173" s="17" t="str">
        <f>IF(SUM(I173:AL173)&gt;0,SUM(I173:AL173)," ")</f>
        <v xml:space="preserve"> </v>
      </c>
      <c r="F173" s="119" t="e">
        <f>Oct!AM174</f>
        <v>#DIV/0!</v>
      </c>
      <c r="G173" s="17">
        <f>VLOOKUP(B173,'Herbage Mass Residual'!$B$11:$O$140,($B$1+2),FALSE)</f>
        <v>1800</v>
      </c>
      <c r="H173" s="103" t="e">
        <f>($F$7/VLOOKUP(B173,'Paddock Names'!$B$11:$D$140,3))*(SUM(I173:AL173)/31)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26"/>
    </row>
    <row r="174" spans="2:38" ht="16" thickBot="1" x14ac:dyDescent="0.25">
      <c r="B174" s="58">
        <f t="shared" si="6"/>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5" t="e">
        <f>AK174+(VLOOKUP($B173,'Growth Rates'!$B$11:$O$140,($B$1+2),FALSE))-(AL173*(AL$7/VLOOKUP($B173,'Paddock Names'!$B$11:$D$140,3)))</f>
        <v>#DIV/0!</v>
      </c>
    </row>
    <row r="175" spans="2:38" x14ac:dyDescent="0.2">
      <c r="B175" s="58">
        <f t="shared" si="6"/>
        <v>83</v>
      </c>
      <c r="C175" s="23" t="str">
        <f>IF(VLOOKUP(B175,'Paddock Names'!$B$11:$C$140,2)&gt;0,VLOOKUP(B175,'Paddock Names'!$B$11:$C$140,2),"")</f>
        <v/>
      </c>
      <c r="D175" s="28" t="e">
        <f>IF(((F175-G175)/(((VLOOKUP(B175,'Growth Rates'!$B$11:$O$140,($B$1+2),FALSE)))+0.001-(((I$7/VLOOKUP(B175,'Paddock Names'!$B$11:$D$140,3))))))*-1&gt;(VALUE(CONCATENATE("01/",$B$1+1,"/",'Group Name and Year'!$E$14))-VALUE(CONCATENATE("01/",$B$1,"/",'Group Name and Year'!$E$14))),(VALUE(CONCATENATE("01/",$B$1+1,"/",'Group Name and Year'!$E$14))-VALUE(CONCATENATE("01/",$B$1,"/",'Group Name and Year'!$E$14))),(IF(((F175-G175)/(((VLOOKUP(B175,'Growth Rates'!$B$11:$O$140,($B$1+2),FALSE)))+0.001-(((I$7/VLOOKUP(B175,'Paddock Names'!$B$11:$D$140,3))))))*-1&gt;0,ROUNDDOWN(((F175-G175)/(((VLOOKUP(B175,'Growth Rates'!$B$11:$O$140,($B$1+2),FALSE)))-(((I$7/VLOOKUP(B175,'Paddock Names'!$B$11:$D$140,3))))))*-1,0),VALUE(CONCATENATE("01/",$B$1+1,"/",'Group Name and Year'!$E$14))-VALUE(CONCATENATE("01/",$B$1,"/",'Group Name and Year'!$E$14)))))</f>
        <v>#DIV/0!</v>
      </c>
      <c r="E175" s="17" t="str">
        <f>IF(SUM(I175:AL175)&gt;0,SUM(I175:AL175)," ")</f>
        <v xml:space="preserve"> </v>
      </c>
      <c r="F175" s="119" t="e">
        <f>Oct!AM176</f>
        <v>#DIV/0!</v>
      </c>
      <c r="G175" s="17">
        <f>VLOOKUP(B175,'Herbage Mass Residual'!$B$11:$O$140,($B$1+2),FALSE)</f>
        <v>1800</v>
      </c>
      <c r="H175" s="103" t="e">
        <f>($F$7/VLOOKUP(B175,'Paddock Names'!$B$11:$D$140,3))*(SUM(I175:AL175)/31)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26"/>
    </row>
    <row r="176" spans="2:38" ht="16" thickBot="1" x14ac:dyDescent="0.25">
      <c r="B176" s="58">
        <f t="shared" si="6"/>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5" t="e">
        <f>AK176+(VLOOKUP($B175,'Growth Rates'!$B$11:$O$140,($B$1+2),FALSE))-(AL175*(AL$7/VLOOKUP($B175,'Paddock Names'!$B$11:$D$140,3)))</f>
        <v>#DIV/0!</v>
      </c>
    </row>
    <row r="177" spans="2:38" x14ac:dyDescent="0.2">
      <c r="B177" s="58">
        <f t="shared" si="6"/>
        <v>84</v>
      </c>
      <c r="C177" s="23" t="str">
        <f>IF(VLOOKUP(B177,'Paddock Names'!$B$11:$C$140,2)&gt;0,VLOOKUP(B177,'Paddock Names'!$B$11:$C$140,2),"")</f>
        <v/>
      </c>
      <c r="D177" s="28" t="e">
        <f>IF(((F177-G177)/(((VLOOKUP(B177,'Growth Rates'!$B$11:$O$140,($B$1+2),FALSE)))+0.001-(((I$7/VLOOKUP(B177,'Paddock Names'!$B$11:$D$140,3))))))*-1&gt;(VALUE(CONCATENATE("01/",$B$1+1,"/",'Group Name and Year'!$E$14))-VALUE(CONCATENATE("01/",$B$1,"/",'Group Name and Year'!$E$14))),(VALUE(CONCATENATE("01/",$B$1+1,"/",'Group Name and Year'!$E$14))-VALUE(CONCATENATE("01/",$B$1,"/",'Group Name and Year'!$E$14))),(IF(((F177-G177)/(((VLOOKUP(B177,'Growth Rates'!$B$11:$O$140,($B$1+2),FALSE)))+0.001-(((I$7/VLOOKUP(B177,'Paddock Names'!$B$11:$D$140,3))))))*-1&gt;0,ROUNDDOWN(((F177-G177)/(((VLOOKUP(B177,'Growth Rates'!$B$11:$O$140,($B$1+2),FALSE)))-(((I$7/VLOOKUP(B177,'Paddock Names'!$B$11:$D$140,3))))))*-1,0),VALUE(CONCATENATE("01/",$B$1+1,"/",'Group Name and Year'!$E$14))-VALUE(CONCATENATE("01/",$B$1,"/",'Group Name and Year'!$E$14)))))</f>
        <v>#DIV/0!</v>
      </c>
      <c r="E177" s="17" t="str">
        <f>IF(SUM(I177:AL177)&gt;0,SUM(I177:AL177)," ")</f>
        <v xml:space="preserve"> </v>
      </c>
      <c r="F177" s="119" t="e">
        <f>Oct!AM178</f>
        <v>#DIV/0!</v>
      </c>
      <c r="G177" s="17">
        <f>VLOOKUP(B177,'Herbage Mass Residual'!$B$11:$O$140,($B$1+2),FALSE)</f>
        <v>1800</v>
      </c>
      <c r="H177" s="103" t="e">
        <f>($F$7/VLOOKUP(B177,'Paddock Names'!$B$11:$D$140,3))*(SUM(I177:AL177)/31)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26"/>
    </row>
    <row r="178" spans="2:38" ht="16" thickBot="1" x14ac:dyDescent="0.25">
      <c r="B178" s="58">
        <f t="shared" si="6"/>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5" t="e">
        <f>AK178+(VLOOKUP($B177,'Growth Rates'!$B$11:$O$140,($B$1+2),FALSE))-(AL177*(AL$7/VLOOKUP($B177,'Paddock Names'!$B$11:$D$140,3)))</f>
        <v>#DIV/0!</v>
      </c>
    </row>
    <row r="179" spans="2:38" x14ac:dyDescent="0.2">
      <c r="B179" s="58">
        <f t="shared" si="6"/>
        <v>85</v>
      </c>
      <c r="C179" s="23" t="str">
        <f>IF(VLOOKUP(B179,'Paddock Names'!$B$11:$C$140,2)&gt;0,VLOOKUP(B179,'Paddock Names'!$B$11:$C$140,2),"")</f>
        <v/>
      </c>
      <c r="D179" s="28" t="e">
        <f>IF(((F179-G179)/(((VLOOKUP(B179,'Growth Rates'!$B$11:$O$140,($B$1+2),FALSE)))+0.001-(((I$7/VLOOKUP(B179,'Paddock Names'!$B$11:$D$140,3))))))*-1&gt;(VALUE(CONCATENATE("01/",$B$1+1,"/",'Group Name and Year'!$E$14))-VALUE(CONCATENATE("01/",$B$1,"/",'Group Name and Year'!$E$14))),(VALUE(CONCATENATE("01/",$B$1+1,"/",'Group Name and Year'!$E$14))-VALUE(CONCATENATE("01/",$B$1,"/",'Group Name and Year'!$E$14))),(IF(((F179-G179)/(((VLOOKUP(B179,'Growth Rates'!$B$11:$O$140,($B$1+2),FALSE)))+0.001-(((I$7/VLOOKUP(B179,'Paddock Names'!$B$11:$D$140,3))))))*-1&gt;0,ROUNDDOWN(((F179-G179)/(((VLOOKUP(B179,'Growth Rates'!$B$11:$O$140,($B$1+2),FALSE)))-(((I$7/VLOOKUP(B179,'Paddock Names'!$B$11:$D$140,3))))))*-1,0),VALUE(CONCATENATE("01/",$B$1+1,"/",'Group Name and Year'!$E$14))-VALUE(CONCATENATE("01/",$B$1,"/",'Group Name and Year'!$E$14)))))</f>
        <v>#DIV/0!</v>
      </c>
      <c r="E179" s="17" t="str">
        <f>IF(SUM(I179:AL179)&gt;0,SUM(I179:AL179)," ")</f>
        <v xml:space="preserve"> </v>
      </c>
      <c r="F179" s="119" t="e">
        <f>Oct!AM180</f>
        <v>#DIV/0!</v>
      </c>
      <c r="G179" s="17">
        <f>VLOOKUP(B179,'Herbage Mass Residual'!$B$11:$O$140,($B$1+2),FALSE)</f>
        <v>1800</v>
      </c>
      <c r="H179" s="103" t="e">
        <f>($F$7/VLOOKUP(B179,'Paddock Names'!$B$11:$D$140,3))*(SUM(I179:AL179)/31)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26"/>
    </row>
    <row r="180" spans="2:38" ht="16" thickBot="1" x14ac:dyDescent="0.25">
      <c r="B180" s="58">
        <f t="shared" si="6"/>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5" t="e">
        <f>AK180+(VLOOKUP($B179,'Growth Rates'!$B$11:$O$140,($B$1+2),FALSE))-(AL179*(AL$7/VLOOKUP($B179,'Paddock Names'!$B$11:$D$140,3)))</f>
        <v>#DIV/0!</v>
      </c>
    </row>
    <row r="181" spans="2:38" x14ac:dyDescent="0.2">
      <c r="B181" s="58">
        <f t="shared" si="6"/>
        <v>86</v>
      </c>
      <c r="C181" s="23" t="str">
        <f>IF(VLOOKUP(B181,'Paddock Names'!$B$11:$C$140,2)&gt;0,VLOOKUP(B181,'Paddock Names'!$B$11:$C$140,2),"")</f>
        <v/>
      </c>
      <c r="D181" s="28" t="e">
        <f>IF(((F181-G181)/(((VLOOKUP(B181,'Growth Rates'!$B$11:$O$140,($B$1+2),FALSE)))+0.001-(((I$7/VLOOKUP(B181,'Paddock Names'!$B$11:$D$140,3))))))*-1&gt;(VALUE(CONCATENATE("01/",$B$1+1,"/",'Group Name and Year'!$E$14))-VALUE(CONCATENATE("01/",$B$1,"/",'Group Name and Year'!$E$14))),(VALUE(CONCATENATE("01/",$B$1+1,"/",'Group Name and Year'!$E$14))-VALUE(CONCATENATE("01/",$B$1,"/",'Group Name and Year'!$E$14))),(IF(((F181-G181)/(((VLOOKUP(B181,'Growth Rates'!$B$11:$O$140,($B$1+2),FALSE)))+0.001-(((I$7/VLOOKUP(B181,'Paddock Names'!$B$11:$D$140,3))))))*-1&gt;0,ROUNDDOWN(((F181-G181)/(((VLOOKUP(B181,'Growth Rates'!$B$11:$O$140,($B$1+2),FALSE)))-(((I$7/VLOOKUP(B181,'Paddock Names'!$B$11:$D$140,3))))))*-1,0),VALUE(CONCATENATE("01/",$B$1+1,"/",'Group Name and Year'!$E$14))-VALUE(CONCATENATE("01/",$B$1,"/",'Group Name and Year'!$E$14)))))</f>
        <v>#DIV/0!</v>
      </c>
      <c r="E181" s="17" t="str">
        <f>IF(SUM(I181:AL181)&gt;0,SUM(I181:AL181)," ")</f>
        <v xml:space="preserve"> </v>
      </c>
      <c r="F181" s="119" t="e">
        <f>Oct!AM182</f>
        <v>#DIV/0!</v>
      </c>
      <c r="G181" s="17">
        <f>VLOOKUP(B181,'Herbage Mass Residual'!$B$11:$O$140,($B$1+2),FALSE)</f>
        <v>1800</v>
      </c>
      <c r="H181" s="103" t="e">
        <f>($F$7/VLOOKUP(B181,'Paddock Names'!$B$11:$D$140,3))*(SUM(I181:AL181)/31)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26"/>
    </row>
    <row r="182" spans="2:38" ht="16" thickBot="1" x14ac:dyDescent="0.25">
      <c r="B182" s="58">
        <f t="shared" si="6"/>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5" t="e">
        <f>AK182+(VLOOKUP($B181,'Growth Rates'!$B$11:$O$140,($B$1+2),FALSE))-(AL181*(AL$7/VLOOKUP($B181,'Paddock Names'!$B$11:$D$140,3)))</f>
        <v>#DIV/0!</v>
      </c>
    </row>
    <row r="183" spans="2:38" x14ac:dyDescent="0.2">
      <c r="B183" s="58">
        <f t="shared" si="6"/>
        <v>87</v>
      </c>
      <c r="C183" s="23" t="str">
        <f>IF(VLOOKUP(B183,'Paddock Names'!$B$11:$C$140,2)&gt;0,VLOOKUP(B183,'Paddock Names'!$B$11:$C$140,2),"")</f>
        <v/>
      </c>
      <c r="D183" s="28" t="e">
        <f>IF(((F183-G183)/(((VLOOKUP(B183,'Growth Rates'!$B$11:$O$140,($B$1+2),FALSE)))+0.001-(((I$7/VLOOKUP(B183,'Paddock Names'!$B$11:$D$140,3))))))*-1&gt;(VALUE(CONCATENATE("01/",$B$1+1,"/",'Group Name and Year'!$E$14))-VALUE(CONCATENATE("01/",$B$1,"/",'Group Name and Year'!$E$14))),(VALUE(CONCATENATE("01/",$B$1+1,"/",'Group Name and Year'!$E$14))-VALUE(CONCATENATE("01/",$B$1,"/",'Group Name and Year'!$E$14))),(IF(((F183-G183)/(((VLOOKUP(B183,'Growth Rates'!$B$11:$O$140,($B$1+2),FALSE)))+0.001-(((I$7/VLOOKUP(B183,'Paddock Names'!$B$11:$D$140,3))))))*-1&gt;0,ROUNDDOWN(((F183-G183)/(((VLOOKUP(B183,'Growth Rates'!$B$11:$O$140,($B$1+2),FALSE)))-(((I$7/VLOOKUP(B183,'Paddock Names'!$B$11:$D$140,3))))))*-1,0),VALUE(CONCATENATE("01/",$B$1+1,"/",'Group Name and Year'!$E$14))-VALUE(CONCATENATE("01/",$B$1,"/",'Group Name and Year'!$E$14)))))</f>
        <v>#DIV/0!</v>
      </c>
      <c r="E183" s="17" t="str">
        <f>IF(SUM(I183:AL183)&gt;0,SUM(I183:AL183)," ")</f>
        <v xml:space="preserve"> </v>
      </c>
      <c r="F183" s="119" t="e">
        <f>Oct!AM184</f>
        <v>#DIV/0!</v>
      </c>
      <c r="G183" s="17">
        <f>VLOOKUP(B183,'Herbage Mass Residual'!$B$11:$O$140,($B$1+2),FALSE)</f>
        <v>1800</v>
      </c>
      <c r="H183" s="103" t="e">
        <f>($F$7/VLOOKUP(B183,'Paddock Names'!$B$11:$D$140,3))*(SUM(I183:AL183)/31)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26"/>
    </row>
    <row r="184" spans="2:38" ht="16" thickBot="1" x14ac:dyDescent="0.25">
      <c r="B184" s="58">
        <f t="shared" si="6"/>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5" t="e">
        <f>AK184+(VLOOKUP($B183,'Growth Rates'!$B$11:$O$140,($B$1+2),FALSE))-(AL183*(AL$7/VLOOKUP($B183,'Paddock Names'!$B$11:$D$140,3)))</f>
        <v>#DIV/0!</v>
      </c>
    </row>
    <row r="185" spans="2:38" x14ac:dyDescent="0.2">
      <c r="B185" s="58">
        <f t="shared" si="6"/>
        <v>88</v>
      </c>
      <c r="C185" s="23" t="str">
        <f>IF(VLOOKUP(B185,'Paddock Names'!$B$11:$C$140,2)&gt;0,VLOOKUP(B185,'Paddock Names'!$B$11:$C$140,2),"")</f>
        <v/>
      </c>
      <c r="D185" s="28" t="e">
        <f>IF(((F185-G185)/(((VLOOKUP(B185,'Growth Rates'!$B$11:$O$140,($B$1+2),FALSE)))+0.001-(((I$7/VLOOKUP(B185,'Paddock Names'!$B$11:$D$140,3))))))*-1&gt;(VALUE(CONCATENATE("01/",$B$1+1,"/",'Group Name and Year'!$E$14))-VALUE(CONCATENATE("01/",$B$1,"/",'Group Name and Year'!$E$14))),(VALUE(CONCATENATE("01/",$B$1+1,"/",'Group Name and Year'!$E$14))-VALUE(CONCATENATE("01/",$B$1,"/",'Group Name and Year'!$E$14))),(IF(((F185-G185)/(((VLOOKUP(B185,'Growth Rates'!$B$11:$O$140,($B$1+2),FALSE)))+0.001-(((I$7/VLOOKUP(B185,'Paddock Names'!$B$11:$D$140,3))))))*-1&gt;0,ROUNDDOWN(((F185-G185)/(((VLOOKUP(B185,'Growth Rates'!$B$11:$O$140,($B$1+2),FALSE)))-(((I$7/VLOOKUP(B185,'Paddock Names'!$B$11:$D$140,3))))))*-1,0),VALUE(CONCATENATE("01/",$B$1+1,"/",'Group Name and Year'!$E$14))-VALUE(CONCATENATE("01/",$B$1,"/",'Group Name and Year'!$E$14)))))</f>
        <v>#DIV/0!</v>
      </c>
      <c r="E185" s="17" t="str">
        <f>IF(SUM(I185:AL185)&gt;0,SUM(I185:AL185)," ")</f>
        <v xml:space="preserve"> </v>
      </c>
      <c r="F185" s="119" t="e">
        <f>Oct!AM186</f>
        <v>#DIV/0!</v>
      </c>
      <c r="G185" s="17">
        <f>VLOOKUP(B185,'Herbage Mass Residual'!$B$11:$O$140,($B$1+2),FALSE)</f>
        <v>1800</v>
      </c>
      <c r="H185" s="103" t="e">
        <f>($F$7/VLOOKUP(B185,'Paddock Names'!$B$11:$D$140,3))*(SUM(I185:AL185)/31)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26"/>
    </row>
    <row r="186" spans="2:38" ht="16" thickBot="1" x14ac:dyDescent="0.25">
      <c r="B186" s="58">
        <f t="shared" si="6"/>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5" t="e">
        <f>AK186+(VLOOKUP($B185,'Growth Rates'!$B$11:$O$140,($B$1+2),FALSE))-(AL185*(AL$7/VLOOKUP($B185,'Paddock Names'!$B$11:$D$140,3)))</f>
        <v>#DIV/0!</v>
      </c>
    </row>
    <row r="187" spans="2:38" x14ac:dyDescent="0.2">
      <c r="B187" s="58">
        <f t="shared" si="6"/>
        <v>89</v>
      </c>
      <c r="C187" s="23" t="str">
        <f>IF(VLOOKUP(B187,'Paddock Names'!$B$11:$C$140,2)&gt;0,VLOOKUP(B187,'Paddock Names'!$B$11:$C$140,2),"")</f>
        <v/>
      </c>
      <c r="D187" s="28" t="e">
        <f>IF(((F187-G187)/(((VLOOKUP(B187,'Growth Rates'!$B$11:$O$140,($B$1+2),FALSE)))+0.001-(((I$7/VLOOKUP(B187,'Paddock Names'!$B$11:$D$140,3))))))*-1&gt;(VALUE(CONCATENATE("01/",$B$1+1,"/",'Group Name and Year'!$E$14))-VALUE(CONCATENATE("01/",$B$1,"/",'Group Name and Year'!$E$14))),(VALUE(CONCATENATE("01/",$B$1+1,"/",'Group Name and Year'!$E$14))-VALUE(CONCATENATE("01/",$B$1,"/",'Group Name and Year'!$E$14))),(IF(((F187-G187)/(((VLOOKUP(B187,'Growth Rates'!$B$11:$O$140,($B$1+2),FALSE)))+0.001-(((I$7/VLOOKUP(B187,'Paddock Names'!$B$11:$D$140,3))))))*-1&gt;0,ROUNDDOWN(((F187-G187)/(((VLOOKUP(B187,'Growth Rates'!$B$11:$O$140,($B$1+2),FALSE)))-(((I$7/VLOOKUP(B187,'Paddock Names'!$B$11:$D$140,3))))))*-1,0),VALUE(CONCATENATE("01/",$B$1+1,"/",'Group Name and Year'!$E$14))-VALUE(CONCATENATE("01/",$B$1,"/",'Group Name and Year'!$E$14)))))</f>
        <v>#DIV/0!</v>
      </c>
      <c r="E187" s="17" t="str">
        <f>IF(SUM(I187:AL187)&gt;0,SUM(I187:AL187)," ")</f>
        <v xml:space="preserve"> </v>
      </c>
      <c r="F187" s="119" t="e">
        <f>Oct!AM188</f>
        <v>#DIV/0!</v>
      </c>
      <c r="G187" s="17">
        <f>VLOOKUP(B187,'Herbage Mass Residual'!$B$11:$O$140,($B$1+2),FALSE)</f>
        <v>1800</v>
      </c>
      <c r="H187" s="103" t="e">
        <f>($F$7/VLOOKUP(B187,'Paddock Names'!$B$11:$D$140,3))*(SUM(I187:AL187)/31)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26"/>
    </row>
    <row r="188" spans="2:38" ht="16" thickBot="1" x14ac:dyDescent="0.25">
      <c r="B188" s="58">
        <f t="shared" si="6"/>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5" t="e">
        <f>AK188+(VLOOKUP($B187,'Growth Rates'!$B$11:$O$140,($B$1+2),FALSE))-(AL187*(AL$7/VLOOKUP($B187,'Paddock Names'!$B$11:$D$140,3)))</f>
        <v>#DIV/0!</v>
      </c>
    </row>
    <row r="189" spans="2:38" x14ac:dyDescent="0.2">
      <c r="B189" s="58">
        <f t="shared" si="6"/>
        <v>90</v>
      </c>
      <c r="C189" s="23" t="str">
        <f>IF(VLOOKUP(B189,'Paddock Names'!$B$11:$C$140,2)&gt;0,VLOOKUP(B189,'Paddock Names'!$B$11:$C$140,2),"")</f>
        <v/>
      </c>
      <c r="D189" s="28" t="e">
        <f>IF(((F189-G189)/(((VLOOKUP(B189,'Growth Rates'!$B$11:$O$140,($B$1+2),FALSE)))+0.001-(((I$7/VLOOKUP(B189,'Paddock Names'!$B$11:$D$140,3))))))*-1&gt;(VALUE(CONCATENATE("01/",$B$1+1,"/",'Group Name and Year'!$E$14))-VALUE(CONCATENATE("01/",$B$1,"/",'Group Name and Year'!$E$14))),(VALUE(CONCATENATE("01/",$B$1+1,"/",'Group Name and Year'!$E$14))-VALUE(CONCATENATE("01/",$B$1,"/",'Group Name and Year'!$E$14))),(IF(((F189-G189)/(((VLOOKUP(B189,'Growth Rates'!$B$11:$O$140,($B$1+2),FALSE)))+0.001-(((I$7/VLOOKUP(B189,'Paddock Names'!$B$11:$D$140,3))))))*-1&gt;0,ROUNDDOWN(((F189-G189)/(((VLOOKUP(B189,'Growth Rates'!$B$11:$O$140,($B$1+2),FALSE)))-(((I$7/VLOOKUP(B189,'Paddock Names'!$B$11:$D$140,3))))))*-1,0),VALUE(CONCATENATE("01/",$B$1+1,"/",'Group Name and Year'!$E$14))-VALUE(CONCATENATE("01/",$B$1,"/",'Group Name and Year'!$E$14)))))</f>
        <v>#DIV/0!</v>
      </c>
      <c r="E189" s="17" t="str">
        <f>IF(SUM(I189:AL189)&gt;0,SUM(I189:AL189)," ")</f>
        <v xml:space="preserve"> </v>
      </c>
      <c r="F189" s="119" t="e">
        <f>Oct!AM190</f>
        <v>#DIV/0!</v>
      </c>
      <c r="G189" s="17">
        <f>VLOOKUP(B189,'Herbage Mass Residual'!$B$11:$O$140,($B$1+2),FALSE)</f>
        <v>1800</v>
      </c>
      <c r="H189" s="103" t="e">
        <f>($F$7/VLOOKUP(B189,'Paddock Names'!$B$11:$D$140,3))*(SUM(I189:AL189)/31)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26"/>
    </row>
    <row r="190" spans="2:38" ht="16" thickBot="1" x14ac:dyDescent="0.25">
      <c r="B190" s="58">
        <f t="shared" si="6"/>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5" t="e">
        <f>AK190+(VLOOKUP($B189,'Growth Rates'!$B$11:$O$140,($B$1+2),FALSE))-(AL189*(AL$7/VLOOKUP($B189,'Paddock Names'!$B$11:$D$140,3)))</f>
        <v>#DIV/0!</v>
      </c>
    </row>
    <row r="191" spans="2:38" x14ac:dyDescent="0.2">
      <c r="B191" s="58">
        <f t="shared" si="6"/>
        <v>91</v>
      </c>
      <c r="C191" s="23" t="str">
        <f>IF(VLOOKUP(B191,'Paddock Names'!$B$11:$C$140,2)&gt;0,VLOOKUP(B191,'Paddock Names'!$B$11:$C$140,2),"")</f>
        <v/>
      </c>
      <c r="D191" s="28" t="e">
        <f>IF(((F191-G191)/(((VLOOKUP(B191,'Growth Rates'!$B$11:$O$140,($B$1+2),FALSE)))+0.001-(((I$7/VLOOKUP(B191,'Paddock Names'!$B$11:$D$140,3))))))*-1&gt;(VALUE(CONCATENATE("01/",$B$1+1,"/",'Group Name and Year'!$E$14))-VALUE(CONCATENATE("01/",$B$1,"/",'Group Name and Year'!$E$14))),(VALUE(CONCATENATE("01/",$B$1+1,"/",'Group Name and Year'!$E$14))-VALUE(CONCATENATE("01/",$B$1,"/",'Group Name and Year'!$E$14))),(IF(((F191-G191)/(((VLOOKUP(B191,'Growth Rates'!$B$11:$O$140,($B$1+2),FALSE)))+0.001-(((I$7/VLOOKUP(B191,'Paddock Names'!$B$11:$D$140,3))))))*-1&gt;0,ROUNDDOWN(((F191-G191)/(((VLOOKUP(B191,'Growth Rates'!$B$11:$O$140,($B$1+2),FALSE)))-(((I$7/VLOOKUP(B191,'Paddock Names'!$B$11:$D$140,3))))))*-1,0),VALUE(CONCATENATE("01/",$B$1+1,"/",'Group Name and Year'!$E$14))-VALUE(CONCATENATE("01/",$B$1,"/",'Group Name and Year'!$E$14)))))</f>
        <v>#DIV/0!</v>
      </c>
      <c r="E191" s="17" t="str">
        <f>IF(SUM(I191:AL191)&gt;0,SUM(I191:AL191)," ")</f>
        <v xml:space="preserve"> </v>
      </c>
      <c r="F191" s="119" t="e">
        <f>Oct!AM192</f>
        <v>#DIV/0!</v>
      </c>
      <c r="G191" s="17">
        <f>VLOOKUP(B191,'Herbage Mass Residual'!$B$11:$O$140,($B$1+2),FALSE)</f>
        <v>1800</v>
      </c>
      <c r="H191" s="103" t="e">
        <f>($F$7/VLOOKUP(B191,'Paddock Names'!$B$11:$D$140,3))*(SUM(I191:AL191)/31)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26"/>
    </row>
    <row r="192" spans="2:38" ht="16" thickBot="1" x14ac:dyDescent="0.25">
      <c r="B192" s="58">
        <f t="shared" si="6"/>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5" t="e">
        <f>AK192+(VLOOKUP($B191,'Growth Rates'!$B$11:$O$140,($B$1+2),FALSE))-(AL191*(AL$7/VLOOKUP($B191,'Paddock Names'!$B$11:$D$140,3)))</f>
        <v>#DIV/0!</v>
      </c>
    </row>
    <row r="193" spans="2:38" x14ac:dyDescent="0.2">
      <c r="B193" s="58">
        <f t="shared" si="6"/>
        <v>92</v>
      </c>
      <c r="C193" s="23" t="str">
        <f>IF(VLOOKUP(B193,'Paddock Names'!$B$11:$C$140,2)&gt;0,VLOOKUP(B193,'Paddock Names'!$B$11:$C$140,2),"")</f>
        <v/>
      </c>
      <c r="D193" s="28" t="e">
        <f>IF(((F193-G193)/(((VLOOKUP(B193,'Growth Rates'!$B$11:$O$140,($B$1+2),FALSE)))+0.001-(((I$7/VLOOKUP(B193,'Paddock Names'!$B$11:$D$140,3))))))*-1&gt;(VALUE(CONCATENATE("01/",$B$1+1,"/",'Group Name and Year'!$E$14))-VALUE(CONCATENATE("01/",$B$1,"/",'Group Name and Year'!$E$14))),(VALUE(CONCATENATE("01/",$B$1+1,"/",'Group Name and Year'!$E$14))-VALUE(CONCATENATE("01/",$B$1,"/",'Group Name and Year'!$E$14))),(IF(((F193-G193)/(((VLOOKUP(B193,'Growth Rates'!$B$11:$O$140,($B$1+2),FALSE)))+0.001-(((I$7/VLOOKUP(B193,'Paddock Names'!$B$11:$D$140,3))))))*-1&gt;0,ROUNDDOWN(((F193-G193)/(((VLOOKUP(B193,'Growth Rates'!$B$11:$O$140,($B$1+2),FALSE)))-(((I$7/VLOOKUP(B193,'Paddock Names'!$B$11:$D$140,3))))))*-1,0),VALUE(CONCATENATE("01/",$B$1+1,"/",'Group Name and Year'!$E$14))-VALUE(CONCATENATE("01/",$B$1,"/",'Group Name and Year'!$E$14)))))</f>
        <v>#DIV/0!</v>
      </c>
      <c r="E193" s="17" t="str">
        <f>IF(SUM(I193:AL193)&gt;0,SUM(I193:AL193)," ")</f>
        <v xml:space="preserve"> </v>
      </c>
      <c r="F193" s="119" t="e">
        <f>Oct!AM194</f>
        <v>#DIV/0!</v>
      </c>
      <c r="G193" s="17">
        <f>VLOOKUP(B193,'Herbage Mass Residual'!$B$11:$O$140,($B$1+2),FALSE)</f>
        <v>1800</v>
      </c>
      <c r="H193" s="103" t="e">
        <f>($F$7/VLOOKUP(B193,'Paddock Names'!$B$11:$D$140,3))*(SUM(I193:AL193)/31)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26"/>
    </row>
    <row r="194" spans="2:38" ht="16" thickBot="1" x14ac:dyDescent="0.25">
      <c r="B194" s="58">
        <f t="shared" si="6"/>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5" t="e">
        <f>AK194+(VLOOKUP($B193,'Growth Rates'!$B$11:$O$140,($B$1+2),FALSE))-(AL193*(AL$7/VLOOKUP($B193,'Paddock Names'!$B$11:$D$140,3)))</f>
        <v>#DIV/0!</v>
      </c>
    </row>
    <row r="195" spans="2:38" x14ac:dyDescent="0.2">
      <c r="B195" s="58">
        <f t="shared" si="6"/>
        <v>93</v>
      </c>
      <c r="C195" s="23" t="str">
        <f>IF(VLOOKUP(B195,'Paddock Names'!$B$11:$C$140,2)&gt;0,VLOOKUP(B195,'Paddock Names'!$B$11:$C$140,2),"")</f>
        <v/>
      </c>
      <c r="D195" s="28" t="e">
        <f>IF(((F195-G195)/(((VLOOKUP(B195,'Growth Rates'!$B$11:$O$140,($B$1+2),FALSE)))+0.001-(((I$7/VLOOKUP(B195,'Paddock Names'!$B$11:$D$140,3))))))*-1&gt;(VALUE(CONCATENATE("01/",$B$1+1,"/",'Group Name and Year'!$E$14))-VALUE(CONCATENATE("01/",$B$1,"/",'Group Name and Year'!$E$14))),(VALUE(CONCATENATE("01/",$B$1+1,"/",'Group Name and Year'!$E$14))-VALUE(CONCATENATE("01/",$B$1,"/",'Group Name and Year'!$E$14))),(IF(((F195-G195)/(((VLOOKUP(B195,'Growth Rates'!$B$11:$O$140,($B$1+2),FALSE)))+0.001-(((I$7/VLOOKUP(B195,'Paddock Names'!$B$11:$D$140,3))))))*-1&gt;0,ROUNDDOWN(((F195-G195)/(((VLOOKUP(B195,'Growth Rates'!$B$11:$O$140,($B$1+2),FALSE)))-(((I$7/VLOOKUP(B195,'Paddock Names'!$B$11:$D$140,3))))))*-1,0),VALUE(CONCATENATE("01/",$B$1+1,"/",'Group Name and Year'!$E$14))-VALUE(CONCATENATE("01/",$B$1,"/",'Group Name and Year'!$E$14)))))</f>
        <v>#DIV/0!</v>
      </c>
      <c r="E195" s="17" t="str">
        <f>IF(SUM(I195:AL195)&gt;0,SUM(I195:AL195)," ")</f>
        <v xml:space="preserve"> </v>
      </c>
      <c r="F195" s="119" t="e">
        <f>Oct!AM196</f>
        <v>#DIV/0!</v>
      </c>
      <c r="G195" s="17">
        <f>VLOOKUP(B195,'Herbage Mass Residual'!$B$11:$O$140,($B$1+2),FALSE)</f>
        <v>1800</v>
      </c>
      <c r="H195" s="103" t="e">
        <f>($F$7/VLOOKUP(B195,'Paddock Names'!$B$11:$D$140,3))*(SUM(I195:AL195)/31)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26"/>
    </row>
    <row r="196" spans="2:38" ht="16" thickBot="1" x14ac:dyDescent="0.25">
      <c r="B196" s="58">
        <f t="shared" si="6"/>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5" t="e">
        <f>AK196+(VLOOKUP($B195,'Growth Rates'!$B$11:$O$140,($B$1+2),FALSE))-(AL195*(AL$7/VLOOKUP($B195,'Paddock Names'!$B$11:$D$140,3)))</f>
        <v>#DIV/0!</v>
      </c>
    </row>
    <row r="197" spans="2:38" x14ac:dyDescent="0.2">
      <c r="B197" s="58">
        <f t="shared" si="6"/>
        <v>94</v>
      </c>
      <c r="C197" s="23" t="str">
        <f>IF(VLOOKUP(B197,'Paddock Names'!$B$11:$C$140,2)&gt;0,VLOOKUP(B197,'Paddock Names'!$B$11:$C$140,2),"")</f>
        <v/>
      </c>
      <c r="D197" s="28" t="e">
        <f>IF(((F197-G197)/(((VLOOKUP(B197,'Growth Rates'!$B$11:$O$140,($B$1+2),FALSE)))+0.001-(((I$7/VLOOKUP(B197,'Paddock Names'!$B$11:$D$140,3))))))*-1&gt;(VALUE(CONCATENATE("01/",$B$1+1,"/",'Group Name and Year'!$E$14))-VALUE(CONCATENATE("01/",$B$1,"/",'Group Name and Year'!$E$14))),(VALUE(CONCATENATE("01/",$B$1+1,"/",'Group Name and Year'!$E$14))-VALUE(CONCATENATE("01/",$B$1,"/",'Group Name and Year'!$E$14))),(IF(((F197-G197)/(((VLOOKUP(B197,'Growth Rates'!$B$11:$O$140,($B$1+2),FALSE)))+0.001-(((I$7/VLOOKUP(B197,'Paddock Names'!$B$11:$D$140,3))))))*-1&gt;0,ROUNDDOWN(((F197-G197)/(((VLOOKUP(B197,'Growth Rates'!$B$11:$O$140,($B$1+2),FALSE)))-(((I$7/VLOOKUP(B197,'Paddock Names'!$B$11:$D$140,3))))))*-1,0),VALUE(CONCATENATE("01/",$B$1+1,"/",'Group Name and Year'!$E$14))-VALUE(CONCATENATE("01/",$B$1,"/",'Group Name and Year'!$E$14)))))</f>
        <v>#DIV/0!</v>
      </c>
      <c r="E197" s="17" t="str">
        <f>IF(SUM(I197:AL197)&gt;0,SUM(I197:AL197)," ")</f>
        <v xml:space="preserve"> </v>
      </c>
      <c r="F197" s="119" t="e">
        <f>Oct!AM198</f>
        <v>#DIV/0!</v>
      </c>
      <c r="G197" s="17">
        <f>VLOOKUP(B197,'Herbage Mass Residual'!$B$11:$O$140,($B$1+2),FALSE)</f>
        <v>1800</v>
      </c>
      <c r="H197" s="103" t="e">
        <f>($F$7/VLOOKUP(B197,'Paddock Names'!$B$11:$D$140,3))*(SUM(I197:AL197)/31)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26"/>
    </row>
    <row r="198" spans="2:38" ht="16" thickBot="1" x14ac:dyDescent="0.25">
      <c r="B198" s="58">
        <f t="shared" si="6"/>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5" t="e">
        <f>AK198+(VLOOKUP($B197,'Growth Rates'!$B$11:$O$140,($B$1+2),FALSE))-(AL197*(AL$7/VLOOKUP($B197,'Paddock Names'!$B$11:$D$140,3)))</f>
        <v>#DIV/0!</v>
      </c>
    </row>
    <row r="199" spans="2:38" x14ac:dyDescent="0.2">
      <c r="B199" s="58">
        <f t="shared" si="6"/>
        <v>95</v>
      </c>
      <c r="C199" s="23" t="str">
        <f>IF(VLOOKUP(B199,'Paddock Names'!$B$11:$C$140,2)&gt;0,VLOOKUP(B199,'Paddock Names'!$B$11:$C$140,2),"")</f>
        <v/>
      </c>
      <c r="D199" s="28" t="e">
        <f>IF(((F199-G199)/(((VLOOKUP(B199,'Growth Rates'!$B$11:$O$140,($B$1+2),FALSE)))+0.001-(((I$7/VLOOKUP(B199,'Paddock Names'!$B$11:$D$140,3))))))*-1&gt;(VALUE(CONCATENATE("01/",$B$1+1,"/",'Group Name and Year'!$E$14))-VALUE(CONCATENATE("01/",$B$1,"/",'Group Name and Year'!$E$14))),(VALUE(CONCATENATE("01/",$B$1+1,"/",'Group Name and Year'!$E$14))-VALUE(CONCATENATE("01/",$B$1,"/",'Group Name and Year'!$E$14))),(IF(((F199-G199)/(((VLOOKUP(B199,'Growth Rates'!$B$11:$O$140,($B$1+2),FALSE)))+0.001-(((I$7/VLOOKUP(B199,'Paddock Names'!$B$11:$D$140,3))))))*-1&gt;0,ROUNDDOWN(((F199-G199)/(((VLOOKUP(B199,'Growth Rates'!$B$11:$O$140,($B$1+2),FALSE)))-(((I$7/VLOOKUP(B199,'Paddock Names'!$B$11:$D$140,3))))))*-1,0),VALUE(CONCATENATE("01/",$B$1+1,"/",'Group Name and Year'!$E$14))-VALUE(CONCATENATE("01/",$B$1,"/",'Group Name and Year'!$E$14)))))</f>
        <v>#DIV/0!</v>
      </c>
      <c r="E199" s="17" t="str">
        <f>IF(SUM(I199:AL199)&gt;0,SUM(I199:AL199)," ")</f>
        <v xml:space="preserve"> </v>
      </c>
      <c r="F199" s="119" t="e">
        <f>Oct!AM200</f>
        <v>#DIV/0!</v>
      </c>
      <c r="G199" s="17">
        <f>VLOOKUP(B199,'Herbage Mass Residual'!$B$11:$O$140,($B$1+2),FALSE)</f>
        <v>1800</v>
      </c>
      <c r="H199" s="103" t="e">
        <f>($F$7/VLOOKUP(B199,'Paddock Names'!$B$11:$D$140,3))*(SUM(I199:AL199)/31)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26"/>
    </row>
    <row r="200" spans="2:38" ht="16" thickBot="1" x14ac:dyDescent="0.25">
      <c r="B200" s="58">
        <f t="shared" si="6"/>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5" t="e">
        <f>AK200+(VLOOKUP($B199,'Growth Rates'!$B$11:$O$140,($B$1+2),FALSE))-(AL199*(AL$7/VLOOKUP($B199,'Paddock Names'!$B$11:$D$140,3)))</f>
        <v>#DIV/0!</v>
      </c>
    </row>
    <row r="201" spans="2:38" x14ac:dyDescent="0.2">
      <c r="B201" s="58">
        <f t="shared" si="6"/>
        <v>96</v>
      </c>
      <c r="C201" s="23" t="str">
        <f>IF(VLOOKUP(B201,'Paddock Names'!$B$11:$C$140,2)&gt;0,VLOOKUP(B201,'Paddock Names'!$B$11:$C$140,2),"")</f>
        <v/>
      </c>
      <c r="D201" s="28" t="e">
        <f>IF(((F201-G201)/(((VLOOKUP(B201,'Growth Rates'!$B$11:$O$140,($B$1+2),FALSE)))+0.001-(((I$7/VLOOKUP(B201,'Paddock Names'!$B$11:$D$140,3))))))*-1&gt;(VALUE(CONCATENATE("01/",$B$1+1,"/",'Group Name and Year'!$E$14))-VALUE(CONCATENATE("01/",$B$1,"/",'Group Name and Year'!$E$14))),(VALUE(CONCATENATE("01/",$B$1+1,"/",'Group Name and Year'!$E$14))-VALUE(CONCATENATE("01/",$B$1,"/",'Group Name and Year'!$E$14))),(IF(((F201-G201)/(((VLOOKUP(B201,'Growth Rates'!$B$11:$O$140,($B$1+2),FALSE)))+0.001-(((I$7/VLOOKUP(B201,'Paddock Names'!$B$11:$D$140,3))))))*-1&gt;0,ROUNDDOWN(((F201-G201)/(((VLOOKUP(B201,'Growth Rates'!$B$11:$O$140,($B$1+2),FALSE)))-(((I$7/VLOOKUP(B201,'Paddock Names'!$B$11:$D$140,3))))))*-1,0),VALUE(CONCATENATE("01/",$B$1+1,"/",'Group Name and Year'!$E$14))-VALUE(CONCATENATE("01/",$B$1,"/",'Group Name and Year'!$E$14)))))</f>
        <v>#DIV/0!</v>
      </c>
      <c r="E201" s="17" t="str">
        <f>IF(SUM(I201:AL201)&gt;0,SUM(I201:AL201)," ")</f>
        <v xml:space="preserve"> </v>
      </c>
      <c r="F201" s="119" t="e">
        <f>Oct!AM202</f>
        <v>#DIV/0!</v>
      </c>
      <c r="G201" s="17">
        <f>VLOOKUP(B201,'Herbage Mass Residual'!$B$11:$O$140,($B$1+2),FALSE)</f>
        <v>1800</v>
      </c>
      <c r="H201" s="103" t="e">
        <f>($F$7/VLOOKUP(B201,'Paddock Names'!$B$11:$D$140,3))*(SUM(I201:AL201)/31)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26"/>
    </row>
    <row r="202" spans="2:38" ht="16" thickBot="1" x14ac:dyDescent="0.25">
      <c r="B202" s="58">
        <f t="shared" si="6"/>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5" t="e">
        <f>AK202+(VLOOKUP($B201,'Growth Rates'!$B$11:$O$140,($B$1+2),FALSE))-(AL201*(AL$7/VLOOKUP($B201,'Paddock Names'!$B$11:$D$140,3)))</f>
        <v>#DIV/0!</v>
      </c>
    </row>
    <row r="203" spans="2:38" x14ac:dyDescent="0.2">
      <c r="B203" s="58">
        <f t="shared" si="6"/>
        <v>97</v>
      </c>
      <c r="C203" s="23" t="str">
        <f>IF(VLOOKUP(B203,'Paddock Names'!$B$11:$C$140,2)&gt;0,VLOOKUP(B203,'Paddock Names'!$B$11:$C$140,2),"")</f>
        <v/>
      </c>
      <c r="D203" s="28" t="e">
        <f>IF(((F203-G203)/(((VLOOKUP(B203,'Growth Rates'!$B$11:$O$140,($B$1+2),FALSE)))+0.001-(((I$7/VLOOKUP(B203,'Paddock Names'!$B$11:$D$140,3))))))*-1&gt;(VALUE(CONCATENATE("01/",$B$1+1,"/",'Group Name and Year'!$E$14))-VALUE(CONCATENATE("01/",$B$1,"/",'Group Name and Year'!$E$14))),(VALUE(CONCATENATE("01/",$B$1+1,"/",'Group Name and Year'!$E$14))-VALUE(CONCATENATE("01/",$B$1,"/",'Group Name and Year'!$E$14))),(IF(((F203-G203)/(((VLOOKUP(B203,'Growth Rates'!$B$11:$O$140,($B$1+2),FALSE)))+0.001-(((I$7/VLOOKUP(B203,'Paddock Names'!$B$11:$D$140,3))))))*-1&gt;0,ROUNDDOWN(((F203-G203)/(((VLOOKUP(B203,'Growth Rates'!$B$11:$O$140,($B$1+2),FALSE)))-(((I$7/VLOOKUP(B203,'Paddock Names'!$B$11:$D$140,3))))))*-1,0),VALUE(CONCATENATE("01/",$B$1+1,"/",'Group Name and Year'!$E$14))-VALUE(CONCATENATE("01/",$B$1,"/",'Group Name and Year'!$E$14)))))</f>
        <v>#DIV/0!</v>
      </c>
      <c r="E203" s="17" t="str">
        <f>IF(SUM(I203:AL203)&gt;0,SUM(I203:AL203)," ")</f>
        <v xml:space="preserve"> </v>
      </c>
      <c r="F203" s="119" t="e">
        <f>Oct!AM204</f>
        <v>#DIV/0!</v>
      </c>
      <c r="G203" s="17">
        <f>VLOOKUP(B203,'Herbage Mass Residual'!$B$11:$O$140,($B$1+2),FALSE)</f>
        <v>1800</v>
      </c>
      <c r="H203" s="103" t="e">
        <f>($F$7/VLOOKUP(B203,'Paddock Names'!$B$11:$D$140,3))*(SUM(I203:AL203)/31)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26"/>
    </row>
    <row r="204" spans="2:38" ht="16" thickBot="1" x14ac:dyDescent="0.25">
      <c r="B204" s="58">
        <f t="shared" si="6"/>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5" t="e">
        <f>AK204+(VLOOKUP($B203,'Growth Rates'!$B$11:$O$140,($B$1+2),FALSE))-(AL203*(AL$7/VLOOKUP($B203,'Paddock Names'!$B$11:$D$140,3)))</f>
        <v>#DIV/0!</v>
      </c>
    </row>
    <row r="205" spans="2:38" x14ac:dyDescent="0.2">
      <c r="B205" s="58">
        <f t="shared" ref="B205:B268" si="7">B204+0.5</f>
        <v>98</v>
      </c>
      <c r="C205" s="23" t="str">
        <f>IF(VLOOKUP(B205,'Paddock Names'!$B$11:$C$140,2)&gt;0,VLOOKUP(B205,'Paddock Names'!$B$11:$C$140,2),"")</f>
        <v/>
      </c>
      <c r="D205" s="28" t="e">
        <f>IF(((F205-G205)/(((VLOOKUP(B205,'Growth Rates'!$B$11:$O$140,($B$1+2),FALSE)))+0.001-(((I$7/VLOOKUP(B205,'Paddock Names'!$B$11:$D$140,3))))))*-1&gt;(VALUE(CONCATENATE("01/",$B$1+1,"/",'Group Name and Year'!$E$14))-VALUE(CONCATENATE("01/",$B$1,"/",'Group Name and Year'!$E$14))),(VALUE(CONCATENATE("01/",$B$1+1,"/",'Group Name and Year'!$E$14))-VALUE(CONCATENATE("01/",$B$1,"/",'Group Name and Year'!$E$14))),(IF(((F205-G205)/(((VLOOKUP(B205,'Growth Rates'!$B$11:$O$140,($B$1+2),FALSE)))+0.001-(((I$7/VLOOKUP(B205,'Paddock Names'!$B$11:$D$140,3))))))*-1&gt;0,ROUNDDOWN(((F205-G205)/(((VLOOKUP(B205,'Growth Rates'!$B$11:$O$140,($B$1+2),FALSE)))-(((I$7/VLOOKUP(B205,'Paddock Names'!$B$11:$D$140,3))))))*-1,0),VALUE(CONCATENATE("01/",$B$1+1,"/",'Group Name and Year'!$E$14))-VALUE(CONCATENATE("01/",$B$1,"/",'Group Name and Year'!$E$14)))))</f>
        <v>#DIV/0!</v>
      </c>
      <c r="E205" s="17" t="str">
        <f>IF(SUM(I205:AL205)&gt;0,SUM(I205:AL205)," ")</f>
        <v xml:space="preserve"> </v>
      </c>
      <c r="F205" s="119" t="e">
        <f>Oct!AM206</f>
        <v>#DIV/0!</v>
      </c>
      <c r="G205" s="17">
        <f>VLOOKUP(B205,'Herbage Mass Residual'!$B$11:$O$140,($B$1+2),FALSE)</f>
        <v>1800</v>
      </c>
      <c r="H205" s="103" t="e">
        <f>($F$7/VLOOKUP(B205,'Paddock Names'!$B$11:$D$140,3))*(SUM(I205:AL205)/31)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26"/>
    </row>
    <row r="206" spans="2:38" ht="16" thickBot="1" x14ac:dyDescent="0.25">
      <c r="B206" s="58">
        <f t="shared" si="7"/>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5" t="e">
        <f>AK206+(VLOOKUP($B205,'Growth Rates'!$B$11:$O$140,($B$1+2),FALSE))-(AL205*(AL$7/VLOOKUP($B205,'Paddock Names'!$B$11:$D$140,3)))</f>
        <v>#DIV/0!</v>
      </c>
    </row>
    <row r="207" spans="2:38" x14ac:dyDescent="0.2">
      <c r="B207" s="58">
        <f t="shared" si="7"/>
        <v>99</v>
      </c>
      <c r="C207" s="23" t="str">
        <f>IF(VLOOKUP(B207,'Paddock Names'!$B$11:$C$140,2)&gt;0,VLOOKUP(B207,'Paddock Names'!$B$11:$C$140,2),"")</f>
        <v/>
      </c>
      <c r="D207" s="28" t="e">
        <f>IF(((F207-G207)/(((VLOOKUP(B207,'Growth Rates'!$B$11:$O$140,($B$1+2),FALSE)))+0.001-(((I$7/VLOOKUP(B207,'Paddock Names'!$B$11:$D$140,3))))))*-1&gt;(VALUE(CONCATENATE("01/",$B$1+1,"/",'Group Name and Year'!$E$14))-VALUE(CONCATENATE("01/",$B$1,"/",'Group Name and Year'!$E$14))),(VALUE(CONCATENATE("01/",$B$1+1,"/",'Group Name and Year'!$E$14))-VALUE(CONCATENATE("01/",$B$1,"/",'Group Name and Year'!$E$14))),(IF(((F207-G207)/(((VLOOKUP(B207,'Growth Rates'!$B$11:$O$140,($B$1+2),FALSE)))+0.001-(((I$7/VLOOKUP(B207,'Paddock Names'!$B$11:$D$140,3))))))*-1&gt;0,ROUNDDOWN(((F207-G207)/(((VLOOKUP(B207,'Growth Rates'!$B$11:$O$140,($B$1+2),FALSE)))-(((I$7/VLOOKUP(B207,'Paddock Names'!$B$11:$D$140,3))))))*-1,0),VALUE(CONCATENATE("01/",$B$1+1,"/",'Group Name and Year'!$E$14))-VALUE(CONCATENATE("01/",$B$1,"/",'Group Name and Year'!$E$14)))))</f>
        <v>#DIV/0!</v>
      </c>
      <c r="E207" s="17" t="str">
        <f>IF(SUM(I207:AL207)&gt;0,SUM(I207:AL207)," ")</f>
        <v xml:space="preserve"> </v>
      </c>
      <c r="F207" s="119" t="e">
        <f>Oct!AM208</f>
        <v>#DIV/0!</v>
      </c>
      <c r="G207" s="17">
        <f>VLOOKUP(B207,'Herbage Mass Residual'!$B$11:$O$140,($B$1+2),FALSE)</f>
        <v>1800</v>
      </c>
      <c r="H207" s="103" t="e">
        <f>($F$7/VLOOKUP(B207,'Paddock Names'!$B$11:$D$140,3))*(SUM(I207:AL207)/31)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26"/>
    </row>
    <row r="208" spans="2:38" ht="16" thickBot="1" x14ac:dyDescent="0.25">
      <c r="B208" s="58">
        <f t="shared" si="7"/>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5" t="e">
        <f>AK208+(VLOOKUP($B207,'Growth Rates'!$B$11:$O$140,($B$1+2),FALSE))-(AL207*(AL$7/VLOOKUP($B207,'Paddock Names'!$B$11:$D$140,3)))</f>
        <v>#DIV/0!</v>
      </c>
    </row>
    <row r="209" spans="2:38" x14ac:dyDescent="0.2">
      <c r="B209" s="58">
        <f t="shared" si="7"/>
        <v>100</v>
      </c>
      <c r="C209" s="23" t="str">
        <f>IF(VLOOKUP(B209,'Paddock Names'!$B$11:$C$140,2)&gt;0,VLOOKUP(B209,'Paddock Names'!$B$11:$C$140,2),"")</f>
        <v/>
      </c>
      <c r="D209" s="28" t="e">
        <f>IF(((F209-G209)/(((VLOOKUP(B209,'Growth Rates'!$B$11:$O$140,($B$1+2),FALSE)))+0.001-(((I$7/VLOOKUP(B209,'Paddock Names'!$B$11:$D$140,3))))))*-1&gt;(VALUE(CONCATENATE("01/",$B$1+1,"/",'Group Name and Year'!$E$14))-VALUE(CONCATENATE("01/",$B$1,"/",'Group Name and Year'!$E$14))),(VALUE(CONCATENATE("01/",$B$1+1,"/",'Group Name and Year'!$E$14))-VALUE(CONCATENATE("01/",$B$1,"/",'Group Name and Year'!$E$14))),(IF(((F209-G209)/(((VLOOKUP(B209,'Growth Rates'!$B$11:$O$140,($B$1+2),FALSE)))+0.001-(((I$7/VLOOKUP(B209,'Paddock Names'!$B$11:$D$140,3))))))*-1&gt;0,ROUNDDOWN(((F209-G209)/(((VLOOKUP(B209,'Growth Rates'!$B$11:$O$140,($B$1+2),FALSE)))-(((I$7/VLOOKUP(B209,'Paddock Names'!$B$11:$D$140,3))))))*-1,0),VALUE(CONCATENATE("01/",$B$1+1,"/",'Group Name and Year'!$E$14))-VALUE(CONCATENATE("01/",$B$1,"/",'Group Name and Year'!$E$14)))))</f>
        <v>#DIV/0!</v>
      </c>
      <c r="E209" s="17" t="str">
        <f>IF(SUM(I209:AL209)&gt;0,SUM(I209:AL209)," ")</f>
        <v xml:space="preserve"> </v>
      </c>
      <c r="F209" s="119" t="e">
        <f>Oct!AM210</f>
        <v>#DIV/0!</v>
      </c>
      <c r="G209" s="17">
        <f>VLOOKUP(B209,'Herbage Mass Residual'!$B$11:$O$140,($B$1+2),FALSE)</f>
        <v>1800</v>
      </c>
      <c r="H209" s="103" t="e">
        <f>($F$7/VLOOKUP(B209,'Paddock Names'!$B$11:$D$140,3))*(SUM(I209:AL209)/31)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26"/>
    </row>
    <row r="210" spans="2:38" ht="16" thickBot="1" x14ac:dyDescent="0.25">
      <c r="B210" s="58">
        <f t="shared" si="7"/>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5" t="e">
        <f>AK210+(VLOOKUP($B209,'Growth Rates'!$B$11:$O$140,($B$1+2),FALSE))-(AL209*(AL$7/VLOOKUP($B209,'Paddock Names'!$B$11:$D$140,3)))</f>
        <v>#DIV/0!</v>
      </c>
    </row>
    <row r="211" spans="2:38" x14ac:dyDescent="0.2">
      <c r="B211" s="58">
        <f t="shared" si="7"/>
        <v>101</v>
      </c>
      <c r="C211" s="23" t="str">
        <f>IF(VLOOKUP(B211,'Paddock Names'!$B$11:$C$140,2)&gt;0,VLOOKUP(B211,'Paddock Names'!$B$11:$C$140,2),"")</f>
        <v/>
      </c>
      <c r="D211" s="28" t="e">
        <f>IF(((F211-G211)/(((VLOOKUP(B211,'Growth Rates'!$B$11:$O$140,($B$1+2),FALSE)))+0.001-(((I$7/VLOOKUP(B211,'Paddock Names'!$B$11:$D$140,3))))))*-1&gt;(VALUE(CONCATENATE("01/",$B$1+1,"/",'Group Name and Year'!$E$14))-VALUE(CONCATENATE("01/",$B$1,"/",'Group Name and Year'!$E$14))),(VALUE(CONCATENATE("01/",$B$1+1,"/",'Group Name and Year'!$E$14))-VALUE(CONCATENATE("01/",$B$1,"/",'Group Name and Year'!$E$14))),(IF(((F211-G211)/(((VLOOKUP(B211,'Growth Rates'!$B$11:$O$140,($B$1+2),FALSE)))+0.001-(((I$7/VLOOKUP(B211,'Paddock Names'!$B$11:$D$140,3))))))*-1&gt;0,ROUNDDOWN(((F211-G211)/(((VLOOKUP(B211,'Growth Rates'!$B$11:$O$140,($B$1+2),FALSE)))-(((I$7/VLOOKUP(B211,'Paddock Names'!$B$11:$D$140,3))))))*-1,0),VALUE(CONCATENATE("01/",$B$1+1,"/",'Group Name and Year'!$E$14))-VALUE(CONCATENATE("01/",$B$1,"/",'Group Name and Year'!$E$14)))))</f>
        <v>#DIV/0!</v>
      </c>
      <c r="E211" s="17" t="str">
        <f>IF(SUM(I211:AL211)&gt;0,SUM(I211:AL211)," ")</f>
        <v xml:space="preserve"> </v>
      </c>
      <c r="F211" s="119" t="e">
        <f>Oct!AM212</f>
        <v>#DIV/0!</v>
      </c>
      <c r="G211" s="17">
        <f>VLOOKUP(B211,'Herbage Mass Residual'!$B$11:$O$140,($B$1+2),FALSE)</f>
        <v>1800</v>
      </c>
      <c r="H211" s="103" t="e">
        <f>($F$7/VLOOKUP(B211,'Paddock Names'!$B$11:$D$140,3))*(SUM(I211:AL211)/31)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26"/>
    </row>
    <row r="212" spans="2:38" ht="16" thickBot="1" x14ac:dyDescent="0.25">
      <c r="B212" s="58">
        <f t="shared" si="7"/>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5" t="e">
        <f>AK212+(VLOOKUP($B211,'Growth Rates'!$B$11:$O$140,($B$1+2),FALSE))-(AL211*(AL$7/VLOOKUP($B211,'Paddock Names'!$B$11:$D$140,3)))</f>
        <v>#DIV/0!</v>
      </c>
    </row>
    <row r="213" spans="2:38" x14ac:dyDescent="0.2">
      <c r="B213" s="58">
        <f t="shared" si="7"/>
        <v>102</v>
      </c>
      <c r="C213" s="23" t="str">
        <f>IF(VLOOKUP(B213,'Paddock Names'!$B$11:$C$140,2)&gt;0,VLOOKUP(B213,'Paddock Names'!$B$11:$C$140,2),"")</f>
        <v/>
      </c>
      <c r="D213" s="28" t="e">
        <f>IF(((F213-G213)/(((VLOOKUP(B213,'Growth Rates'!$B$11:$O$140,($B$1+2),FALSE)))+0.001-(((I$7/VLOOKUP(B213,'Paddock Names'!$B$11:$D$140,3))))))*-1&gt;(VALUE(CONCATENATE("01/",$B$1+1,"/",'Group Name and Year'!$E$14))-VALUE(CONCATENATE("01/",$B$1,"/",'Group Name and Year'!$E$14))),(VALUE(CONCATENATE("01/",$B$1+1,"/",'Group Name and Year'!$E$14))-VALUE(CONCATENATE("01/",$B$1,"/",'Group Name and Year'!$E$14))),(IF(((F213-G213)/(((VLOOKUP(B213,'Growth Rates'!$B$11:$O$140,($B$1+2),FALSE)))+0.001-(((I$7/VLOOKUP(B213,'Paddock Names'!$B$11:$D$140,3))))))*-1&gt;0,ROUNDDOWN(((F213-G213)/(((VLOOKUP(B213,'Growth Rates'!$B$11:$O$140,($B$1+2),FALSE)))-(((I$7/VLOOKUP(B213,'Paddock Names'!$B$11:$D$140,3))))))*-1,0),VALUE(CONCATENATE("01/",$B$1+1,"/",'Group Name and Year'!$E$14))-VALUE(CONCATENATE("01/",$B$1,"/",'Group Name and Year'!$E$14)))))</f>
        <v>#DIV/0!</v>
      </c>
      <c r="E213" s="17" t="str">
        <f>IF(SUM(I213:AL213)&gt;0,SUM(I213:AL213)," ")</f>
        <v xml:space="preserve"> </v>
      </c>
      <c r="F213" s="119" t="e">
        <f>Oct!AM214</f>
        <v>#DIV/0!</v>
      </c>
      <c r="G213" s="17">
        <f>VLOOKUP(B213,'Herbage Mass Residual'!$B$11:$O$140,($B$1+2),FALSE)</f>
        <v>1800</v>
      </c>
      <c r="H213" s="103" t="e">
        <f>($F$7/VLOOKUP(B213,'Paddock Names'!$B$11:$D$140,3))*(SUM(I213:AL213)/31)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26"/>
    </row>
    <row r="214" spans="2:38" ht="16" thickBot="1" x14ac:dyDescent="0.25">
      <c r="B214" s="58">
        <f t="shared" si="7"/>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5" t="e">
        <f>AK214+(VLOOKUP($B213,'Growth Rates'!$B$11:$O$140,($B$1+2),FALSE))-(AL213*(AL$7/VLOOKUP($B213,'Paddock Names'!$B$11:$D$140,3)))</f>
        <v>#DIV/0!</v>
      </c>
    </row>
    <row r="215" spans="2:38" x14ac:dyDescent="0.2">
      <c r="B215" s="58">
        <f t="shared" si="7"/>
        <v>103</v>
      </c>
      <c r="C215" s="23" t="str">
        <f>IF(VLOOKUP(B215,'Paddock Names'!$B$11:$C$140,2)&gt;0,VLOOKUP(B215,'Paddock Names'!$B$11:$C$140,2),"")</f>
        <v/>
      </c>
      <c r="D215" s="28" t="e">
        <f>IF(((F215-G215)/(((VLOOKUP(B215,'Growth Rates'!$B$11:$O$140,($B$1+2),FALSE)))+0.001-(((I$7/VLOOKUP(B215,'Paddock Names'!$B$11:$D$140,3))))))*-1&gt;(VALUE(CONCATENATE("01/",$B$1+1,"/",'Group Name and Year'!$E$14))-VALUE(CONCATENATE("01/",$B$1,"/",'Group Name and Year'!$E$14))),(VALUE(CONCATENATE("01/",$B$1+1,"/",'Group Name and Year'!$E$14))-VALUE(CONCATENATE("01/",$B$1,"/",'Group Name and Year'!$E$14))),(IF(((F215-G215)/(((VLOOKUP(B215,'Growth Rates'!$B$11:$O$140,($B$1+2),FALSE)))+0.001-(((I$7/VLOOKUP(B215,'Paddock Names'!$B$11:$D$140,3))))))*-1&gt;0,ROUNDDOWN(((F215-G215)/(((VLOOKUP(B215,'Growth Rates'!$B$11:$O$140,($B$1+2),FALSE)))-(((I$7/VLOOKUP(B215,'Paddock Names'!$B$11:$D$140,3))))))*-1,0),VALUE(CONCATENATE("01/",$B$1+1,"/",'Group Name and Year'!$E$14))-VALUE(CONCATENATE("01/",$B$1,"/",'Group Name and Year'!$E$14)))))</f>
        <v>#DIV/0!</v>
      </c>
      <c r="E215" s="17" t="str">
        <f>IF(SUM(I215:AL215)&gt;0,SUM(I215:AL215)," ")</f>
        <v xml:space="preserve"> </v>
      </c>
      <c r="F215" s="119" t="e">
        <f>Oct!AM216</f>
        <v>#DIV/0!</v>
      </c>
      <c r="G215" s="17">
        <f>VLOOKUP(B215,'Herbage Mass Residual'!$B$11:$O$140,($B$1+2),FALSE)</f>
        <v>1800</v>
      </c>
      <c r="H215" s="103" t="e">
        <f>($F$7/VLOOKUP(B215,'Paddock Names'!$B$11:$D$140,3))*(SUM(I215:AL215)/31)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26"/>
    </row>
    <row r="216" spans="2:38" ht="16" thickBot="1" x14ac:dyDescent="0.25">
      <c r="B216" s="58">
        <f t="shared" si="7"/>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5" t="e">
        <f>AK216+(VLOOKUP($B215,'Growth Rates'!$B$11:$O$140,($B$1+2),FALSE))-(AL215*(AL$7/VLOOKUP($B215,'Paddock Names'!$B$11:$D$140,3)))</f>
        <v>#DIV/0!</v>
      </c>
    </row>
    <row r="217" spans="2:38" x14ac:dyDescent="0.2">
      <c r="B217" s="58">
        <f t="shared" si="7"/>
        <v>104</v>
      </c>
      <c r="C217" s="23" t="str">
        <f>IF(VLOOKUP(B217,'Paddock Names'!$B$11:$C$140,2)&gt;0,VLOOKUP(B217,'Paddock Names'!$B$11:$C$140,2),"")</f>
        <v/>
      </c>
      <c r="D217" s="28" t="e">
        <f>IF(((F217-G217)/(((VLOOKUP(B217,'Growth Rates'!$B$11:$O$140,($B$1+2),FALSE)))+0.001-(((I$7/VLOOKUP(B217,'Paddock Names'!$B$11:$D$140,3))))))*-1&gt;(VALUE(CONCATENATE("01/",$B$1+1,"/",'Group Name and Year'!$E$14))-VALUE(CONCATENATE("01/",$B$1,"/",'Group Name and Year'!$E$14))),(VALUE(CONCATENATE("01/",$B$1+1,"/",'Group Name and Year'!$E$14))-VALUE(CONCATENATE("01/",$B$1,"/",'Group Name and Year'!$E$14))),(IF(((F217-G217)/(((VLOOKUP(B217,'Growth Rates'!$B$11:$O$140,($B$1+2),FALSE)))+0.001-(((I$7/VLOOKUP(B217,'Paddock Names'!$B$11:$D$140,3))))))*-1&gt;0,ROUNDDOWN(((F217-G217)/(((VLOOKUP(B217,'Growth Rates'!$B$11:$O$140,($B$1+2),FALSE)))-(((I$7/VLOOKUP(B217,'Paddock Names'!$B$11:$D$140,3))))))*-1,0),VALUE(CONCATENATE("01/",$B$1+1,"/",'Group Name and Year'!$E$14))-VALUE(CONCATENATE("01/",$B$1,"/",'Group Name and Year'!$E$14)))))</f>
        <v>#DIV/0!</v>
      </c>
      <c r="E217" s="17" t="str">
        <f>IF(SUM(I217:AL217)&gt;0,SUM(I217:AL217)," ")</f>
        <v xml:space="preserve"> </v>
      </c>
      <c r="F217" s="119" t="e">
        <f>Oct!AM218</f>
        <v>#DIV/0!</v>
      </c>
      <c r="G217" s="17">
        <f>VLOOKUP(B217,'Herbage Mass Residual'!$B$11:$O$140,($B$1+2),FALSE)</f>
        <v>1800</v>
      </c>
      <c r="H217" s="103" t="e">
        <f>($F$7/VLOOKUP(B217,'Paddock Names'!$B$11:$D$140,3))*(SUM(I217:AL217)/31)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26"/>
    </row>
    <row r="218" spans="2:38" ht="16" thickBot="1" x14ac:dyDescent="0.25">
      <c r="B218" s="58">
        <f t="shared" si="7"/>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5" t="e">
        <f>AK218+(VLOOKUP($B217,'Growth Rates'!$B$11:$O$140,($B$1+2),FALSE))-(AL217*(AL$7/VLOOKUP($B217,'Paddock Names'!$B$11:$D$140,3)))</f>
        <v>#DIV/0!</v>
      </c>
    </row>
    <row r="219" spans="2:38" x14ac:dyDescent="0.2">
      <c r="B219" s="58">
        <f t="shared" si="7"/>
        <v>105</v>
      </c>
      <c r="C219" s="23" t="str">
        <f>IF(VLOOKUP(B219,'Paddock Names'!$B$11:$C$140,2)&gt;0,VLOOKUP(B219,'Paddock Names'!$B$11:$C$140,2),"")</f>
        <v/>
      </c>
      <c r="D219" s="28" t="e">
        <f>IF(((F219-G219)/(((VLOOKUP(B219,'Growth Rates'!$B$11:$O$140,($B$1+2),FALSE)))+0.001-(((I$7/VLOOKUP(B219,'Paddock Names'!$B$11:$D$140,3))))))*-1&gt;(VALUE(CONCATENATE("01/",$B$1+1,"/",'Group Name and Year'!$E$14))-VALUE(CONCATENATE("01/",$B$1,"/",'Group Name and Year'!$E$14))),(VALUE(CONCATENATE("01/",$B$1+1,"/",'Group Name and Year'!$E$14))-VALUE(CONCATENATE("01/",$B$1,"/",'Group Name and Year'!$E$14))),(IF(((F219-G219)/(((VLOOKUP(B219,'Growth Rates'!$B$11:$O$140,($B$1+2),FALSE)))+0.001-(((I$7/VLOOKUP(B219,'Paddock Names'!$B$11:$D$140,3))))))*-1&gt;0,ROUNDDOWN(((F219-G219)/(((VLOOKUP(B219,'Growth Rates'!$B$11:$O$140,($B$1+2),FALSE)))-(((I$7/VLOOKUP(B219,'Paddock Names'!$B$11:$D$140,3))))))*-1,0),VALUE(CONCATENATE("01/",$B$1+1,"/",'Group Name and Year'!$E$14))-VALUE(CONCATENATE("01/",$B$1,"/",'Group Name and Year'!$E$14)))))</f>
        <v>#DIV/0!</v>
      </c>
      <c r="E219" s="17" t="str">
        <f>IF(SUM(I219:AL219)&gt;0,SUM(I219:AL219)," ")</f>
        <v xml:space="preserve"> </v>
      </c>
      <c r="F219" s="119" t="e">
        <f>Oct!AM220</f>
        <v>#DIV/0!</v>
      </c>
      <c r="G219" s="17">
        <f>VLOOKUP(B219,'Herbage Mass Residual'!$B$11:$O$140,($B$1+2),FALSE)</f>
        <v>1800</v>
      </c>
      <c r="H219" s="103" t="e">
        <f>($F$7/VLOOKUP(B219,'Paddock Names'!$B$11:$D$140,3))*(SUM(I219:AL219)/31)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26"/>
    </row>
    <row r="220" spans="2:38" ht="16" thickBot="1" x14ac:dyDescent="0.25">
      <c r="B220" s="58">
        <f t="shared" si="7"/>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5" t="e">
        <f>AK220+(VLOOKUP($B219,'Growth Rates'!$B$11:$O$140,($B$1+2),FALSE))-(AL219*(AL$7/VLOOKUP($B219,'Paddock Names'!$B$11:$D$140,3)))</f>
        <v>#DIV/0!</v>
      </c>
    </row>
    <row r="221" spans="2:38" x14ac:dyDescent="0.2">
      <c r="B221" s="58">
        <f t="shared" si="7"/>
        <v>106</v>
      </c>
      <c r="C221" s="23" t="str">
        <f>IF(VLOOKUP(B221,'Paddock Names'!$B$11:$C$140,2)&gt;0,VLOOKUP(B221,'Paddock Names'!$B$11:$C$140,2),"")</f>
        <v/>
      </c>
      <c r="D221" s="28" t="e">
        <f>IF(((F221-G221)/(((VLOOKUP(B221,'Growth Rates'!$B$11:$O$140,($B$1+2),FALSE)))+0.001-(((I$7/VLOOKUP(B221,'Paddock Names'!$B$11:$D$140,3))))))*-1&gt;(VALUE(CONCATENATE("01/",$B$1+1,"/",'Group Name and Year'!$E$14))-VALUE(CONCATENATE("01/",$B$1,"/",'Group Name and Year'!$E$14))),(VALUE(CONCATENATE("01/",$B$1+1,"/",'Group Name and Year'!$E$14))-VALUE(CONCATENATE("01/",$B$1,"/",'Group Name and Year'!$E$14))),(IF(((F221-G221)/(((VLOOKUP(B221,'Growth Rates'!$B$11:$O$140,($B$1+2),FALSE)))+0.001-(((I$7/VLOOKUP(B221,'Paddock Names'!$B$11:$D$140,3))))))*-1&gt;0,ROUNDDOWN(((F221-G221)/(((VLOOKUP(B221,'Growth Rates'!$B$11:$O$140,($B$1+2),FALSE)))-(((I$7/VLOOKUP(B221,'Paddock Names'!$B$11:$D$140,3))))))*-1,0),VALUE(CONCATENATE("01/",$B$1+1,"/",'Group Name and Year'!$E$14))-VALUE(CONCATENATE("01/",$B$1,"/",'Group Name and Year'!$E$14)))))</f>
        <v>#DIV/0!</v>
      </c>
      <c r="E221" s="17" t="str">
        <f>IF(SUM(I221:AL221)&gt;0,SUM(I221:AL221)," ")</f>
        <v xml:space="preserve"> </v>
      </c>
      <c r="F221" s="119" t="e">
        <f>Oct!AM222</f>
        <v>#DIV/0!</v>
      </c>
      <c r="G221" s="17">
        <f>VLOOKUP(B221,'Herbage Mass Residual'!$B$11:$O$140,($B$1+2),FALSE)</f>
        <v>1800</v>
      </c>
      <c r="H221" s="103" t="e">
        <f>($F$7/VLOOKUP(B221,'Paddock Names'!$B$11:$D$140,3))*(SUM(I221:AL221)/31)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26"/>
    </row>
    <row r="222" spans="2:38" ht="16" thickBot="1" x14ac:dyDescent="0.25">
      <c r="B222" s="58">
        <f t="shared" si="7"/>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5" t="e">
        <f>AK222+(VLOOKUP($B221,'Growth Rates'!$B$11:$O$140,($B$1+2),FALSE))-(AL221*(AL$7/VLOOKUP($B221,'Paddock Names'!$B$11:$D$140,3)))</f>
        <v>#DIV/0!</v>
      </c>
    </row>
    <row r="223" spans="2:38" x14ac:dyDescent="0.2">
      <c r="B223" s="58">
        <f t="shared" si="7"/>
        <v>107</v>
      </c>
      <c r="C223" s="23" t="str">
        <f>IF(VLOOKUP(B223,'Paddock Names'!$B$11:$C$140,2)&gt;0,VLOOKUP(B223,'Paddock Names'!$B$11:$C$140,2),"")</f>
        <v/>
      </c>
      <c r="D223" s="28" t="e">
        <f>IF(((F223-G223)/(((VLOOKUP(B223,'Growth Rates'!$B$11:$O$140,($B$1+2),FALSE)))+0.001-(((I$7/VLOOKUP(B223,'Paddock Names'!$B$11:$D$140,3))))))*-1&gt;(VALUE(CONCATENATE("01/",$B$1+1,"/",'Group Name and Year'!$E$14))-VALUE(CONCATENATE("01/",$B$1,"/",'Group Name and Year'!$E$14))),(VALUE(CONCATENATE("01/",$B$1+1,"/",'Group Name and Year'!$E$14))-VALUE(CONCATENATE("01/",$B$1,"/",'Group Name and Year'!$E$14))),(IF(((F223-G223)/(((VLOOKUP(B223,'Growth Rates'!$B$11:$O$140,($B$1+2),FALSE)))+0.001-(((I$7/VLOOKUP(B223,'Paddock Names'!$B$11:$D$140,3))))))*-1&gt;0,ROUNDDOWN(((F223-G223)/(((VLOOKUP(B223,'Growth Rates'!$B$11:$O$140,($B$1+2),FALSE)))-(((I$7/VLOOKUP(B223,'Paddock Names'!$B$11:$D$140,3))))))*-1,0),VALUE(CONCATENATE("01/",$B$1+1,"/",'Group Name and Year'!$E$14))-VALUE(CONCATENATE("01/",$B$1,"/",'Group Name and Year'!$E$14)))))</f>
        <v>#DIV/0!</v>
      </c>
      <c r="E223" s="17" t="str">
        <f>IF(SUM(I223:AL223)&gt;0,SUM(I223:AL223)," ")</f>
        <v xml:space="preserve"> </v>
      </c>
      <c r="F223" s="119" t="e">
        <f>Oct!AM224</f>
        <v>#DIV/0!</v>
      </c>
      <c r="G223" s="17">
        <f>VLOOKUP(B223,'Herbage Mass Residual'!$B$11:$O$140,($B$1+2),FALSE)</f>
        <v>1800</v>
      </c>
      <c r="H223" s="103" t="e">
        <f>($F$7/VLOOKUP(B223,'Paddock Names'!$B$11:$D$140,3))*(SUM(I223:AL223)/31)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26"/>
    </row>
    <row r="224" spans="2:38" ht="16" thickBot="1" x14ac:dyDescent="0.25">
      <c r="B224" s="58">
        <f t="shared" si="7"/>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5" t="e">
        <f>AK224+(VLOOKUP($B223,'Growth Rates'!$B$11:$O$140,($B$1+2),FALSE))-(AL223*(AL$7/VLOOKUP($B223,'Paddock Names'!$B$11:$D$140,3)))</f>
        <v>#DIV/0!</v>
      </c>
    </row>
    <row r="225" spans="2:38" x14ac:dyDescent="0.2">
      <c r="B225" s="58">
        <f t="shared" si="7"/>
        <v>108</v>
      </c>
      <c r="C225" s="23" t="str">
        <f>IF(VLOOKUP(B225,'Paddock Names'!$B$11:$C$140,2)&gt;0,VLOOKUP(B225,'Paddock Names'!$B$11:$C$140,2),"")</f>
        <v/>
      </c>
      <c r="D225" s="28" t="e">
        <f>IF(((F225-G225)/(((VLOOKUP(B225,'Growth Rates'!$B$11:$O$140,($B$1+2),FALSE)))+0.001-(((I$7/VLOOKUP(B225,'Paddock Names'!$B$11:$D$140,3))))))*-1&gt;(VALUE(CONCATENATE("01/",$B$1+1,"/",'Group Name and Year'!$E$14))-VALUE(CONCATENATE("01/",$B$1,"/",'Group Name and Year'!$E$14))),(VALUE(CONCATENATE("01/",$B$1+1,"/",'Group Name and Year'!$E$14))-VALUE(CONCATENATE("01/",$B$1,"/",'Group Name and Year'!$E$14))),(IF(((F225-G225)/(((VLOOKUP(B225,'Growth Rates'!$B$11:$O$140,($B$1+2),FALSE)))+0.001-(((I$7/VLOOKUP(B225,'Paddock Names'!$B$11:$D$140,3))))))*-1&gt;0,ROUNDDOWN(((F225-G225)/(((VLOOKUP(B225,'Growth Rates'!$B$11:$O$140,($B$1+2),FALSE)))-(((I$7/VLOOKUP(B225,'Paddock Names'!$B$11:$D$140,3))))))*-1,0),VALUE(CONCATENATE("01/",$B$1+1,"/",'Group Name and Year'!$E$14))-VALUE(CONCATENATE("01/",$B$1,"/",'Group Name and Year'!$E$14)))))</f>
        <v>#DIV/0!</v>
      </c>
      <c r="E225" s="17" t="str">
        <f>IF(SUM(I225:AL225)&gt;0,SUM(I225:AL225)," ")</f>
        <v xml:space="preserve"> </v>
      </c>
      <c r="F225" s="119" t="e">
        <f>Oct!AM226</f>
        <v>#DIV/0!</v>
      </c>
      <c r="G225" s="17">
        <f>VLOOKUP(B225,'Herbage Mass Residual'!$B$11:$O$140,($B$1+2),FALSE)</f>
        <v>1800</v>
      </c>
      <c r="H225" s="103" t="e">
        <f>($F$7/VLOOKUP(B225,'Paddock Names'!$B$11:$D$140,3))*(SUM(I225:AL225)/31)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26"/>
    </row>
    <row r="226" spans="2:38" ht="16" thickBot="1" x14ac:dyDescent="0.25">
      <c r="B226" s="58">
        <f t="shared" si="7"/>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5" t="e">
        <f>AK226+(VLOOKUP($B225,'Growth Rates'!$B$11:$O$140,($B$1+2),FALSE))-(AL225*(AL$7/VLOOKUP($B225,'Paddock Names'!$B$11:$D$140,3)))</f>
        <v>#DIV/0!</v>
      </c>
    </row>
    <row r="227" spans="2:38" x14ac:dyDescent="0.2">
      <c r="B227" s="58">
        <f t="shared" si="7"/>
        <v>109</v>
      </c>
      <c r="C227" s="23" t="str">
        <f>IF(VLOOKUP(B227,'Paddock Names'!$B$11:$C$140,2)&gt;0,VLOOKUP(B227,'Paddock Names'!$B$11:$C$140,2),"")</f>
        <v/>
      </c>
      <c r="D227" s="28" t="e">
        <f>IF(((F227-G227)/(((VLOOKUP(B227,'Growth Rates'!$B$11:$O$140,($B$1+2),FALSE)))+0.001-(((I$7/VLOOKUP(B227,'Paddock Names'!$B$11:$D$140,3))))))*-1&gt;(VALUE(CONCATENATE("01/",$B$1+1,"/",'Group Name and Year'!$E$14))-VALUE(CONCATENATE("01/",$B$1,"/",'Group Name and Year'!$E$14))),(VALUE(CONCATENATE("01/",$B$1+1,"/",'Group Name and Year'!$E$14))-VALUE(CONCATENATE("01/",$B$1,"/",'Group Name and Year'!$E$14))),(IF(((F227-G227)/(((VLOOKUP(B227,'Growth Rates'!$B$11:$O$140,($B$1+2),FALSE)))+0.001-(((I$7/VLOOKUP(B227,'Paddock Names'!$B$11:$D$140,3))))))*-1&gt;0,ROUNDDOWN(((F227-G227)/(((VLOOKUP(B227,'Growth Rates'!$B$11:$O$140,($B$1+2),FALSE)))-(((I$7/VLOOKUP(B227,'Paddock Names'!$B$11:$D$140,3))))))*-1,0),VALUE(CONCATENATE("01/",$B$1+1,"/",'Group Name and Year'!$E$14))-VALUE(CONCATENATE("01/",$B$1,"/",'Group Name and Year'!$E$14)))))</f>
        <v>#DIV/0!</v>
      </c>
      <c r="E227" s="17" t="str">
        <f>IF(SUM(I227:AL227)&gt;0,SUM(I227:AL227)," ")</f>
        <v xml:space="preserve"> </v>
      </c>
      <c r="F227" s="119" t="e">
        <f>Oct!AM228</f>
        <v>#DIV/0!</v>
      </c>
      <c r="G227" s="17">
        <f>VLOOKUP(B227,'Herbage Mass Residual'!$B$11:$O$140,($B$1+2),FALSE)</f>
        <v>1800</v>
      </c>
      <c r="H227" s="103" t="e">
        <f>($F$7/VLOOKUP(B227,'Paddock Names'!$B$11:$D$140,3))*(SUM(I227:AL227)/31)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26"/>
    </row>
    <row r="228" spans="2:38" ht="16" thickBot="1" x14ac:dyDescent="0.25">
      <c r="B228" s="58">
        <f t="shared" si="7"/>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5" t="e">
        <f>AK228+(VLOOKUP($B227,'Growth Rates'!$B$11:$O$140,($B$1+2),FALSE))-(AL227*(AL$7/VLOOKUP($B227,'Paddock Names'!$B$11:$D$140,3)))</f>
        <v>#DIV/0!</v>
      </c>
    </row>
    <row r="229" spans="2:38" x14ac:dyDescent="0.2">
      <c r="B229" s="58">
        <f t="shared" si="7"/>
        <v>110</v>
      </c>
      <c r="C229" s="23" t="str">
        <f>IF(VLOOKUP(B229,'Paddock Names'!$B$11:$C$140,2)&gt;0,VLOOKUP(B229,'Paddock Names'!$B$11:$C$140,2),"")</f>
        <v/>
      </c>
      <c r="D229" s="28" t="e">
        <f>IF(((F229-G229)/(((VLOOKUP(B229,'Growth Rates'!$B$11:$O$140,($B$1+2),FALSE)))+0.001-(((I$7/VLOOKUP(B229,'Paddock Names'!$B$11:$D$140,3))))))*-1&gt;(VALUE(CONCATENATE("01/",$B$1+1,"/",'Group Name and Year'!$E$14))-VALUE(CONCATENATE("01/",$B$1,"/",'Group Name and Year'!$E$14))),(VALUE(CONCATENATE("01/",$B$1+1,"/",'Group Name and Year'!$E$14))-VALUE(CONCATENATE("01/",$B$1,"/",'Group Name and Year'!$E$14))),(IF(((F229-G229)/(((VLOOKUP(B229,'Growth Rates'!$B$11:$O$140,($B$1+2),FALSE)))+0.001-(((I$7/VLOOKUP(B229,'Paddock Names'!$B$11:$D$140,3))))))*-1&gt;0,ROUNDDOWN(((F229-G229)/(((VLOOKUP(B229,'Growth Rates'!$B$11:$O$140,($B$1+2),FALSE)))-(((I$7/VLOOKUP(B229,'Paddock Names'!$B$11:$D$140,3))))))*-1,0),VALUE(CONCATENATE("01/",$B$1+1,"/",'Group Name and Year'!$E$14))-VALUE(CONCATENATE("01/",$B$1,"/",'Group Name and Year'!$E$14)))))</f>
        <v>#DIV/0!</v>
      </c>
      <c r="E229" s="17" t="str">
        <f>IF(SUM(I229:AL229)&gt;0,SUM(I229:AL229)," ")</f>
        <v xml:space="preserve"> </v>
      </c>
      <c r="F229" s="119" t="e">
        <f>Oct!AM230</f>
        <v>#DIV/0!</v>
      </c>
      <c r="G229" s="17">
        <f>VLOOKUP(B229,'Herbage Mass Residual'!$B$11:$O$140,($B$1+2),FALSE)</f>
        <v>1800</v>
      </c>
      <c r="H229" s="103" t="e">
        <f>($F$7/VLOOKUP(B229,'Paddock Names'!$B$11:$D$140,3))*(SUM(I229:AL229)/31)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26"/>
    </row>
    <row r="230" spans="2:38" ht="16" thickBot="1" x14ac:dyDescent="0.25">
      <c r="B230" s="58">
        <f t="shared" si="7"/>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5" t="e">
        <f>AK230+(VLOOKUP($B229,'Growth Rates'!$B$11:$O$140,($B$1+2),FALSE))-(AL229*(AL$7/VLOOKUP($B229,'Paddock Names'!$B$11:$D$140,3)))</f>
        <v>#DIV/0!</v>
      </c>
    </row>
    <row r="231" spans="2:38" x14ac:dyDescent="0.2">
      <c r="B231" s="58">
        <f t="shared" si="7"/>
        <v>111</v>
      </c>
      <c r="C231" s="23" t="str">
        <f>IF(VLOOKUP(B231,'Paddock Names'!$B$11:$C$140,2)&gt;0,VLOOKUP(B231,'Paddock Names'!$B$11:$C$140,2),"")</f>
        <v/>
      </c>
      <c r="D231" s="28" t="e">
        <f>IF(((F231-G231)/(((VLOOKUP(B231,'Growth Rates'!$B$11:$O$140,($B$1+2),FALSE)))+0.001-(((I$7/VLOOKUP(B231,'Paddock Names'!$B$11:$D$140,3))))))*-1&gt;(VALUE(CONCATENATE("01/",$B$1+1,"/",'Group Name and Year'!$E$14))-VALUE(CONCATENATE("01/",$B$1,"/",'Group Name and Year'!$E$14))),(VALUE(CONCATENATE("01/",$B$1+1,"/",'Group Name and Year'!$E$14))-VALUE(CONCATENATE("01/",$B$1,"/",'Group Name and Year'!$E$14))),(IF(((F231-G231)/(((VLOOKUP(B231,'Growth Rates'!$B$11:$O$140,($B$1+2),FALSE)))+0.001-(((I$7/VLOOKUP(B231,'Paddock Names'!$B$11:$D$140,3))))))*-1&gt;0,ROUNDDOWN(((F231-G231)/(((VLOOKUP(B231,'Growth Rates'!$B$11:$O$140,($B$1+2),FALSE)))-(((I$7/VLOOKUP(B231,'Paddock Names'!$B$11:$D$140,3))))))*-1,0),VALUE(CONCATENATE("01/",$B$1+1,"/",'Group Name and Year'!$E$14))-VALUE(CONCATENATE("01/",$B$1,"/",'Group Name and Year'!$E$14)))))</f>
        <v>#DIV/0!</v>
      </c>
      <c r="E231" s="17" t="str">
        <f>IF(SUM(I231:AL231)&gt;0,SUM(I231:AL231)," ")</f>
        <v xml:space="preserve"> </v>
      </c>
      <c r="F231" s="119" t="e">
        <f>Oct!AM232</f>
        <v>#DIV/0!</v>
      </c>
      <c r="G231" s="17">
        <f>VLOOKUP(B231,'Herbage Mass Residual'!$B$11:$O$140,($B$1+2),FALSE)</f>
        <v>1800</v>
      </c>
      <c r="H231" s="103" t="e">
        <f>($F$7/VLOOKUP(B231,'Paddock Names'!$B$11:$D$140,3))*(SUM(I231:AL231)/31)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26"/>
    </row>
    <row r="232" spans="2:38" ht="16" thickBot="1" x14ac:dyDescent="0.25">
      <c r="B232" s="58">
        <f t="shared" si="7"/>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5" t="e">
        <f>AK232+(VLOOKUP($B231,'Growth Rates'!$B$11:$O$140,($B$1+2),FALSE))-(AL231*(AL$7/VLOOKUP($B231,'Paddock Names'!$B$11:$D$140,3)))</f>
        <v>#DIV/0!</v>
      </c>
    </row>
    <row r="233" spans="2:38" x14ac:dyDescent="0.2">
      <c r="B233" s="58">
        <f t="shared" si="7"/>
        <v>112</v>
      </c>
      <c r="C233" s="23" t="str">
        <f>IF(VLOOKUP(B233,'Paddock Names'!$B$11:$C$140,2)&gt;0,VLOOKUP(B233,'Paddock Names'!$B$11:$C$140,2),"")</f>
        <v/>
      </c>
      <c r="D233" s="28" t="e">
        <f>IF(((F233-G233)/(((VLOOKUP(B233,'Growth Rates'!$B$11:$O$140,($B$1+2),FALSE)))+0.001-(((I$7/VLOOKUP(B233,'Paddock Names'!$B$11:$D$140,3))))))*-1&gt;(VALUE(CONCATENATE("01/",$B$1+1,"/",'Group Name and Year'!$E$14))-VALUE(CONCATENATE("01/",$B$1,"/",'Group Name and Year'!$E$14))),(VALUE(CONCATENATE("01/",$B$1+1,"/",'Group Name and Year'!$E$14))-VALUE(CONCATENATE("01/",$B$1,"/",'Group Name and Year'!$E$14))),(IF(((F233-G233)/(((VLOOKUP(B233,'Growth Rates'!$B$11:$O$140,($B$1+2),FALSE)))+0.001-(((I$7/VLOOKUP(B233,'Paddock Names'!$B$11:$D$140,3))))))*-1&gt;0,ROUNDDOWN(((F233-G233)/(((VLOOKUP(B233,'Growth Rates'!$B$11:$O$140,($B$1+2),FALSE)))-(((I$7/VLOOKUP(B233,'Paddock Names'!$B$11:$D$140,3))))))*-1,0),VALUE(CONCATENATE("01/",$B$1+1,"/",'Group Name and Year'!$E$14))-VALUE(CONCATENATE("01/",$B$1,"/",'Group Name and Year'!$E$14)))))</f>
        <v>#DIV/0!</v>
      </c>
      <c r="E233" s="17" t="str">
        <f>IF(SUM(I233:AL233)&gt;0,SUM(I233:AL233)," ")</f>
        <v xml:space="preserve"> </v>
      </c>
      <c r="F233" s="119" t="e">
        <f>Oct!AM234</f>
        <v>#DIV/0!</v>
      </c>
      <c r="G233" s="17">
        <f>VLOOKUP(B233,'Herbage Mass Residual'!$B$11:$O$140,($B$1+2),FALSE)</f>
        <v>1800</v>
      </c>
      <c r="H233" s="103" t="e">
        <f>($F$7/VLOOKUP(B233,'Paddock Names'!$B$11:$D$140,3))*(SUM(I233:AL233)/31)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26"/>
    </row>
    <row r="234" spans="2:38" ht="16" thickBot="1" x14ac:dyDescent="0.25">
      <c r="B234" s="58">
        <f t="shared" si="7"/>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5" t="e">
        <f>AK234+(VLOOKUP($B233,'Growth Rates'!$B$11:$O$140,($B$1+2),FALSE))-(AL233*(AL$7/VLOOKUP($B233,'Paddock Names'!$B$11:$D$140,3)))</f>
        <v>#DIV/0!</v>
      </c>
    </row>
    <row r="235" spans="2:38" x14ac:dyDescent="0.2">
      <c r="B235" s="58">
        <f t="shared" si="7"/>
        <v>113</v>
      </c>
      <c r="C235" s="23" t="str">
        <f>IF(VLOOKUP(B235,'Paddock Names'!$B$11:$C$140,2)&gt;0,VLOOKUP(B235,'Paddock Names'!$B$11:$C$140,2),"")</f>
        <v/>
      </c>
      <c r="D235" s="28" t="e">
        <f>IF(((F235-G235)/(((VLOOKUP(B235,'Growth Rates'!$B$11:$O$140,($B$1+2),FALSE)))+0.001-(((I$7/VLOOKUP(B235,'Paddock Names'!$B$11:$D$140,3))))))*-1&gt;(VALUE(CONCATENATE("01/",$B$1+1,"/",'Group Name and Year'!$E$14))-VALUE(CONCATENATE("01/",$B$1,"/",'Group Name and Year'!$E$14))),(VALUE(CONCATENATE("01/",$B$1+1,"/",'Group Name and Year'!$E$14))-VALUE(CONCATENATE("01/",$B$1,"/",'Group Name and Year'!$E$14))),(IF(((F235-G235)/(((VLOOKUP(B235,'Growth Rates'!$B$11:$O$140,($B$1+2),FALSE)))+0.001-(((I$7/VLOOKUP(B235,'Paddock Names'!$B$11:$D$140,3))))))*-1&gt;0,ROUNDDOWN(((F235-G235)/(((VLOOKUP(B235,'Growth Rates'!$B$11:$O$140,($B$1+2),FALSE)))-(((I$7/VLOOKUP(B235,'Paddock Names'!$B$11:$D$140,3))))))*-1,0),VALUE(CONCATENATE("01/",$B$1+1,"/",'Group Name and Year'!$E$14))-VALUE(CONCATENATE("01/",$B$1,"/",'Group Name and Year'!$E$14)))))</f>
        <v>#DIV/0!</v>
      </c>
      <c r="E235" s="17" t="str">
        <f>IF(SUM(I235:AL235)&gt;0,SUM(I235:AL235)," ")</f>
        <v xml:space="preserve"> </v>
      </c>
      <c r="F235" s="119" t="e">
        <f>Oct!AM236</f>
        <v>#DIV/0!</v>
      </c>
      <c r="G235" s="17">
        <f>VLOOKUP(B235,'Herbage Mass Residual'!$B$11:$O$140,($B$1+2),FALSE)</f>
        <v>1800</v>
      </c>
      <c r="H235" s="103" t="e">
        <f>($F$7/VLOOKUP(B235,'Paddock Names'!$B$11:$D$140,3))*(SUM(I235:AL235)/31)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26"/>
    </row>
    <row r="236" spans="2:38" ht="16" thickBot="1" x14ac:dyDescent="0.25">
      <c r="B236" s="58">
        <f t="shared" si="7"/>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5" t="e">
        <f>AK236+(VLOOKUP($B235,'Growth Rates'!$B$11:$O$140,($B$1+2),FALSE))-(AL235*(AL$7/VLOOKUP($B235,'Paddock Names'!$B$11:$D$140,3)))</f>
        <v>#DIV/0!</v>
      </c>
    </row>
    <row r="237" spans="2:38" x14ac:dyDescent="0.2">
      <c r="B237" s="58">
        <f t="shared" si="7"/>
        <v>114</v>
      </c>
      <c r="C237" s="23" t="str">
        <f>IF(VLOOKUP(B237,'Paddock Names'!$B$11:$C$140,2)&gt;0,VLOOKUP(B237,'Paddock Names'!$B$11:$C$140,2),"")</f>
        <v/>
      </c>
      <c r="D237" s="28" t="e">
        <f>IF(((F237-G237)/(((VLOOKUP(B237,'Growth Rates'!$B$11:$O$140,($B$1+2),FALSE)))+0.001-(((I$7/VLOOKUP(B237,'Paddock Names'!$B$11:$D$140,3))))))*-1&gt;(VALUE(CONCATENATE("01/",$B$1+1,"/",'Group Name and Year'!$E$14))-VALUE(CONCATENATE("01/",$B$1,"/",'Group Name and Year'!$E$14))),(VALUE(CONCATENATE("01/",$B$1+1,"/",'Group Name and Year'!$E$14))-VALUE(CONCATENATE("01/",$B$1,"/",'Group Name and Year'!$E$14))),(IF(((F237-G237)/(((VLOOKUP(B237,'Growth Rates'!$B$11:$O$140,($B$1+2),FALSE)))+0.001-(((I$7/VLOOKUP(B237,'Paddock Names'!$B$11:$D$140,3))))))*-1&gt;0,ROUNDDOWN(((F237-G237)/(((VLOOKUP(B237,'Growth Rates'!$B$11:$O$140,($B$1+2),FALSE)))-(((I$7/VLOOKUP(B237,'Paddock Names'!$B$11:$D$140,3))))))*-1,0),VALUE(CONCATENATE("01/",$B$1+1,"/",'Group Name and Year'!$E$14))-VALUE(CONCATENATE("01/",$B$1,"/",'Group Name and Year'!$E$14)))))</f>
        <v>#DIV/0!</v>
      </c>
      <c r="E237" s="17" t="str">
        <f>IF(SUM(I237:AL237)&gt;0,SUM(I237:AL237)," ")</f>
        <v xml:space="preserve"> </v>
      </c>
      <c r="F237" s="119" t="e">
        <f>Oct!AM238</f>
        <v>#DIV/0!</v>
      </c>
      <c r="G237" s="17">
        <f>VLOOKUP(B237,'Herbage Mass Residual'!$B$11:$O$140,($B$1+2),FALSE)</f>
        <v>1800</v>
      </c>
      <c r="H237" s="103" t="e">
        <f>($F$7/VLOOKUP(B237,'Paddock Names'!$B$11:$D$140,3))*(SUM(I237:AL237)/31)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26"/>
    </row>
    <row r="238" spans="2:38" ht="16" thickBot="1" x14ac:dyDescent="0.25">
      <c r="B238" s="58">
        <f t="shared" si="7"/>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5" t="e">
        <f>AK238+(VLOOKUP($B237,'Growth Rates'!$B$11:$O$140,($B$1+2),FALSE))-(AL237*(AL$7/VLOOKUP($B237,'Paddock Names'!$B$11:$D$140,3)))</f>
        <v>#DIV/0!</v>
      </c>
    </row>
    <row r="239" spans="2:38" x14ac:dyDescent="0.2">
      <c r="B239" s="58">
        <f t="shared" si="7"/>
        <v>115</v>
      </c>
      <c r="C239" s="23" t="str">
        <f>IF(VLOOKUP(B239,'Paddock Names'!$B$11:$C$140,2)&gt;0,VLOOKUP(B239,'Paddock Names'!$B$11:$C$140,2),"")</f>
        <v/>
      </c>
      <c r="D239" s="28" t="e">
        <f>IF(((F239-G239)/(((VLOOKUP(B239,'Growth Rates'!$B$11:$O$140,($B$1+2),FALSE)))+0.001-(((I$7/VLOOKUP(B239,'Paddock Names'!$B$11:$D$140,3))))))*-1&gt;(VALUE(CONCATENATE("01/",$B$1+1,"/",'Group Name and Year'!$E$14))-VALUE(CONCATENATE("01/",$B$1,"/",'Group Name and Year'!$E$14))),(VALUE(CONCATENATE("01/",$B$1+1,"/",'Group Name and Year'!$E$14))-VALUE(CONCATENATE("01/",$B$1,"/",'Group Name and Year'!$E$14))),(IF(((F239-G239)/(((VLOOKUP(B239,'Growth Rates'!$B$11:$O$140,($B$1+2),FALSE)))+0.001-(((I$7/VLOOKUP(B239,'Paddock Names'!$B$11:$D$140,3))))))*-1&gt;0,ROUNDDOWN(((F239-G239)/(((VLOOKUP(B239,'Growth Rates'!$B$11:$O$140,($B$1+2),FALSE)))-(((I$7/VLOOKUP(B239,'Paddock Names'!$B$11:$D$140,3))))))*-1,0),VALUE(CONCATENATE("01/",$B$1+1,"/",'Group Name and Year'!$E$14))-VALUE(CONCATENATE("01/",$B$1,"/",'Group Name and Year'!$E$14)))))</f>
        <v>#DIV/0!</v>
      </c>
      <c r="E239" s="17" t="str">
        <f>IF(SUM(I239:AL239)&gt;0,SUM(I239:AL239)," ")</f>
        <v xml:space="preserve"> </v>
      </c>
      <c r="F239" s="119" t="e">
        <f>Oct!AM240</f>
        <v>#DIV/0!</v>
      </c>
      <c r="G239" s="17">
        <f>VLOOKUP(B239,'Herbage Mass Residual'!$B$11:$O$140,($B$1+2),FALSE)</f>
        <v>1800</v>
      </c>
      <c r="H239" s="103" t="e">
        <f>($F$7/VLOOKUP(B239,'Paddock Names'!$B$11:$D$140,3))*(SUM(I239:AL239)/31)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26"/>
    </row>
    <row r="240" spans="2:38" ht="16" thickBot="1" x14ac:dyDescent="0.25">
      <c r="B240" s="58">
        <f t="shared" si="7"/>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5" t="e">
        <f>AK240+(VLOOKUP($B239,'Growth Rates'!$B$11:$O$140,($B$1+2),FALSE))-(AL239*(AL$7/VLOOKUP($B239,'Paddock Names'!$B$11:$D$140,3)))</f>
        <v>#DIV/0!</v>
      </c>
    </row>
    <row r="241" spans="2:38" x14ac:dyDescent="0.2">
      <c r="B241" s="58">
        <f t="shared" si="7"/>
        <v>116</v>
      </c>
      <c r="C241" s="23" t="str">
        <f>IF(VLOOKUP(B241,'Paddock Names'!$B$11:$C$140,2)&gt;0,VLOOKUP(B241,'Paddock Names'!$B$11:$C$140,2),"")</f>
        <v/>
      </c>
      <c r="D241" s="28" t="e">
        <f>IF(((F241-G241)/(((VLOOKUP(B241,'Growth Rates'!$B$11:$O$140,($B$1+2),FALSE)))+0.001-(((I$7/VLOOKUP(B241,'Paddock Names'!$B$11:$D$140,3))))))*-1&gt;(VALUE(CONCATENATE("01/",$B$1+1,"/",'Group Name and Year'!$E$14))-VALUE(CONCATENATE("01/",$B$1,"/",'Group Name and Year'!$E$14))),(VALUE(CONCATENATE("01/",$B$1+1,"/",'Group Name and Year'!$E$14))-VALUE(CONCATENATE("01/",$B$1,"/",'Group Name and Year'!$E$14))),(IF(((F241-G241)/(((VLOOKUP(B241,'Growth Rates'!$B$11:$O$140,($B$1+2),FALSE)))+0.001-(((I$7/VLOOKUP(B241,'Paddock Names'!$B$11:$D$140,3))))))*-1&gt;0,ROUNDDOWN(((F241-G241)/(((VLOOKUP(B241,'Growth Rates'!$B$11:$O$140,($B$1+2),FALSE)))-(((I$7/VLOOKUP(B241,'Paddock Names'!$B$11:$D$140,3))))))*-1,0),VALUE(CONCATENATE("01/",$B$1+1,"/",'Group Name and Year'!$E$14))-VALUE(CONCATENATE("01/",$B$1,"/",'Group Name and Year'!$E$14)))))</f>
        <v>#DIV/0!</v>
      </c>
      <c r="E241" s="17" t="str">
        <f>IF(SUM(I241:AL241)&gt;0,SUM(I241:AL241)," ")</f>
        <v xml:space="preserve"> </v>
      </c>
      <c r="F241" s="119" t="e">
        <f>Oct!AM242</f>
        <v>#DIV/0!</v>
      </c>
      <c r="G241" s="17">
        <f>VLOOKUP(B241,'Herbage Mass Residual'!$B$11:$O$140,($B$1+2),FALSE)</f>
        <v>1800</v>
      </c>
      <c r="H241" s="103" t="e">
        <f>($F$7/VLOOKUP(B241,'Paddock Names'!$B$11:$D$140,3))*(SUM(I241:AL241)/31)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26"/>
    </row>
    <row r="242" spans="2:38" ht="16" thickBot="1" x14ac:dyDescent="0.25">
      <c r="B242" s="58">
        <f t="shared" si="7"/>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5" t="e">
        <f>AK242+(VLOOKUP($B241,'Growth Rates'!$B$11:$O$140,($B$1+2),FALSE))-(AL241*(AL$7/VLOOKUP($B241,'Paddock Names'!$B$11:$D$140,3)))</f>
        <v>#DIV/0!</v>
      </c>
    </row>
    <row r="243" spans="2:38" x14ac:dyDescent="0.2">
      <c r="B243" s="58">
        <f t="shared" si="7"/>
        <v>117</v>
      </c>
      <c r="C243" s="23" t="str">
        <f>IF(VLOOKUP(B243,'Paddock Names'!$B$11:$C$140,2)&gt;0,VLOOKUP(B243,'Paddock Names'!$B$11:$C$140,2),"")</f>
        <v/>
      </c>
      <c r="D243" s="28" t="e">
        <f>IF(((F243-G243)/(((VLOOKUP(B243,'Growth Rates'!$B$11:$O$140,($B$1+2),FALSE)))+0.001-(((I$7/VLOOKUP(B243,'Paddock Names'!$B$11:$D$140,3))))))*-1&gt;(VALUE(CONCATENATE("01/",$B$1+1,"/",'Group Name and Year'!$E$14))-VALUE(CONCATENATE("01/",$B$1,"/",'Group Name and Year'!$E$14))),(VALUE(CONCATENATE("01/",$B$1+1,"/",'Group Name and Year'!$E$14))-VALUE(CONCATENATE("01/",$B$1,"/",'Group Name and Year'!$E$14))),(IF(((F243-G243)/(((VLOOKUP(B243,'Growth Rates'!$B$11:$O$140,($B$1+2),FALSE)))+0.001-(((I$7/VLOOKUP(B243,'Paddock Names'!$B$11:$D$140,3))))))*-1&gt;0,ROUNDDOWN(((F243-G243)/(((VLOOKUP(B243,'Growth Rates'!$B$11:$O$140,($B$1+2),FALSE)))-(((I$7/VLOOKUP(B243,'Paddock Names'!$B$11:$D$140,3))))))*-1,0),VALUE(CONCATENATE("01/",$B$1+1,"/",'Group Name and Year'!$E$14))-VALUE(CONCATENATE("01/",$B$1,"/",'Group Name and Year'!$E$14)))))</f>
        <v>#DIV/0!</v>
      </c>
      <c r="E243" s="17" t="str">
        <f>IF(SUM(I243:AL243)&gt;0,SUM(I243:AL243)," ")</f>
        <v xml:space="preserve"> </v>
      </c>
      <c r="F243" s="119" t="e">
        <f>Oct!AM244</f>
        <v>#DIV/0!</v>
      </c>
      <c r="G243" s="17">
        <f>VLOOKUP(B243,'Herbage Mass Residual'!$B$11:$O$140,($B$1+2),FALSE)</f>
        <v>1800</v>
      </c>
      <c r="H243" s="103" t="e">
        <f>($F$7/VLOOKUP(B243,'Paddock Names'!$B$11:$D$140,3))*(SUM(I243:AL243)/31)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26"/>
    </row>
    <row r="244" spans="2:38" ht="16" thickBot="1" x14ac:dyDescent="0.25">
      <c r="B244" s="58">
        <f t="shared" si="7"/>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5" t="e">
        <f>AK244+(VLOOKUP($B243,'Growth Rates'!$B$11:$O$140,($B$1+2),FALSE))-(AL243*(AL$7/VLOOKUP($B243,'Paddock Names'!$B$11:$D$140,3)))</f>
        <v>#DIV/0!</v>
      </c>
    </row>
    <row r="245" spans="2:38" x14ac:dyDescent="0.2">
      <c r="B245" s="58">
        <f t="shared" si="7"/>
        <v>118</v>
      </c>
      <c r="C245" s="23" t="str">
        <f>IF(VLOOKUP(B245,'Paddock Names'!$B$11:$C$140,2)&gt;0,VLOOKUP(B245,'Paddock Names'!$B$11:$C$140,2),"")</f>
        <v/>
      </c>
      <c r="D245" s="28" t="e">
        <f>IF(((F245-G245)/(((VLOOKUP(B245,'Growth Rates'!$B$11:$O$140,($B$1+2),FALSE)))+0.001-(((I$7/VLOOKUP(B245,'Paddock Names'!$B$11:$D$140,3))))))*-1&gt;(VALUE(CONCATENATE("01/",$B$1+1,"/",'Group Name and Year'!$E$14))-VALUE(CONCATENATE("01/",$B$1,"/",'Group Name and Year'!$E$14))),(VALUE(CONCATENATE("01/",$B$1+1,"/",'Group Name and Year'!$E$14))-VALUE(CONCATENATE("01/",$B$1,"/",'Group Name and Year'!$E$14))),(IF(((F245-G245)/(((VLOOKUP(B245,'Growth Rates'!$B$11:$O$140,($B$1+2),FALSE)))+0.001-(((I$7/VLOOKUP(B245,'Paddock Names'!$B$11:$D$140,3))))))*-1&gt;0,ROUNDDOWN(((F245-G245)/(((VLOOKUP(B245,'Growth Rates'!$B$11:$O$140,($B$1+2),FALSE)))-(((I$7/VLOOKUP(B245,'Paddock Names'!$B$11:$D$140,3))))))*-1,0),VALUE(CONCATENATE("01/",$B$1+1,"/",'Group Name and Year'!$E$14))-VALUE(CONCATENATE("01/",$B$1,"/",'Group Name and Year'!$E$14)))))</f>
        <v>#DIV/0!</v>
      </c>
      <c r="E245" s="17" t="str">
        <f>IF(SUM(I245:AL245)&gt;0,SUM(I245:AL245)," ")</f>
        <v xml:space="preserve"> </v>
      </c>
      <c r="F245" s="119" t="e">
        <f>Oct!AM246</f>
        <v>#DIV/0!</v>
      </c>
      <c r="G245" s="17">
        <f>VLOOKUP(B245,'Herbage Mass Residual'!$B$11:$O$140,($B$1+2),FALSE)</f>
        <v>1800</v>
      </c>
      <c r="H245" s="103" t="e">
        <f>($F$7/VLOOKUP(B245,'Paddock Names'!$B$11:$D$140,3))*(SUM(I245:AL245)/31)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26"/>
    </row>
    <row r="246" spans="2:38" ht="16" thickBot="1" x14ac:dyDescent="0.25">
      <c r="B246" s="58">
        <f t="shared" si="7"/>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5" t="e">
        <f>AK246+(VLOOKUP($B245,'Growth Rates'!$B$11:$O$140,($B$1+2),FALSE))-(AL245*(AL$7/VLOOKUP($B245,'Paddock Names'!$B$11:$D$140,3)))</f>
        <v>#DIV/0!</v>
      </c>
    </row>
    <row r="247" spans="2:38" x14ac:dyDescent="0.2">
      <c r="B247" s="58">
        <f t="shared" si="7"/>
        <v>119</v>
      </c>
      <c r="C247" s="23" t="str">
        <f>IF(VLOOKUP(B247,'Paddock Names'!$B$11:$C$140,2)&gt;0,VLOOKUP(B247,'Paddock Names'!$B$11:$C$140,2),"")</f>
        <v/>
      </c>
      <c r="D247" s="28" t="e">
        <f>IF(((F247-G247)/(((VLOOKUP(B247,'Growth Rates'!$B$11:$O$140,($B$1+2),FALSE)))+0.001-(((I$7/VLOOKUP(B247,'Paddock Names'!$B$11:$D$140,3))))))*-1&gt;(VALUE(CONCATENATE("01/",$B$1+1,"/",'Group Name and Year'!$E$14))-VALUE(CONCATENATE("01/",$B$1,"/",'Group Name and Year'!$E$14))),(VALUE(CONCATENATE("01/",$B$1+1,"/",'Group Name and Year'!$E$14))-VALUE(CONCATENATE("01/",$B$1,"/",'Group Name and Year'!$E$14))),(IF(((F247-G247)/(((VLOOKUP(B247,'Growth Rates'!$B$11:$O$140,($B$1+2),FALSE)))+0.001-(((I$7/VLOOKUP(B247,'Paddock Names'!$B$11:$D$140,3))))))*-1&gt;0,ROUNDDOWN(((F247-G247)/(((VLOOKUP(B247,'Growth Rates'!$B$11:$O$140,($B$1+2),FALSE)))-(((I$7/VLOOKUP(B247,'Paddock Names'!$B$11:$D$140,3))))))*-1,0),VALUE(CONCATENATE("01/",$B$1+1,"/",'Group Name and Year'!$E$14))-VALUE(CONCATENATE("01/",$B$1,"/",'Group Name and Year'!$E$14)))))</f>
        <v>#DIV/0!</v>
      </c>
      <c r="E247" s="17" t="str">
        <f>IF(SUM(I247:AL247)&gt;0,SUM(I247:AL247)," ")</f>
        <v xml:space="preserve"> </v>
      </c>
      <c r="F247" s="119" t="e">
        <f>Oct!AM248</f>
        <v>#DIV/0!</v>
      </c>
      <c r="G247" s="17">
        <f>VLOOKUP(B247,'Herbage Mass Residual'!$B$11:$O$140,($B$1+2),FALSE)</f>
        <v>1800</v>
      </c>
      <c r="H247" s="103" t="e">
        <f>($F$7/VLOOKUP(B247,'Paddock Names'!$B$11:$D$140,3))*(SUM(I247:AL247)/31)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26"/>
    </row>
    <row r="248" spans="2:38" ht="16" thickBot="1" x14ac:dyDescent="0.25">
      <c r="B248" s="58">
        <f t="shared" si="7"/>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5" t="e">
        <f>AK248+(VLOOKUP($B247,'Growth Rates'!$B$11:$O$140,($B$1+2),FALSE))-(AL247*(AL$7/VLOOKUP($B247,'Paddock Names'!$B$11:$D$140,3)))</f>
        <v>#DIV/0!</v>
      </c>
    </row>
    <row r="249" spans="2:38" x14ac:dyDescent="0.2">
      <c r="B249" s="58">
        <f t="shared" si="7"/>
        <v>120</v>
      </c>
      <c r="C249" s="23" t="str">
        <f>IF(VLOOKUP(B249,'Paddock Names'!$B$11:$C$140,2)&gt;0,VLOOKUP(B249,'Paddock Names'!$B$11:$C$140,2),"")</f>
        <v/>
      </c>
      <c r="D249" s="28" t="e">
        <f>IF(((F249-G249)/(((VLOOKUP(B249,'Growth Rates'!$B$11:$O$140,($B$1+2),FALSE)))+0.001-(((I$7/VLOOKUP(B249,'Paddock Names'!$B$11:$D$140,3))))))*-1&gt;(VALUE(CONCATENATE("01/",$B$1+1,"/",'Group Name and Year'!$E$14))-VALUE(CONCATENATE("01/",$B$1,"/",'Group Name and Year'!$E$14))),(VALUE(CONCATENATE("01/",$B$1+1,"/",'Group Name and Year'!$E$14))-VALUE(CONCATENATE("01/",$B$1,"/",'Group Name and Year'!$E$14))),(IF(((F249-G249)/(((VLOOKUP(B249,'Growth Rates'!$B$11:$O$140,($B$1+2),FALSE)))+0.001-(((I$7/VLOOKUP(B249,'Paddock Names'!$B$11:$D$140,3))))))*-1&gt;0,ROUNDDOWN(((F249-G249)/(((VLOOKUP(B249,'Growth Rates'!$B$11:$O$140,($B$1+2),FALSE)))-(((I$7/VLOOKUP(B249,'Paddock Names'!$B$11:$D$140,3))))))*-1,0),VALUE(CONCATENATE("01/",$B$1+1,"/",'Group Name and Year'!$E$14))-VALUE(CONCATENATE("01/",$B$1,"/",'Group Name and Year'!$E$14)))))</f>
        <v>#DIV/0!</v>
      </c>
      <c r="E249" s="17" t="str">
        <f>IF(SUM(I249:AL249)&gt;0,SUM(I249:AL249)," ")</f>
        <v xml:space="preserve"> </v>
      </c>
      <c r="F249" s="119" t="e">
        <f>Oct!AM250</f>
        <v>#DIV/0!</v>
      </c>
      <c r="G249" s="17">
        <f>VLOOKUP(B249,'Herbage Mass Residual'!$B$11:$O$140,($B$1+2),FALSE)</f>
        <v>1800</v>
      </c>
      <c r="H249" s="103" t="e">
        <f>($F$7/VLOOKUP(B249,'Paddock Names'!$B$11:$D$140,3))*(SUM(I249:AL249)/31)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26"/>
    </row>
    <row r="250" spans="2:38" ht="16" thickBot="1" x14ac:dyDescent="0.25">
      <c r="B250" s="58">
        <f t="shared" si="7"/>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5" t="e">
        <f>AK250+(VLOOKUP($B249,'Growth Rates'!$B$11:$O$140,($B$1+2),FALSE))-(AL249*(AL$7/VLOOKUP($B249,'Paddock Names'!$B$11:$D$140,3)))</f>
        <v>#DIV/0!</v>
      </c>
    </row>
    <row r="251" spans="2:38" x14ac:dyDescent="0.2">
      <c r="B251" s="58">
        <f t="shared" si="7"/>
        <v>121</v>
      </c>
      <c r="C251" s="23" t="str">
        <f>IF(VLOOKUP(B251,'Paddock Names'!$B$11:$C$140,2)&gt;0,VLOOKUP(B251,'Paddock Names'!$B$11:$C$140,2),"")</f>
        <v/>
      </c>
      <c r="D251" s="28" t="e">
        <f>IF(((F251-G251)/(((VLOOKUP(B251,'Growth Rates'!$B$11:$O$140,($B$1+2),FALSE)))+0.001-(((I$7/VLOOKUP(B251,'Paddock Names'!$B$11:$D$140,3))))))*-1&gt;(VALUE(CONCATENATE("01/",$B$1+1,"/",'Group Name and Year'!$E$14))-VALUE(CONCATENATE("01/",$B$1,"/",'Group Name and Year'!$E$14))),(VALUE(CONCATENATE("01/",$B$1+1,"/",'Group Name and Year'!$E$14))-VALUE(CONCATENATE("01/",$B$1,"/",'Group Name and Year'!$E$14))),(IF(((F251-G251)/(((VLOOKUP(B251,'Growth Rates'!$B$11:$O$140,($B$1+2),FALSE)))+0.001-(((I$7/VLOOKUP(B251,'Paddock Names'!$B$11:$D$140,3))))))*-1&gt;0,ROUNDDOWN(((F251-G251)/(((VLOOKUP(B251,'Growth Rates'!$B$11:$O$140,($B$1+2),FALSE)))-(((I$7/VLOOKUP(B251,'Paddock Names'!$B$11:$D$140,3))))))*-1,0),VALUE(CONCATENATE("01/",$B$1+1,"/",'Group Name and Year'!$E$14))-VALUE(CONCATENATE("01/",$B$1,"/",'Group Name and Year'!$E$14)))))</f>
        <v>#DIV/0!</v>
      </c>
      <c r="E251" s="17" t="str">
        <f>IF(SUM(I251:AL251)&gt;0,SUM(I251:AL251)," ")</f>
        <v xml:space="preserve"> </v>
      </c>
      <c r="F251" s="119" t="e">
        <f>Oct!AM252</f>
        <v>#DIV/0!</v>
      </c>
      <c r="G251" s="17">
        <f>VLOOKUP(B251,'Herbage Mass Residual'!$B$11:$O$140,($B$1+2),FALSE)</f>
        <v>1800</v>
      </c>
      <c r="H251" s="103" t="e">
        <f>($F$7/VLOOKUP(B251,'Paddock Names'!$B$11:$D$140,3))*(SUM(I251:AL251)/31)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26"/>
    </row>
    <row r="252" spans="2:38" ht="16" thickBot="1" x14ac:dyDescent="0.25">
      <c r="B252" s="58">
        <f t="shared" si="7"/>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5" t="e">
        <f>AK252+(VLOOKUP($B251,'Growth Rates'!$B$11:$O$140,($B$1+2),FALSE))-(AL251*(AL$7/VLOOKUP($B251,'Paddock Names'!$B$11:$D$140,3)))</f>
        <v>#DIV/0!</v>
      </c>
    </row>
    <row r="253" spans="2:38" x14ac:dyDescent="0.2">
      <c r="B253" s="58">
        <f t="shared" si="7"/>
        <v>122</v>
      </c>
      <c r="C253" s="23" t="str">
        <f>IF(VLOOKUP(B253,'Paddock Names'!$B$11:$C$140,2)&gt;0,VLOOKUP(B253,'Paddock Names'!$B$11:$C$140,2),"")</f>
        <v/>
      </c>
      <c r="D253" s="28" t="e">
        <f>IF(((F253-G253)/(((VLOOKUP(B253,'Growth Rates'!$B$11:$O$140,($B$1+2),FALSE)))+0.001-(((I$7/VLOOKUP(B253,'Paddock Names'!$B$11:$D$140,3))))))*-1&gt;(VALUE(CONCATENATE("01/",$B$1+1,"/",'Group Name and Year'!$E$14))-VALUE(CONCATENATE("01/",$B$1,"/",'Group Name and Year'!$E$14))),(VALUE(CONCATENATE("01/",$B$1+1,"/",'Group Name and Year'!$E$14))-VALUE(CONCATENATE("01/",$B$1,"/",'Group Name and Year'!$E$14))),(IF(((F253-G253)/(((VLOOKUP(B253,'Growth Rates'!$B$11:$O$140,($B$1+2),FALSE)))+0.001-(((I$7/VLOOKUP(B253,'Paddock Names'!$B$11:$D$140,3))))))*-1&gt;0,ROUNDDOWN(((F253-G253)/(((VLOOKUP(B253,'Growth Rates'!$B$11:$O$140,($B$1+2),FALSE)))-(((I$7/VLOOKUP(B253,'Paddock Names'!$B$11:$D$140,3))))))*-1,0),VALUE(CONCATENATE("01/",$B$1+1,"/",'Group Name and Year'!$E$14))-VALUE(CONCATENATE("01/",$B$1,"/",'Group Name and Year'!$E$14)))))</f>
        <v>#DIV/0!</v>
      </c>
      <c r="E253" s="17" t="str">
        <f>IF(SUM(I253:AL253)&gt;0,SUM(I253:AL253)," ")</f>
        <v xml:space="preserve"> </v>
      </c>
      <c r="F253" s="119" t="e">
        <f>Oct!AM254</f>
        <v>#DIV/0!</v>
      </c>
      <c r="G253" s="17">
        <f>VLOOKUP(B253,'Herbage Mass Residual'!$B$11:$O$140,($B$1+2),FALSE)</f>
        <v>1800</v>
      </c>
      <c r="H253" s="103" t="e">
        <f>($F$7/VLOOKUP(B253,'Paddock Names'!$B$11:$D$140,3))*(SUM(I253:AL253)/31)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26"/>
    </row>
    <row r="254" spans="2:38" ht="16" thickBot="1" x14ac:dyDescent="0.25">
      <c r="B254" s="58">
        <f t="shared" si="7"/>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5" t="e">
        <f>AK254+(VLOOKUP($B253,'Growth Rates'!$B$11:$O$140,($B$1+2),FALSE))-(AL253*(AL$7/VLOOKUP($B253,'Paddock Names'!$B$11:$D$140,3)))</f>
        <v>#DIV/0!</v>
      </c>
    </row>
    <row r="255" spans="2:38" x14ac:dyDescent="0.2">
      <c r="B255" s="58">
        <f t="shared" si="7"/>
        <v>123</v>
      </c>
      <c r="C255" s="23" t="str">
        <f>IF(VLOOKUP(B255,'Paddock Names'!$B$11:$C$140,2)&gt;0,VLOOKUP(B255,'Paddock Names'!$B$11:$C$140,2),"")</f>
        <v/>
      </c>
      <c r="D255" s="28" t="e">
        <f>IF(((F255-G255)/(((VLOOKUP(B255,'Growth Rates'!$B$11:$O$140,($B$1+2),FALSE)))+0.001-(((I$7/VLOOKUP(B255,'Paddock Names'!$B$11:$D$140,3))))))*-1&gt;(VALUE(CONCATENATE("01/",$B$1+1,"/",'Group Name and Year'!$E$14))-VALUE(CONCATENATE("01/",$B$1,"/",'Group Name and Year'!$E$14))),(VALUE(CONCATENATE("01/",$B$1+1,"/",'Group Name and Year'!$E$14))-VALUE(CONCATENATE("01/",$B$1,"/",'Group Name and Year'!$E$14))),(IF(((F255-G255)/(((VLOOKUP(B255,'Growth Rates'!$B$11:$O$140,($B$1+2),FALSE)))+0.001-(((I$7/VLOOKUP(B255,'Paddock Names'!$B$11:$D$140,3))))))*-1&gt;0,ROUNDDOWN(((F255-G255)/(((VLOOKUP(B255,'Growth Rates'!$B$11:$O$140,($B$1+2),FALSE)))-(((I$7/VLOOKUP(B255,'Paddock Names'!$B$11:$D$140,3))))))*-1,0),VALUE(CONCATENATE("01/",$B$1+1,"/",'Group Name and Year'!$E$14))-VALUE(CONCATENATE("01/",$B$1,"/",'Group Name and Year'!$E$14)))))</f>
        <v>#DIV/0!</v>
      </c>
      <c r="E255" s="17" t="str">
        <f>IF(SUM(I255:AL255)&gt;0,SUM(I255:AL255)," ")</f>
        <v xml:space="preserve"> </v>
      </c>
      <c r="F255" s="119" t="e">
        <f>Oct!AM256</f>
        <v>#DIV/0!</v>
      </c>
      <c r="G255" s="17">
        <f>VLOOKUP(B255,'Herbage Mass Residual'!$B$11:$O$140,($B$1+2),FALSE)</f>
        <v>1800</v>
      </c>
      <c r="H255" s="103" t="e">
        <f>($F$7/VLOOKUP(B255,'Paddock Names'!$B$11:$D$140,3))*(SUM(I255:AL255)/31)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26"/>
    </row>
    <row r="256" spans="2:38" ht="16" thickBot="1" x14ac:dyDescent="0.25">
      <c r="B256" s="58">
        <f t="shared" si="7"/>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5" t="e">
        <f>AK256+(VLOOKUP($B255,'Growth Rates'!$B$11:$O$140,($B$1+2),FALSE))-(AL255*(AL$7/VLOOKUP($B255,'Paddock Names'!$B$11:$D$140,3)))</f>
        <v>#DIV/0!</v>
      </c>
    </row>
    <row r="257" spans="1:39" x14ac:dyDescent="0.2">
      <c r="B257" s="58">
        <f t="shared" si="7"/>
        <v>124</v>
      </c>
      <c r="C257" s="23" t="str">
        <f>IF(VLOOKUP(B257,'Paddock Names'!$B$11:$C$140,2)&gt;0,VLOOKUP(B257,'Paddock Names'!$B$11:$C$140,2),"")</f>
        <v/>
      </c>
      <c r="D257" s="28" t="e">
        <f>IF(((F257-G257)/(((VLOOKUP(B257,'Growth Rates'!$B$11:$O$140,($B$1+2),FALSE)))+0.001-(((I$7/VLOOKUP(B257,'Paddock Names'!$B$11:$D$140,3))))))*-1&gt;(VALUE(CONCATENATE("01/",$B$1+1,"/",'Group Name and Year'!$E$14))-VALUE(CONCATENATE("01/",$B$1,"/",'Group Name and Year'!$E$14))),(VALUE(CONCATENATE("01/",$B$1+1,"/",'Group Name and Year'!$E$14))-VALUE(CONCATENATE("01/",$B$1,"/",'Group Name and Year'!$E$14))),(IF(((F257-G257)/(((VLOOKUP(B257,'Growth Rates'!$B$11:$O$140,($B$1+2),FALSE)))+0.001-(((I$7/VLOOKUP(B257,'Paddock Names'!$B$11:$D$140,3))))))*-1&gt;0,ROUNDDOWN(((F257-G257)/(((VLOOKUP(B257,'Growth Rates'!$B$11:$O$140,($B$1+2),FALSE)))-(((I$7/VLOOKUP(B257,'Paddock Names'!$B$11:$D$140,3))))))*-1,0),VALUE(CONCATENATE("01/",$B$1+1,"/",'Group Name and Year'!$E$14))-VALUE(CONCATENATE("01/",$B$1,"/",'Group Name and Year'!$E$14)))))</f>
        <v>#DIV/0!</v>
      </c>
      <c r="E257" s="17" t="str">
        <f>IF(SUM(I257:AL257)&gt;0,SUM(I257:AL257)," ")</f>
        <v xml:space="preserve"> </v>
      </c>
      <c r="F257" s="119" t="e">
        <f>Oct!AM258</f>
        <v>#DIV/0!</v>
      </c>
      <c r="G257" s="17">
        <f>VLOOKUP(B257,'Herbage Mass Residual'!$B$11:$O$140,($B$1+2),FALSE)</f>
        <v>1800</v>
      </c>
      <c r="H257" s="103" t="e">
        <f>($F$7/VLOOKUP(B257,'Paddock Names'!$B$11:$D$140,3))*(SUM(I257:AL257)/31)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26"/>
    </row>
    <row r="258" spans="1:39" ht="16" thickBot="1" x14ac:dyDescent="0.25">
      <c r="B258" s="58">
        <f t="shared" si="7"/>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5" t="e">
        <f>AK258+(VLOOKUP($B257,'Growth Rates'!$B$11:$O$140,($B$1+2),FALSE))-(AL257*(AL$7/VLOOKUP($B257,'Paddock Names'!$B$11:$D$140,3)))</f>
        <v>#DIV/0!</v>
      </c>
    </row>
    <row r="259" spans="1:39" x14ac:dyDescent="0.2">
      <c r="B259" s="58">
        <f t="shared" si="7"/>
        <v>125</v>
      </c>
      <c r="C259" s="23" t="str">
        <f>IF(VLOOKUP(B259,'Paddock Names'!$B$11:$C$140,2)&gt;0,VLOOKUP(B259,'Paddock Names'!$B$11:$C$140,2),"")</f>
        <v/>
      </c>
      <c r="D259" s="28" t="e">
        <f>IF(((F259-G259)/(((VLOOKUP(B259,'Growth Rates'!$B$11:$O$140,($B$1+2),FALSE)))+0.001-(((I$7/VLOOKUP(B259,'Paddock Names'!$B$11:$D$140,3))))))*-1&gt;(VALUE(CONCATENATE("01/",$B$1+1,"/",'Group Name and Year'!$E$14))-VALUE(CONCATENATE("01/",$B$1,"/",'Group Name and Year'!$E$14))),(VALUE(CONCATENATE("01/",$B$1+1,"/",'Group Name and Year'!$E$14))-VALUE(CONCATENATE("01/",$B$1,"/",'Group Name and Year'!$E$14))),(IF(((F259-G259)/(((VLOOKUP(B259,'Growth Rates'!$B$11:$O$140,($B$1+2),FALSE)))+0.001-(((I$7/VLOOKUP(B259,'Paddock Names'!$B$11:$D$140,3))))))*-1&gt;0,ROUNDDOWN(((F259-G259)/(((VLOOKUP(B259,'Growth Rates'!$B$11:$O$140,($B$1+2),FALSE)))-(((I$7/VLOOKUP(B259,'Paddock Names'!$B$11:$D$140,3))))))*-1,0),VALUE(CONCATENATE("01/",$B$1+1,"/",'Group Name and Year'!$E$14))-VALUE(CONCATENATE("01/",$B$1,"/",'Group Name and Year'!$E$14)))))</f>
        <v>#DIV/0!</v>
      </c>
      <c r="E259" s="17" t="str">
        <f>IF(SUM(I259:AL259)&gt;0,SUM(I259:AL259)," ")</f>
        <v xml:space="preserve"> </v>
      </c>
      <c r="F259" s="119" t="e">
        <f>Oct!AM260</f>
        <v>#DIV/0!</v>
      </c>
      <c r="G259" s="17">
        <f>VLOOKUP(B259,'Herbage Mass Residual'!$B$11:$O$140,($B$1+2),FALSE)</f>
        <v>1800</v>
      </c>
      <c r="H259" s="103" t="e">
        <f>($F$7/VLOOKUP(B259,'Paddock Names'!$B$11:$D$140,3))*(SUM(I259:AL259)/31)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26"/>
    </row>
    <row r="260" spans="1:39" ht="16" thickBot="1" x14ac:dyDescent="0.25">
      <c r="B260" s="58">
        <f t="shared" si="7"/>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5" t="e">
        <f>AK260+(VLOOKUP($B259,'Growth Rates'!$B$11:$O$140,($B$1+2),FALSE))-(AL259*(AL$7/VLOOKUP($B259,'Paddock Names'!$B$11:$D$140,3)))</f>
        <v>#DIV/0!</v>
      </c>
    </row>
    <row r="261" spans="1:39" x14ac:dyDescent="0.2">
      <c r="B261" s="58">
        <f t="shared" si="7"/>
        <v>126</v>
      </c>
      <c r="C261" s="23" t="str">
        <f>IF(VLOOKUP(B261,'Paddock Names'!$B$11:$C$140,2)&gt;0,VLOOKUP(B261,'Paddock Names'!$B$11:$C$140,2),"")</f>
        <v/>
      </c>
      <c r="D261" s="28" t="e">
        <f>IF(((F261-G261)/(((VLOOKUP(B261,'Growth Rates'!$B$11:$O$140,($B$1+2),FALSE)))+0.001-(((I$7/VLOOKUP(B261,'Paddock Names'!$B$11:$D$140,3))))))*-1&gt;(VALUE(CONCATENATE("01/",$B$1+1,"/",'Group Name and Year'!$E$14))-VALUE(CONCATENATE("01/",$B$1,"/",'Group Name and Year'!$E$14))),(VALUE(CONCATENATE("01/",$B$1+1,"/",'Group Name and Year'!$E$14))-VALUE(CONCATENATE("01/",$B$1,"/",'Group Name and Year'!$E$14))),(IF(((F261-G261)/(((VLOOKUP(B261,'Growth Rates'!$B$11:$O$140,($B$1+2),FALSE)))+0.001-(((I$7/VLOOKUP(B261,'Paddock Names'!$B$11:$D$140,3))))))*-1&gt;0,ROUNDDOWN(((F261-G261)/(((VLOOKUP(B261,'Growth Rates'!$B$11:$O$140,($B$1+2),FALSE)))-(((I$7/VLOOKUP(B261,'Paddock Names'!$B$11:$D$140,3))))))*-1,0),VALUE(CONCATENATE("01/",$B$1+1,"/",'Group Name and Year'!$E$14))-VALUE(CONCATENATE("01/",$B$1,"/",'Group Name and Year'!$E$14)))))</f>
        <v>#DIV/0!</v>
      </c>
      <c r="E261" s="17" t="str">
        <f>IF(SUM(I261:AL261)&gt;0,SUM(I261:AL261)," ")</f>
        <v xml:space="preserve"> </v>
      </c>
      <c r="F261" s="119" t="e">
        <f>Oct!AM262</f>
        <v>#DIV/0!</v>
      </c>
      <c r="G261" s="17">
        <f>VLOOKUP(B261,'Herbage Mass Residual'!$B$11:$O$140,($B$1+2),FALSE)</f>
        <v>1800</v>
      </c>
      <c r="H261" s="103" t="e">
        <f>($F$7/VLOOKUP(B261,'Paddock Names'!$B$11:$D$140,3))*(SUM(I261:AL261)/31)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26"/>
    </row>
    <row r="262" spans="1:39" ht="16" thickBot="1" x14ac:dyDescent="0.25">
      <c r="B262" s="58">
        <f t="shared" si="7"/>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5" t="e">
        <f>AK262+(VLOOKUP($B261,'Growth Rates'!$B$11:$O$140,($B$1+2),FALSE))-(AL261*(AL$7/VLOOKUP($B261,'Paddock Names'!$B$11:$D$140,3)))</f>
        <v>#DIV/0!</v>
      </c>
    </row>
    <row r="263" spans="1:39" x14ac:dyDescent="0.2">
      <c r="B263" s="58">
        <f t="shared" si="7"/>
        <v>127</v>
      </c>
      <c r="C263" s="23" t="str">
        <f>IF(VLOOKUP(B263,'Paddock Names'!$B$11:$C$140,2)&gt;0,VLOOKUP(B263,'Paddock Names'!$B$11:$C$140,2),"")</f>
        <v/>
      </c>
      <c r="D263" s="28" t="e">
        <f>IF(((F263-G263)/(((VLOOKUP(B263,'Growth Rates'!$B$11:$O$140,($B$1+2),FALSE)))+0.001-(((I$7/VLOOKUP(B263,'Paddock Names'!$B$11:$D$140,3))))))*-1&gt;(VALUE(CONCATENATE("01/",$B$1+1,"/",'Group Name and Year'!$E$14))-VALUE(CONCATENATE("01/",$B$1,"/",'Group Name and Year'!$E$14))),(VALUE(CONCATENATE("01/",$B$1+1,"/",'Group Name and Year'!$E$14))-VALUE(CONCATENATE("01/",$B$1,"/",'Group Name and Year'!$E$14))),(IF(((F263-G263)/(((VLOOKUP(B263,'Growth Rates'!$B$11:$O$140,($B$1+2),FALSE)))+0.001-(((I$7/VLOOKUP(B263,'Paddock Names'!$B$11:$D$140,3))))))*-1&gt;0,ROUNDDOWN(((F263-G263)/(((VLOOKUP(B263,'Growth Rates'!$B$11:$O$140,($B$1+2),FALSE)))-(((I$7/VLOOKUP(B263,'Paddock Names'!$B$11:$D$140,3))))))*-1,0),VALUE(CONCATENATE("01/",$B$1+1,"/",'Group Name and Year'!$E$14))-VALUE(CONCATENATE("01/",$B$1,"/",'Group Name and Year'!$E$14)))))</f>
        <v>#DIV/0!</v>
      </c>
      <c r="E263" s="17" t="str">
        <f>IF(SUM(I263:AL263)&gt;0,SUM(I263:AL263)," ")</f>
        <v xml:space="preserve"> </v>
      </c>
      <c r="F263" s="119" t="e">
        <f>Oct!AM264</f>
        <v>#DIV/0!</v>
      </c>
      <c r="G263" s="17">
        <f>VLOOKUP(B263,'Herbage Mass Residual'!$B$11:$O$140,($B$1+2),FALSE)</f>
        <v>1800</v>
      </c>
      <c r="H263" s="103" t="e">
        <f>($F$7/VLOOKUP(B263,'Paddock Names'!$B$11:$D$140,3))*(SUM(I263:AL263)/31)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26"/>
    </row>
    <row r="264" spans="1:39" ht="16" thickBot="1" x14ac:dyDescent="0.25">
      <c r="B264" s="58">
        <f t="shared" si="7"/>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5" t="e">
        <f>AK264+(VLOOKUP($B263,'Growth Rates'!$B$11:$O$140,($B$1+2),FALSE))-(AL263*(AL$7/VLOOKUP($B263,'Paddock Names'!$B$11:$D$140,3)))</f>
        <v>#DIV/0!</v>
      </c>
    </row>
    <row r="265" spans="1:39" x14ac:dyDescent="0.2">
      <c r="B265" s="58">
        <f t="shared" si="7"/>
        <v>128</v>
      </c>
      <c r="C265" s="23" t="str">
        <f>IF(VLOOKUP(B265,'Paddock Names'!$B$11:$C$140,2)&gt;0,VLOOKUP(B265,'Paddock Names'!$B$11:$C$140,2),"")</f>
        <v/>
      </c>
      <c r="D265" s="28" t="e">
        <f>IF(((F265-G265)/(((VLOOKUP(B265,'Growth Rates'!$B$11:$O$140,($B$1+2),FALSE)))+0.001-(((I$7/VLOOKUP(B265,'Paddock Names'!$B$11:$D$140,3))))))*-1&gt;(VALUE(CONCATENATE("01/",$B$1+1,"/",'Group Name and Year'!$E$14))-VALUE(CONCATENATE("01/",$B$1,"/",'Group Name and Year'!$E$14))),(VALUE(CONCATENATE("01/",$B$1+1,"/",'Group Name and Year'!$E$14))-VALUE(CONCATENATE("01/",$B$1,"/",'Group Name and Year'!$E$14))),(IF(((F265-G265)/(((VLOOKUP(B265,'Growth Rates'!$B$11:$O$140,($B$1+2),FALSE)))+0.001-(((I$7/VLOOKUP(B265,'Paddock Names'!$B$11:$D$140,3))))))*-1&gt;0,ROUNDDOWN(((F265-G265)/(((VLOOKUP(B265,'Growth Rates'!$B$11:$O$140,($B$1+2),FALSE)))-(((I$7/VLOOKUP(B265,'Paddock Names'!$B$11:$D$140,3))))))*-1,0),VALUE(CONCATENATE("01/",$B$1+1,"/",'Group Name and Year'!$E$14))-VALUE(CONCATENATE("01/",$B$1,"/",'Group Name and Year'!$E$14)))))</f>
        <v>#DIV/0!</v>
      </c>
      <c r="E265" s="17" t="str">
        <f>IF(SUM(I265:AL265)&gt;0,SUM(I265:AL265)," ")</f>
        <v xml:space="preserve"> </v>
      </c>
      <c r="F265" s="119" t="e">
        <f>Oct!AM266</f>
        <v>#DIV/0!</v>
      </c>
      <c r="G265" s="17">
        <f>VLOOKUP(B265,'Herbage Mass Residual'!$B$11:$O$140,($B$1+2),FALSE)</f>
        <v>1800</v>
      </c>
      <c r="H265" s="103" t="e">
        <f>($F$7/VLOOKUP(B265,'Paddock Names'!$B$11:$D$140,3))*(SUM(I265:AL265)/31)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26"/>
    </row>
    <row r="266" spans="1:39" ht="16" thickBot="1" x14ac:dyDescent="0.25">
      <c r="B266" s="58">
        <f t="shared" si="7"/>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5" t="e">
        <f>AK266+(VLOOKUP($B265,'Growth Rates'!$B$11:$O$140,($B$1+2),FALSE))-(AL265*(AL$7/VLOOKUP($B265,'Paddock Names'!$B$11:$D$140,3)))</f>
        <v>#DIV/0!</v>
      </c>
    </row>
    <row r="267" spans="1:39" x14ac:dyDescent="0.2">
      <c r="B267" s="58">
        <f t="shared" si="7"/>
        <v>129</v>
      </c>
      <c r="C267" s="23" t="str">
        <f>IF(VLOOKUP(B267,'Paddock Names'!$B$11:$C$140,2)&gt;0,VLOOKUP(B267,'Paddock Names'!$B$11:$C$140,2),"")</f>
        <v/>
      </c>
      <c r="D267" s="28" t="e">
        <f>IF(((F267-G267)/(((VLOOKUP(B267,'Growth Rates'!$B$11:$O$140,($B$1+2),FALSE)))+0.001-(((I$7/VLOOKUP(B267,'Paddock Names'!$B$11:$D$140,3))))))*-1&gt;(VALUE(CONCATENATE("01/",$B$1+1,"/",'Group Name and Year'!$E$14))-VALUE(CONCATENATE("01/",$B$1,"/",'Group Name and Year'!$E$14))),(VALUE(CONCATENATE("01/",$B$1+1,"/",'Group Name and Year'!$E$14))-VALUE(CONCATENATE("01/",$B$1,"/",'Group Name and Year'!$E$14))),(IF(((F267-G267)/(((VLOOKUP(B267,'Growth Rates'!$B$11:$O$140,($B$1+2),FALSE)))+0.001-(((I$7/VLOOKUP(B267,'Paddock Names'!$B$11:$D$140,3))))))*-1&gt;0,ROUNDDOWN(((F267-G267)/(((VLOOKUP(B267,'Growth Rates'!$B$11:$O$140,($B$1+2),FALSE)))-(((I$7/VLOOKUP(B267,'Paddock Names'!$B$11:$D$140,3))))))*-1,0),VALUE(CONCATENATE("01/",$B$1+1,"/",'Group Name and Year'!$E$14))-VALUE(CONCATENATE("01/",$B$1,"/",'Group Name and Year'!$E$14)))))</f>
        <v>#DIV/0!</v>
      </c>
      <c r="E267" s="17" t="str">
        <f>IF(SUM(I267:AL267)&gt;0,SUM(I267:AL267)," ")</f>
        <v xml:space="preserve"> </v>
      </c>
      <c r="F267" s="119" t="e">
        <f>Oct!AM268</f>
        <v>#DIV/0!</v>
      </c>
      <c r="G267" s="17">
        <f>VLOOKUP(B267,'Herbage Mass Residual'!$B$11:$O$140,($B$1+2),FALSE)</f>
        <v>1800</v>
      </c>
      <c r="H267" s="103" t="e">
        <f>($F$7/VLOOKUP(B267,'Paddock Names'!$B$11:$D$140,3))*(SUM(I267:AL267)/31)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26"/>
    </row>
    <row r="268" spans="1:39" ht="16" thickBot="1" x14ac:dyDescent="0.25">
      <c r="B268" s="58">
        <f t="shared" si="7"/>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5" t="e">
        <f>AK268+(VLOOKUP($B267,'Growth Rates'!$B$11:$O$140,($B$1+2),FALSE))-(AL267*(AL$7/VLOOKUP($B267,'Paddock Names'!$B$11:$D$140,3)))</f>
        <v>#DIV/0!</v>
      </c>
    </row>
    <row r="269" spans="1:39" x14ac:dyDescent="0.2">
      <c r="B269" s="58">
        <f>B268+0.5</f>
        <v>130</v>
      </c>
      <c r="C269" s="23" t="str">
        <f>IF(VLOOKUP(B269,'Paddock Names'!$B$11:$C$140,2)&gt;0,VLOOKUP(B269,'Paddock Names'!$B$11:$C$140,2),"")</f>
        <v>END RECORD</v>
      </c>
      <c r="D269" s="28">
        <f>IF(((F269-G269)/(((VLOOKUP(B269,'Growth Rates'!$B$11:$O$140,($B$1+2),FALSE)))+0.001-(((I$7/VLOOKUP(B269,'Paddock Names'!$B$11:$D$140,3))))))*-1&gt;(VALUE(CONCATENATE("01/",$B$1+1,"/",'Group Name and Year'!$E$14))-VALUE(CONCATENATE("01/",$B$1,"/",'Group Name and Year'!$E$14))),(VALUE(CONCATENATE("01/",$B$1+1,"/",'Group Name and Year'!$E$14))-VALUE(CONCATENATE("01/",$B$1,"/",'Group Name and Year'!$E$14))),(IF(((F269-G269)/(((VLOOKUP(B269,'Growth Rates'!$B$11:$O$140,($B$1+2),FALSE)))+0.001-(((I$7/VLOOKUP(B269,'Paddock Names'!$B$11:$D$140,3))))))*-1&gt;0,ROUNDDOWN(((F269-G269)/(((VLOOKUP(B269,'Growth Rates'!$B$11:$O$140,($B$1+2),FALSE)))-(((I$7/VLOOKUP(B269,'Paddock Names'!$B$11:$D$140,3))))))*-1,0),VALUE(CONCATENATE("01/",$B$1+1,"/",'Group Name and Year'!$E$14))-VALUE(CONCATENATE("01/",$B$1,"/",'Group Name and Year'!$E$14)))))</f>
        <v>30</v>
      </c>
      <c r="E269" s="17" t="str">
        <f>IF(SUM(I269:AL269)&gt;0,SUM(I269:AL269)," ")</f>
        <v xml:space="preserve"> </v>
      </c>
      <c r="F269" s="119">
        <f>Oct!AM270</f>
        <v>7165</v>
      </c>
      <c r="G269" s="17">
        <f>VLOOKUP(B269,'Herbage Mass Residual'!$B$11:$O$140,($B$1+2),FALSE)</f>
        <v>1800</v>
      </c>
      <c r="H269" s="103">
        <f>($F$7/VLOOKUP(B269,'Paddock Names'!$B$11:$D$140,3))*(SUM(I269:AL269)/31)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26"/>
    </row>
    <row r="270" spans="1:39" ht="16" thickBot="1" x14ac:dyDescent="0.25">
      <c r="B270" s="58">
        <f>B269+0.5</f>
        <v>130.5</v>
      </c>
      <c r="C270" s="23"/>
      <c r="D270" s="29"/>
      <c r="E270" s="27"/>
      <c r="F270" s="21"/>
      <c r="G270" s="22"/>
      <c r="H270" s="104"/>
      <c r="I270" s="114">
        <f>F269+(VLOOKUP(B269,'Growth Rates'!$B$11:$O$140,($B$1+2),FALSE))-(I269*(I$7/VLOOKUP(B269,'Paddock Names'!$B$11:$D$140,3)))</f>
        <v>7200</v>
      </c>
      <c r="J270" s="114">
        <f>I270+(VLOOKUP($B269,'Growth Rates'!$B$11:$O$140,($B$1+2),FALSE))-(J269*(J$7/VLOOKUP($B269,'Paddock Names'!$B$11:$D$140,3)))</f>
        <v>7235</v>
      </c>
      <c r="K270" s="114">
        <f>J270+(VLOOKUP($B269,'Growth Rates'!$B$11:$O$140,($B$1+2),FALSE))-(K269*(K$7/VLOOKUP($B269,'Paddock Names'!$B$11:$D$140,3)))</f>
        <v>7270</v>
      </c>
      <c r="L270" s="114">
        <f>K270+(VLOOKUP($B269,'Growth Rates'!$B$11:$O$140,($B$1+2),FALSE))-(L269*(L$7/VLOOKUP($B269,'Paddock Names'!$B$11:$D$140,3)))</f>
        <v>7305</v>
      </c>
      <c r="M270" s="114">
        <f>L270+(VLOOKUP($B269,'Growth Rates'!$B$11:$O$140,($B$1+2),FALSE))-(M269*(M$7/VLOOKUP($B269,'Paddock Names'!$B$11:$D$140,3)))</f>
        <v>7340</v>
      </c>
      <c r="N270" s="114">
        <f>M270+(VLOOKUP($B269,'Growth Rates'!$B$11:$O$140,($B$1+2),FALSE))-(N269*(N$7/VLOOKUP($B269,'Paddock Names'!$B$11:$D$140,3)))</f>
        <v>7375</v>
      </c>
      <c r="O270" s="114">
        <f>N270+(VLOOKUP($B269,'Growth Rates'!$B$11:$O$140,($B$1+2),FALSE))-(O269*(O$7/VLOOKUP($B269,'Paddock Names'!$B$11:$D$140,3)))</f>
        <v>7410</v>
      </c>
      <c r="P270" s="114">
        <f>O270+(VLOOKUP($B269,'Growth Rates'!$B$11:$O$140,($B$1+2),FALSE))-(P269*(P$7/VLOOKUP($B269,'Paddock Names'!$B$11:$D$140,3)))</f>
        <v>7445</v>
      </c>
      <c r="Q270" s="114">
        <f>P270+(VLOOKUP($B269,'Growth Rates'!$B$11:$O$140,($B$1+2),FALSE))-(Q269*(Q$7/VLOOKUP($B269,'Paddock Names'!$B$11:$D$140,3)))</f>
        <v>7480</v>
      </c>
      <c r="R270" s="114">
        <f>Q270+(VLOOKUP($B269,'Growth Rates'!$B$11:$O$140,($B$1+2),FALSE))-(R269*(R$7/VLOOKUP($B269,'Paddock Names'!$B$11:$D$140,3)))</f>
        <v>7515</v>
      </c>
      <c r="S270" s="114">
        <f>R270+(VLOOKUP($B269,'Growth Rates'!$B$11:$O$140,($B$1+2),FALSE))-(S269*(S$7/VLOOKUP($B269,'Paddock Names'!$B$11:$D$140,3)))</f>
        <v>7550</v>
      </c>
      <c r="T270" s="114">
        <f>S270+(VLOOKUP($B269,'Growth Rates'!$B$11:$O$140,($B$1+2),FALSE))-(T269*(T$7/VLOOKUP($B269,'Paddock Names'!$B$11:$D$140,3)))</f>
        <v>7585</v>
      </c>
      <c r="U270" s="114">
        <f>T270+(VLOOKUP($B269,'Growth Rates'!$B$11:$O$140,($B$1+2),FALSE))-(U269*(U$7/VLOOKUP($B269,'Paddock Names'!$B$11:$D$140,3)))</f>
        <v>7620</v>
      </c>
      <c r="V270" s="114">
        <f>U270+(VLOOKUP($B269,'Growth Rates'!$B$11:$O$140,($B$1+2),FALSE))-(V269*(V$7/VLOOKUP($B269,'Paddock Names'!$B$11:$D$140,3)))</f>
        <v>7655</v>
      </c>
      <c r="W270" s="114">
        <f>V270+(VLOOKUP($B269,'Growth Rates'!$B$11:$O$140,($B$1+2),FALSE))-(W269*(W$7/VLOOKUP($B269,'Paddock Names'!$B$11:$D$140,3)))</f>
        <v>7690</v>
      </c>
      <c r="X270" s="114">
        <f>W270+(VLOOKUP($B269,'Growth Rates'!$B$11:$O$140,($B$1+2),FALSE))-(X269*(X$7/VLOOKUP($B269,'Paddock Names'!$B$11:$D$140,3)))</f>
        <v>7725</v>
      </c>
      <c r="Y270" s="114">
        <f>X270+(VLOOKUP($B269,'Growth Rates'!$B$11:$O$140,($B$1+2),FALSE))-(Y269*(Y$7/VLOOKUP($B269,'Paddock Names'!$B$11:$D$140,3)))</f>
        <v>7760</v>
      </c>
      <c r="Z270" s="114">
        <f>Y270+(VLOOKUP($B269,'Growth Rates'!$B$11:$O$140,($B$1+2),FALSE))-(Z269*(Z$7/VLOOKUP($B269,'Paddock Names'!$B$11:$D$140,3)))</f>
        <v>7795</v>
      </c>
      <c r="AA270" s="114">
        <f>Z270+(VLOOKUP($B269,'Growth Rates'!$B$11:$O$140,($B$1+2),FALSE))-(AA269*(AA$7/VLOOKUP($B269,'Paddock Names'!$B$11:$D$140,3)))</f>
        <v>7830</v>
      </c>
      <c r="AB270" s="114">
        <f>AA270+(VLOOKUP($B269,'Growth Rates'!$B$11:$O$140,($B$1+2),FALSE))-(AB269*(AB$7/VLOOKUP($B269,'Paddock Names'!$B$11:$D$140,3)))</f>
        <v>7865</v>
      </c>
      <c r="AC270" s="114">
        <f>AB270+(VLOOKUP($B269,'Growth Rates'!$B$11:$O$140,($B$1+2),FALSE))-(AC269*(AC$7/VLOOKUP($B269,'Paddock Names'!$B$11:$D$140,3)))</f>
        <v>7900</v>
      </c>
      <c r="AD270" s="114">
        <f>AC270+(VLOOKUP($B269,'Growth Rates'!$B$11:$O$140,($B$1+2),FALSE))-(AD269*(AD$7/VLOOKUP($B269,'Paddock Names'!$B$11:$D$140,3)))</f>
        <v>7935</v>
      </c>
      <c r="AE270" s="114">
        <f>AD270+(VLOOKUP($B269,'Growth Rates'!$B$11:$O$140,($B$1+2),FALSE))-(AE269*(AE$7/VLOOKUP($B269,'Paddock Names'!$B$11:$D$140,3)))</f>
        <v>7970</v>
      </c>
      <c r="AF270" s="114">
        <f>AE270+(VLOOKUP($B269,'Growth Rates'!$B$11:$O$140,($B$1+2),FALSE))-(AF269*(AF$7/VLOOKUP($B269,'Paddock Names'!$B$11:$D$140,3)))</f>
        <v>8005</v>
      </c>
      <c r="AG270" s="114">
        <f>AF270+(VLOOKUP($B269,'Growth Rates'!$B$11:$O$140,($B$1+2),FALSE))-(AG269*(AG$7/VLOOKUP($B269,'Paddock Names'!$B$11:$D$140,3)))</f>
        <v>8040</v>
      </c>
      <c r="AH270" s="114">
        <f>AG270+(VLOOKUP($B269,'Growth Rates'!$B$11:$O$140,($B$1+2),FALSE))-(AH269*(AH$7/VLOOKUP($B269,'Paddock Names'!$B$11:$D$140,3)))</f>
        <v>8075</v>
      </c>
      <c r="AI270" s="114">
        <f>AH270+(VLOOKUP($B269,'Growth Rates'!$B$11:$O$140,($B$1+2),FALSE))-(AI269*(AI$7/VLOOKUP($B269,'Paddock Names'!$B$11:$D$140,3)))</f>
        <v>8110</v>
      </c>
      <c r="AJ270" s="114">
        <f>AI270+(VLOOKUP($B269,'Growth Rates'!$B$11:$O$140,($B$1+2),FALSE))-(AJ269*(AJ$7/VLOOKUP($B269,'Paddock Names'!$B$11:$D$140,3)))</f>
        <v>8145</v>
      </c>
      <c r="AK270" s="114">
        <f>AJ270+(VLOOKUP($B269,'Growth Rates'!$B$11:$O$140,($B$1+2),FALSE))-(AK269*(AK$7/VLOOKUP($B269,'Paddock Names'!$B$11:$D$140,3)))</f>
        <v>8180</v>
      </c>
      <c r="AL270" s="115">
        <f>AK270+(VLOOKUP($B269,'Growth Rates'!$B$11:$O$140,($B$1+2),FALSE))-(AL269*(AL$7/VLOOKUP($B269,'Paddock Names'!$B$11:$D$140,3)))</f>
        <v>8215</v>
      </c>
    </row>
    <row r="271" spans="1:39"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70"/>
      <c r="AM271" s="62"/>
    </row>
  </sheetData>
  <sheetProtection sheet="1" objects="1" scenarios="1"/>
  <mergeCells count="6">
    <mergeCell ref="D7:E7"/>
    <mergeCell ref="F7:G7"/>
    <mergeCell ref="H7:H10"/>
    <mergeCell ref="F8:G8"/>
    <mergeCell ref="D9:E9"/>
    <mergeCell ref="F9:G9"/>
  </mergeCells>
  <phoneticPr fontId="16" type="noConversion"/>
  <conditionalFormatting sqref="I10:AL10">
    <cfRule type="expression" dxfId="43" priority="18" stopIfTrue="1">
      <formula>I$6&gt;1.11</formula>
    </cfRule>
    <cfRule type="expression" dxfId="42" priority="19" stopIfTrue="1">
      <formula>I$6&lt;0.89</formula>
    </cfRule>
  </conditionalFormatting>
  <conditionalFormatting sqref="I9:AL9">
    <cfRule type="expression" dxfId="41" priority="15" stopIfTrue="1">
      <formula>I$6&gt;1.11</formula>
    </cfRule>
    <cfRule type="expression" dxfId="40" priority="16" stopIfTrue="1">
      <formula>I$6&lt;0.89</formula>
    </cfRule>
    <cfRule type="expression" dxfId="39" priority="17" stopIfTrue="1">
      <formula>MOD(I9,7)&lt;2</formula>
    </cfRule>
  </conditionalFormatting>
  <conditionalFormatting sqref="I11:AL11 I13:AL13 I15:AL15 I17:AL17 I19:AL19 I21:AL21 I23:AL23 I25:AL25 I27:AL27 I29:AL29 I31:AL31 I33:AL33 I35:AL35 I37:AL37 I39:AL39 I41:AL41 I43:AL43 I45:AL45 I47:AL47 I49:AL49 I51:AL51 I53:AL53 I55:AL55 I57:AL57 I59:AL59 I61:AL61 I63:AL63 I65:AL65 I67:AL67 I69:AL69 I71:AL71 I73:AL73 I75:AL75 I77:AL77 I79:AL79 I81:AL81 I83:AL83 I85:AL85 I87:AL87 I89:AL89 I91:AL91 I93:AL93 I95:AL95 I97:AL97 I99:AL99 I101:AL101 I103:AL103 I105:AL105 I107:AL107 I109:AL109 I111:AL111 I113:AL113 I115:AL115 I117:AL117 I119:AL119 I121:AL121 I123:AL123 I125:AL125 I127:AL127 I129:AL129 I131:AL131 I133:AL133 I135:AL135 I137:AL137 I139:AL139 I141:AL141 I143:AL143 I145:AL145 I147:AL147 I149:AL149 I151:AL151 I153:AL153 I155:AL155 I157:AL157 I159:AL159 I161:AL161 I163:AL163 I165:AL165 I167:AL167 I169:AL169 I171:AL171 I173:AL173 I175:AL175 I177:AL177 I179:AL179 I181:AL181 I183:AL183 I185:AL185 I187:AL187 I189:AL189 I191:AL191 I193:AL193 I195:AL195 I197:AL197 I199:AL199 I201:AL201 I203:AL203 I205:AL205 I207:AL207 I209:AL209 I211:AL211 I213:AL213 I215:AL215 I217:AL217 I219:AL219 I221:AL221 I223:AL223 I225:AL225 I227:AL227 I229:AL229 I231:AL231 I233:AL233 I235:AL235 I237:AL237 I239:AL239 I241:AL241 I243:AL243 I245:AL245 I247:AL247 I249:AL249 I251:AL251 I253:AL253 I255:AL255 I257:AL257 I259:AL259 I261:AL261 I263:AL263 I265:AL265 I267:AL267 I269:AL269">
    <cfRule type="cellIs" dxfId="38" priority="12" stopIfTrue="1" operator="between">
      <formula>0.75</formula>
      <formula>1</formula>
    </cfRule>
    <cfRule type="cellIs" dxfId="37" priority="13" stopIfTrue="1" operator="between">
      <formula>0.5</formula>
      <formula>0.7499</formula>
    </cfRule>
    <cfRule type="cellIs" dxfId="36" priority="14" stopIfTrue="1" operator="between">
      <formula>0.001</formula>
      <formula>0.499</formula>
    </cfRule>
  </conditionalFormatting>
  <conditionalFormatting sqref="D9">
    <cfRule type="expression" dxfId="35" priority="11" stopIfTrue="1">
      <formula>SUM(E11:E270)&lt;&gt;VALUE(CONCATENATE("01/",$B$1+1,"/",E6))-VALUE(CONCATENATE("01/",$B$1,"/",E6))</formula>
    </cfRule>
  </conditionalFormatting>
  <conditionalFormatting sqref="E9">
    <cfRule type="expression" dxfId="34" priority="10" stopIfTrue="1">
      <formula>SUM(I11:I270)&lt;&gt;VALUE(CONCATENATE("01/",$B$1+1,"/",I6))-VALUE(CONCATENATE("01/",$B$1,"/",I6))</formula>
    </cfRule>
  </conditionalFormatting>
  <conditionalFormatting sqref="I12:AL12 I14:AL14 I16:AL16 I18:AL18 I20:AL20 I22:AL22 I24:AL24 I26:AL26 I28:AL28 I30:AL30 I32:AL32 I34:AL34 I36:AL36 I38:AL38 I40:AL40 I42:AL42 I44:AL44 I46:AL46 I48:AL48 I50:AL50 I52:AL52 I54:AL54 I56:AL56 I58:AL58 I60:AL60 I62:AL62 I64:AL64 I66:AL66 I68:AL68 I70:AL70 I72:AL72 I74:AL74 I76:AL76 I78:AL78 I80:AL80 I82:AL82 I84:AL84 I86:AL86 I88:AL88 I90:AL90 I92:AL92 I94:AL94 I96:AL96 I98:AL98 I100:AL100 I102:AL102 I104:AL104 I106:AL106 I108:AL108 I110:AL110 I112:AL112 I114:AL114 I116:AL116 I118:AL118 I120:AL120 I122:AL122 I124:AL124 I126:AL126 I128:AL128 I130:AL130 I132:AL132 I134:AL134 I136:AL136 I138:AL138 I140:AL140 I142:AL142 I144:AL144 I146:AL146 I148:AL148 I150:AL150 I152:AL152 I154:AL154 I156:AL156 I158:AL158 I160:AL160 I162:AL162 I164:AL164 I166:AL166 I168:AL168 I170:AL170 I172:AL172 I174:AL174 I176:AL176 I178:AL178 I180:AL180 I182:AL182 I184:AL184 I186:AL186 I188:AL188 I190:AL190 I192:AL192 I194:AL194 I196:AL196 I198:AL198 I200:AL200 I202:AL202 I204:AL204 I206:AL206 I208:AL208 I210:AL210 I212:AL212 I214:AL214 I216:AL216 I218:AL218 I220:AL220 I222:AL222 I224:AL224 I226:AL226 I228:AL228 I230:AL230 I232:AL232 I234:AL234 I236:AL236 I238:AL238 I240:AL240 I242:AL242 I244:AL244 I246:AL246 I248:AL248 I250:AL250 I252:AL252 I254:AL254 I256:AL256 I258:AL258 I260:AL260 I262:AL262 I264:AL264 I266:AL266 I268:AL268 I270:AL270">
    <cfRule type="expression" dxfId="33"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32"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31" priority="6" stopIfTrue="1">
      <formula>ERROR.TYPE(H11)=2</formula>
    </cfRule>
    <cfRule type="cellIs" dxfId="30"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29" priority="4" stopIfTrue="1">
      <formula>H11=0</formula>
    </cfRule>
    <cfRule type="cellIs" dxfId="28"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27" priority="2" stopIfTrue="1" operator="equal">
      <formula>" "</formula>
    </cfRule>
    <cfRule type="expression" dxfId="26"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25"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24" priority="39" stopIfTrue="1">
      <formula>C11=""</formula>
    </cfRule>
    <cfRule type="cellIs" dxfId="23" priority="40" stopIfTrue="1" operator="lessThan">
      <formula>1</formula>
    </cfRule>
    <cfRule type="expression" dxfId="22" priority="41" stopIfTrue="1">
      <formula>F11&lt;=G11</formula>
    </cfRule>
  </conditionalFormatting>
  <dataValidations count="1">
    <dataValidation type="decimal" allowBlank="1" showInputMessage="1" showErrorMessage="1" sqref="I11 I269 I267 I265 I263 I261 I259 I257 I255 I253 I251 I249 I247 I245 I243 I241 I239 I237 I235 I233 I231 I229 I227 I225 I223 I221 I219 I217 I215 I213 I211 I209 I207 I205 I203 I201 I199 I197 I195 I193 I191 I189 I187 I185 I183 I181 I179 I177 I175 I173 I171 I169 I167 I165 I163 I161 I159 I157 I155 I153 I151 I149 I147 I145 I143 I141 I139 I137 I135 I133 I131 I129 I127 I125 I123 I121 I119 I117 I115 I113 I111 I109 I107 I105 I103 I101 I99 I97 I95 I93 I91 I89 I87 I85 I83 I81 I79 I77 I75 I73 I71 I69 I67 I65 I63 I61 I59 I57 I55 I53 I51 I49 I47 I45 I43 I41 I39 I37 I35 I33 I31 I29 I27 I25 I23 I21 I19 I17 I15 I13">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34057" r:id="rId3" name="Button 265">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34058" r:id="rId4" name="Button 266">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34065" r:id="rId5" name="Button 273">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34066" r:id="rId6" name="Button 274">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6">
    <pageSetUpPr fitToPage="1"/>
  </sheetPr>
  <dimension ref="A1:AN271"/>
  <sheetViews>
    <sheetView showRowColHeaders="0" zoomScaleNormal="100" workbookViewId="0">
      <pane xSplit="5" ySplit="10" topLeftCell="F11" activePane="bottomRight" state="frozenSplit"/>
      <selection pane="topRight" activeCell="E1" sqref="E1"/>
      <selection pane="bottomLeft" activeCell="A10" sqref="A10"/>
      <selection pane="bottomRight"/>
    </sheetView>
  </sheetViews>
  <sheetFormatPr baseColWidth="10" defaultRowHeight="15" x14ac:dyDescent="0.2"/>
  <cols>
    <col min="1" max="1" width="1" style="53" customWidth="1"/>
    <col min="2" max="2" width="1" style="58" customWidth="1"/>
    <col min="3" max="3" width="24.5" style="10" customWidth="1"/>
    <col min="4" max="5" width="7.6640625" customWidth="1"/>
    <col min="6" max="6" width="7.5" style="10" customWidth="1"/>
    <col min="7" max="7" width="7.5" customWidth="1"/>
    <col min="8" max="8" width="5.5" style="10" customWidth="1"/>
    <col min="9" max="39" width="6.6640625" style="11" customWidth="1"/>
    <col min="40" max="40" width="3.33203125" style="53" customWidth="1"/>
    <col min="41" max="256" width="8.83203125" customWidth="1"/>
  </cols>
  <sheetData>
    <row r="1" spans="1:40" x14ac:dyDescent="0.2">
      <c r="B1" s="57">
        <v>12</v>
      </c>
      <c r="C1" s="30"/>
      <c r="D1" s="2"/>
      <c r="E1" s="2"/>
      <c r="F1" s="30"/>
      <c r="G1" s="2"/>
      <c r="H1" s="30"/>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row>
    <row r="2" spans="1:40" x14ac:dyDescent="0.2">
      <c r="C2" s="30"/>
      <c r="D2" s="2"/>
      <c r="E2" s="2"/>
      <c r="F2" s="30"/>
      <c r="H2" s="30"/>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row>
    <row r="3" spans="1:40" x14ac:dyDescent="0.2">
      <c r="C3" s="32"/>
      <c r="D3" s="2"/>
      <c r="E3" s="105"/>
      <c r="F3" s="30"/>
      <c r="G3" s="2"/>
      <c r="H3" s="32"/>
      <c r="I3" s="31"/>
      <c r="J3" s="31"/>
      <c r="K3" s="35"/>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row>
    <row r="4" spans="1:40" x14ac:dyDescent="0.2">
      <c r="C4" s="30"/>
      <c r="D4" s="2"/>
      <c r="E4" s="2"/>
      <c r="F4" s="30"/>
      <c r="G4" s="2"/>
      <c r="H4" s="30"/>
      <c r="I4" s="31"/>
      <c r="J4" s="31"/>
      <c r="K4" s="35"/>
      <c r="L4" s="31"/>
      <c r="M4" s="31"/>
      <c r="N4" s="31"/>
      <c r="O4" s="31"/>
      <c r="P4" s="31"/>
      <c r="Q4" s="31"/>
      <c r="R4" s="31"/>
      <c r="S4" s="31"/>
      <c r="T4" s="31"/>
      <c r="U4" s="31"/>
      <c r="V4" s="71"/>
      <c r="W4" s="31"/>
      <c r="X4" s="31"/>
      <c r="Y4" s="31"/>
      <c r="Z4" s="31"/>
      <c r="AA4" s="31"/>
      <c r="AB4" s="31"/>
      <c r="AC4" s="31"/>
      <c r="AD4" s="31"/>
      <c r="AE4" s="31"/>
      <c r="AF4" s="31"/>
      <c r="AG4" s="31"/>
      <c r="AH4" s="31"/>
      <c r="AI4" s="31"/>
      <c r="AJ4" s="31"/>
      <c r="AK4" s="31"/>
      <c r="AL4" s="31"/>
      <c r="AM4" s="31"/>
    </row>
    <row r="5" spans="1:40" x14ac:dyDescent="0.2">
      <c r="C5" s="30"/>
      <c r="D5" s="2"/>
      <c r="F5" s="30"/>
      <c r="G5" s="2"/>
      <c r="H5" s="30"/>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row>
    <row r="6" spans="1:40" ht="16" thickBot="1" x14ac:dyDescent="0.25">
      <c r="C6" s="30"/>
      <c r="D6" s="2"/>
      <c r="E6" s="76">
        <f>'Group Name and Year'!E14</f>
        <v>2022</v>
      </c>
      <c r="F6" s="30"/>
      <c r="G6" s="2"/>
      <c r="H6" s="30"/>
      <c r="I6" s="75">
        <f>SUM(I11,I13,I15,I17,I19,I21,I23,I25,I27,I29,I31,I33,I35,I37,I39,I41,I43,I45,I47,I49,I51,I53,I55,I57,I59)+SUM(I61,I63,I65,I67,I69,I71,I73,I75,I77,I79,I81,I83,I85,I87,I89,I91,I93,I95,I97,I99,I101,I103,I105,I107,I109)+SUM(I111,I113,I115,I117,I119,I121,I123,I125,I127,I129,I131,I133,I135,I137,I139,I141,I143,I145,I147,I149,I151,I153,I155,I157,I159)+SUM(I161,I163,I165,I167,I169,I171,I173,I175,I177,I179,I181,I183,I185,I187,I189,I191,I193,I195,I197,I199,I201,I203,I205,I207,I209)+SUM(I211,I213,I215,I217,I219,I221,I223,I225,I227,I229,I231,I233,I235,I237,I239,I241,I243,I245,I247,I249,I251,I253,I255,I257,I259)+SUM(I261,I263,I265,I267,I269)</f>
        <v>0</v>
      </c>
      <c r="J6" s="75">
        <f t="shared" ref="J6:AM6" si="0">SUM(J11,J13,J15,J17,J19,J21,J23,J25,J27,J29,J31,J33,J35,J37,J39,J41,J43,J45,J47,J49,J51,J53,J55,J57,J59)+SUM(J61,J63,J65,J67,J69,J71,J73,J75,J77,J79,J81,J83,J85,J87,J89,J91,J93,J95,J97,J99,J101,J103,J105,J107,J109)+SUM(J111,J113,J115,J117,J119,J121,J123,J125,J127,J129,J131,J133,J135,J137,J139,J141,J143,J145,J147,J149,J151,J153,J155,J157,J159)+SUM(J161,J163,J165,J167,J169,J171,J173,J175,J177,J179,J181,J183,J185,J187,J189,J191,J193,J195,J197,J199,J201,J203,J205,J207,J209)+SUM(J211,J213,J215,J217,J219,J221,J223,J225,J227,J229,J231,J233,J235,J237,J239,J241,J243,J245,J247,J249,J251,J253,J255,J257,J259)+SUM(J261,J263,J265,J267,J269)</f>
        <v>0</v>
      </c>
      <c r="K6" s="75">
        <f t="shared" si="0"/>
        <v>0</v>
      </c>
      <c r="L6" s="75">
        <f t="shared" si="0"/>
        <v>0</v>
      </c>
      <c r="M6" s="75">
        <f t="shared" si="0"/>
        <v>0</v>
      </c>
      <c r="N6" s="75">
        <f t="shared" si="0"/>
        <v>0</v>
      </c>
      <c r="O6" s="75">
        <f t="shared" si="0"/>
        <v>0</v>
      </c>
      <c r="P6" s="75">
        <f t="shared" si="0"/>
        <v>0</v>
      </c>
      <c r="Q6" s="75">
        <f t="shared" si="0"/>
        <v>0</v>
      </c>
      <c r="R6" s="75">
        <f t="shared" si="0"/>
        <v>0</v>
      </c>
      <c r="S6" s="75">
        <f t="shared" si="0"/>
        <v>0</v>
      </c>
      <c r="T6" s="75">
        <f t="shared" si="0"/>
        <v>0</v>
      </c>
      <c r="U6" s="75">
        <f t="shared" si="0"/>
        <v>0</v>
      </c>
      <c r="V6" s="75">
        <f t="shared" si="0"/>
        <v>0</v>
      </c>
      <c r="W6" s="75">
        <f t="shared" si="0"/>
        <v>0</v>
      </c>
      <c r="X6" s="75">
        <f t="shared" si="0"/>
        <v>0</v>
      </c>
      <c r="Y6" s="75">
        <f t="shared" si="0"/>
        <v>0</v>
      </c>
      <c r="Z6" s="75">
        <f t="shared" si="0"/>
        <v>0</v>
      </c>
      <c r="AA6" s="75">
        <f t="shared" si="0"/>
        <v>0</v>
      </c>
      <c r="AB6" s="75">
        <f t="shared" si="0"/>
        <v>0</v>
      </c>
      <c r="AC6" s="75">
        <f t="shared" si="0"/>
        <v>0</v>
      </c>
      <c r="AD6" s="75">
        <f t="shared" si="0"/>
        <v>0</v>
      </c>
      <c r="AE6" s="75">
        <f t="shared" si="0"/>
        <v>0</v>
      </c>
      <c r="AF6" s="75">
        <f t="shared" si="0"/>
        <v>0</v>
      </c>
      <c r="AG6" s="75">
        <f t="shared" si="0"/>
        <v>0</v>
      </c>
      <c r="AH6" s="75">
        <f t="shared" si="0"/>
        <v>0</v>
      </c>
      <c r="AI6" s="75">
        <f t="shared" si="0"/>
        <v>0</v>
      </c>
      <c r="AJ6" s="75">
        <f t="shared" si="0"/>
        <v>0</v>
      </c>
      <c r="AK6" s="75">
        <f t="shared" si="0"/>
        <v>0</v>
      </c>
      <c r="AL6" s="75">
        <f t="shared" si="0"/>
        <v>0</v>
      </c>
      <c r="AM6" s="75">
        <f t="shared" si="0"/>
        <v>0</v>
      </c>
    </row>
    <row r="7" spans="1:40" ht="16" thickBot="1" x14ac:dyDescent="0.25">
      <c r="C7" s="26">
        <f>'Group Name and Year'!E8</f>
        <v>0</v>
      </c>
      <c r="D7" s="154" t="s">
        <v>34</v>
      </c>
      <c r="E7" s="155"/>
      <c r="F7" s="152">
        <f>Nov!F7</f>
        <v>0</v>
      </c>
      <c r="G7" s="153"/>
      <c r="H7" s="145" t="s">
        <v>47</v>
      </c>
      <c r="I7" s="127">
        <f>F7</f>
        <v>0</v>
      </c>
      <c r="J7" s="128">
        <f>I7</f>
        <v>0</v>
      </c>
      <c r="K7" s="128">
        <f>J7</f>
        <v>0</v>
      </c>
      <c r="L7" s="128">
        <f>K7</f>
        <v>0</v>
      </c>
      <c r="M7" s="128">
        <f t="shared" ref="M7:AM7" si="1">L7</f>
        <v>0</v>
      </c>
      <c r="N7" s="128">
        <f t="shared" si="1"/>
        <v>0</v>
      </c>
      <c r="O7" s="128">
        <f t="shared" si="1"/>
        <v>0</v>
      </c>
      <c r="P7" s="128">
        <f t="shared" si="1"/>
        <v>0</v>
      </c>
      <c r="Q7" s="128">
        <f t="shared" si="1"/>
        <v>0</v>
      </c>
      <c r="R7" s="128">
        <f t="shared" si="1"/>
        <v>0</v>
      </c>
      <c r="S7" s="128">
        <f t="shared" si="1"/>
        <v>0</v>
      </c>
      <c r="T7" s="128">
        <f t="shared" si="1"/>
        <v>0</v>
      </c>
      <c r="U7" s="128">
        <f t="shared" si="1"/>
        <v>0</v>
      </c>
      <c r="V7" s="128">
        <f t="shared" si="1"/>
        <v>0</v>
      </c>
      <c r="W7" s="128">
        <f t="shared" si="1"/>
        <v>0</v>
      </c>
      <c r="X7" s="128">
        <f t="shared" si="1"/>
        <v>0</v>
      </c>
      <c r="Y7" s="128">
        <f t="shared" si="1"/>
        <v>0</v>
      </c>
      <c r="Z7" s="128">
        <f t="shared" si="1"/>
        <v>0</v>
      </c>
      <c r="AA7" s="128">
        <f t="shared" si="1"/>
        <v>0</v>
      </c>
      <c r="AB7" s="128">
        <f t="shared" si="1"/>
        <v>0</v>
      </c>
      <c r="AC7" s="128">
        <f t="shared" si="1"/>
        <v>0</v>
      </c>
      <c r="AD7" s="128">
        <f t="shared" si="1"/>
        <v>0</v>
      </c>
      <c r="AE7" s="128">
        <f t="shared" si="1"/>
        <v>0</v>
      </c>
      <c r="AF7" s="128">
        <f t="shared" si="1"/>
        <v>0</v>
      </c>
      <c r="AG7" s="128">
        <f t="shared" si="1"/>
        <v>0</v>
      </c>
      <c r="AH7" s="128">
        <f t="shared" si="1"/>
        <v>0</v>
      </c>
      <c r="AI7" s="128">
        <f t="shared" si="1"/>
        <v>0</v>
      </c>
      <c r="AJ7" s="128">
        <f t="shared" si="1"/>
        <v>0</v>
      </c>
      <c r="AK7" s="128">
        <f t="shared" si="1"/>
        <v>0</v>
      </c>
      <c r="AL7" s="128">
        <f t="shared" si="1"/>
        <v>0</v>
      </c>
      <c r="AM7" s="128">
        <f t="shared" si="1"/>
        <v>0</v>
      </c>
    </row>
    <row r="8" spans="1:40" ht="16" thickBot="1" x14ac:dyDescent="0.25">
      <c r="C8" s="118" t="s">
        <v>79</v>
      </c>
      <c r="D8" s="34" t="s">
        <v>38</v>
      </c>
      <c r="E8" s="108" t="str">
        <f>IF(SUM(I8:AM8)&gt;0,SUM(I8:AM8),"")</f>
        <v/>
      </c>
      <c r="F8" s="156" t="s">
        <v>52</v>
      </c>
      <c r="G8" s="157"/>
      <c r="H8" s="146"/>
      <c r="I8" s="111"/>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3"/>
    </row>
    <row r="9" spans="1:40" x14ac:dyDescent="0.2">
      <c r="C9" s="24" t="s">
        <v>36</v>
      </c>
      <c r="D9" s="150" t="s">
        <v>28</v>
      </c>
      <c r="E9" s="151"/>
      <c r="F9" s="148" t="s">
        <v>31</v>
      </c>
      <c r="G9" s="149"/>
      <c r="H9" s="146"/>
      <c r="I9" s="15">
        <f>I10</f>
        <v>44896</v>
      </c>
      <c r="J9" s="15">
        <f>I10+1</f>
        <v>44897</v>
      </c>
      <c r="K9" s="15">
        <f t="shared" ref="K9:AM9" si="2">J10+1</f>
        <v>44898</v>
      </c>
      <c r="L9" s="15">
        <f t="shared" si="2"/>
        <v>44899</v>
      </c>
      <c r="M9" s="15">
        <f t="shared" si="2"/>
        <v>44900</v>
      </c>
      <c r="N9" s="15">
        <f t="shared" si="2"/>
        <v>44901</v>
      </c>
      <c r="O9" s="15">
        <f t="shared" si="2"/>
        <v>44902</v>
      </c>
      <c r="P9" s="15">
        <f t="shared" si="2"/>
        <v>44903</v>
      </c>
      <c r="Q9" s="15">
        <f t="shared" si="2"/>
        <v>44904</v>
      </c>
      <c r="R9" s="15">
        <f t="shared" si="2"/>
        <v>44905</v>
      </c>
      <c r="S9" s="15">
        <f t="shared" si="2"/>
        <v>44906</v>
      </c>
      <c r="T9" s="15">
        <f t="shared" si="2"/>
        <v>44907</v>
      </c>
      <c r="U9" s="15">
        <f t="shared" si="2"/>
        <v>44908</v>
      </c>
      <c r="V9" s="15">
        <f t="shared" si="2"/>
        <v>44909</v>
      </c>
      <c r="W9" s="15">
        <f t="shared" si="2"/>
        <v>44910</v>
      </c>
      <c r="X9" s="15">
        <f t="shared" si="2"/>
        <v>44911</v>
      </c>
      <c r="Y9" s="15">
        <f t="shared" si="2"/>
        <v>44912</v>
      </c>
      <c r="Z9" s="15">
        <f t="shared" si="2"/>
        <v>44913</v>
      </c>
      <c r="AA9" s="15">
        <f t="shared" si="2"/>
        <v>44914</v>
      </c>
      <c r="AB9" s="15">
        <f t="shared" si="2"/>
        <v>44915</v>
      </c>
      <c r="AC9" s="15">
        <f t="shared" si="2"/>
        <v>44916</v>
      </c>
      <c r="AD9" s="15">
        <f t="shared" si="2"/>
        <v>44917</v>
      </c>
      <c r="AE9" s="15">
        <f t="shared" si="2"/>
        <v>44918</v>
      </c>
      <c r="AF9" s="15">
        <f t="shared" si="2"/>
        <v>44919</v>
      </c>
      <c r="AG9" s="15">
        <f t="shared" si="2"/>
        <v>44920</v>
      </c>
      <c r="AH9" s="15">
        <f t="shared" si="2"/>
        <v>44921</v>
      </c>
      <c r="AI9" s="15">
        <f>AH10+1</f>
        <v>44922</v>
      </c>
      <c r="AJ9" s="15">
        <f t="shared" si="2"/>
        <v>44923</v>
      </c>
      <c r="AK9" s="15">
        <f t="shared" si="2"/>
        <v>44924</v>
      </c>
      <c r="AL9" s="15">
        <f t="shared" si="2"/>
        <v>44925</v>
      </c>
      <c r="AM9" s="73">
        <f t="shared" si="2"/>
        <v>44926</v>
      </c>
    </row>
    <row r="10" spans="1:40" ht="16" thickBot="1" x14ac:dyDescent="0.25">
      <c r="A10" s="59"/>
      <c r="B10" s="60" t="s">
        <v>26</v>
      </c>
      <c r="C10" s="25" t="s">
        <v>35</v>
      </c>
      <c r="D10" s="20" t="s">
        <v>27</v>
      </c>
      <c r="E10" s="19" t="s">
        <v>29</v>
      </c>
      <c r="F10" s="18" t="s">
        <v>30</v>
      </c>
      <c r="G10" s="19" t="s">
        <v>25</v>
      </c>
      <c r="H10" s="147"/>
      <c r="I10" s="72">
        <f>VALUE(CONCATENATE("01/",B1,"/",'Group Name and Year'!E14))</f>
        <v>44896</v>
      </c>
      <c r="J10" s="16">
        <f>I10+1</f>
        <v>44897</v>
      </c>
      <c r="K10" s="16">
        <f t="shared" ref="K10:AH10" si="3">J10+1</f>
        <v>44898</v>
      </c>
      <c r="L10" s="16">
        <f t="shared" si="3"/>
        <v>44899</v>
      </c>
      <c r="M10" s="16">
        <f t="shared" si="3"/>
        <v>44900</v>
      </c>
      <c r="N10" s="16">
        <f t="shared" si="3"/>
        <v>44901</v>
      </c>
      <c r="O10" s="16">
        <f t="shared" si="3"/>
        <v>44902</v>
      </c>
      <c r="P10" s="16">
        <f t="shared" si="3"/>
        <v>44903</v>
      </c>
      <c r="Q10" s="16">
        <f t="shared" si="3"/>
        <v>44904</v>
      </c>
      <c r="R10" s="16">
        <f t="shared" si="3"/>
        <v>44905</v>
      </c>
      <c r="S10" s="16">
        <f t="shared" si="3"/>
        <v>44906</v>
      </c>
      <c r="T10" s="16">
        <f t="shared" si="3"/>
        <v>44907</v>
      </c>
      <c r="U10" s="16">
        <f t="shared" si="3"/>
        <v>44908</v>
      </c>
      <c r="V10" s="16">
        <f t="shared" si="3"/>
        <v>44909</v>
      </c>
      <c r="W10" s="16">
        <f t="shared" si="3"/>
        <v>44910</v>
      </c>
      <c r="X10" s="16">
        <f t="shared" si="3"/>
        <v>44911</v>
      </c>
      <c r="Y10" s="16">
        <f t="shared" si="3"/>
        <v>44912</v>
      </c>
      <c r="Z10" s="16">
        <f t="shared" si="3"/>
        <v>44913</v>
      </c>
      <c r="AA10" s="16">
        <f t="shared" si="3"/>
        <v>44914</v>
      </c>
      <c r="AB10" s="16">
        <f t="shared" si="3"/>
        <v>44915</v>
      </c>
      <c r="AC10" s="16">
        <f t="shared" si="3"/>
        <v>44916</v>
      </c>
      <c r="AD10" s="16">
        <f t="shared" si="3"/>
        <v>44917</v>
      </c>
      <c r="AE10" s="16">
        <f t="shared" si="3"/>
        <v>44918</v>
      </c>
      <c r="AF10" s="16">
        <f t="shared" si="3"/>
        <v>44919</v>
      </c>
      <c r="AG10" s="16">
        <f t="shared" si="3"/>
        <v>44920</v>
      </c>
      <c r="AH10" s="16">
        <f t="shared" si="3"/>
        <v>44921</v>
      </c>
      <c r="AI10" s="16">
        <f>AH10+1</f>
        <v>44922</v>
      </c>
      <c r="AJ10" s="16">
        <f>AI10+1</f>
        <v>44923</v>
      </c>
      <c r="AK10" s="16">
        <f>AJ10+1</f>
        <v>44924</v>
      </c>
      <c r="AL10" s="16">
        <f>AK10+1</f>
        <v>44925</v>
      </c>
      <c r="AM10" s="74">
        <f>AL10+1</f>
        <v>44926</v>
      </c>
    </row>
    <row r="11" spans="1:40" x14ac:dyDescent="0.2">
      <c r="A11" s="59"/>
      <c r="B11" s="60">
        <v>1</v>
      </c>
      <c r="C11" s="23" t="str">
        <f>IF(VLOOKUP(B11,'Paddock Names'!$B$11:$C$140,2)&gt;0,VLOOKUP(B11,'Paddock Names'!$B$11:$C$140,2),"")</f>
        <v/>
      </c>
      <c r="D11" s="28" t="e">
        <f>IF(((F11-G11)/(((VLOOKUP(B11,'Growth Rates'!$B$11:$O$140,($B$1+2),FALSE)))+0.001-(((I$7/VLOOKUP(B11,'Paddock Names'!$B$11:$D$140,3))))))*-1&gt;31,31,(IF(((F11-G11)/(((VLOOKUP(B11,'Growth Rates'!$B$11:$O$140,($B$1+2),FALSE)))+0.001-(((I$7/VLOOKUP(B11,'Paddock Names'!$B$11:$D$140,3))))))*-1&gt;0,ROUNDDOWN(((F11-G11)/(((VLOOKUP(B11,'Growth Rates'!$B$11:$O$140,($B$1+2),FALSE)))-(((I$7/VLOOKUP(B11,'Paddock Names'!$B$11:$D$140,3))))))*-1,0),31)))</f>
        <v>#DIV/0!</v>
      </c>
      <c r="E11" s="17" t="str">
        <f>IF(SUM(I11:AM11)&gt;0,SUM(I11:AM11)," ")</f>
        <v xml:space="preserve"> </v>
      </c>
      <c r="F11" s="119" t="e">
        <f>Nov!AL12</f>
        <v>#DIV/0!</v>
      </c>
      <c r="G11" s="17">
        <f>VLOOKUP(B11,'Herbage Mass Residual'!$B$11:$O$140,($B$1+2),FALSE)</f>
        <v>2000</v>
      </c>
      <c r="H11" s="103" t="e">
        <f>($F$7/VLOOKUP(B11,'Paddock Names'!$B$11:$D$140,3))*(SUM(I11:AM11)/31)</f>
        <v>#DIV/0!</v>
      </c>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2"/>
    </row>
    <row r="12" spans="1:40" ht="16" thickBot="1" x14ac:dyDescent="0.25">
      <c r="B12" s="58">
        <f>B11+0.5</f>
        <v>1.5</v>
      </c>
      <c r="C12" s="23"/>
      <c r="D12" s="29"/>
      <c r="E12" s="27"/>
      <c r="F12" s="21"/>
      <c r="G12" s="22"/>
      <c r="H12" s="104"/>
      <c r="I12" s="114" t="e">
        <f>F11+(VLOOKUP(B11,'Growth Rates'!$B$11:$O$140,($B$1+2),FALSE))-(I11*(I$7/VLOOKUP(B11,'Paddock Names'!$B$11:$D$140,3)))</f>
        <v>#DIV/0!</v>
      </c>
      <c r="J12" s="114" t="e">
        <f>I12+(VLOOKUP($B11,'Growth Rates'!$B$11:$O$140,($B$1+2),FALSE))-(J11*(J$7/VLOOKUP($B11,'Paddock Names'!$B$11:$D$140,3)))</f>
        <v>#DIV/0!</v>
      </c>
      <c r="K12" s="114" t="e">
        <f>J12+(VLOOKUP($B11,'Growth Rates'!$B$11:$O$140,($B$1+2),FALSE))-(K11*(K$7/VLOOKUP($B11,'Paddock Names'!$B$11:$D$140,3)))</f>
        <v>#DIV/0!</v>
      </c>
      <c r="L12" s="114" t="e">
        <f>K12+(VLOOKUP($B11,'Growth Rates'!$B$11:$O$140,($B$1+2),FALSE))-(L11*(L$7/VLOOKUP($B11,'Paddock Names'!$B$11:$D$140,3)))</f>
        <v>#DIV/0!</v>
      </c>
      <c r="M12" s="114" t="e">
        <f>L12+(VLOOKUP($B11,'Growth Rates'!$B$11:$O$140,($B$1+2),FALSE))-(M11*(M$7/VLOOKUP($B11,'Paddock Names'!$B$11:$D$140,3)))</f>
        <v>#DIV/0!</v>
      </c>
      <c r="N12" s="114" t="e">
        <f>M12+(VLOOKUP($B11,'Growth Rates'!$B$11:$O$140,($B$1+2),FALSE))-(N11*(N$7/VLOOKUP($B11,'Paddock Names'!$B$11:$D$140,3)))</f>
        <v>#DIV/0!</v>
      </c>
      <c r="O12" s="114" t="e">
        <f>N12+(VLOOKUP($B11,'Growth Rates'!$B$11:$O$140,($B$1+2),FALSE))-(O11*(O$7/VLOOKUP($B11,'Paddock Names'!$B$11:$D$140,3)))</f>
        <v>#DIV/0!</v>
      </c>
      <c r="P12" s="114" t="e">
        <f>O12+(VLOOKUP($B11,'Growth Rates'!$B$11:$O$140,($B$1+2),FALSE))-(P11*(P$7/VLOOKUP($B11,'Paddock Names'!$B$11:$D$140,3)))</f>
        <v>#DIV/0!</v>
      </c>
      <c r="Q12" s="114" t="e">
        <f>P12+(VLOOKUP($B11,'Growth Rates'!$B$11:$O$140,($B$1+2),FALSE))-(Q11*(Q$7/VLOOKUP($B11,'Paddock Names'!$B$11:$D$140,3)))</f>
        <v>#DIV/0!</v>
      </c>
      <c r="R12" s="114" t="e">
        <f>Q12+(VLOOKUP($B11,'Growth Rates'!$B$11:$O$140,($B$1+2),FALSE))-(R11*(R$7/VLOOKUP($B11,'Paddock Names'!$B$11:$D$140,3)))</f>
        <v>#DIV/0!</v>
      </c>
      <c r="S12" s="114" t="e">
        <f>R12+(VLOOKUP($B11,'Growth Rates'!$B$11:$O$140,($B$1+2),FALSE))-(S11*(S$7/VLOOKUP($B11,'Paddock Names'!$B$11:$D$140,3)))</f>
        <v>#DIV/0!</v>
      </c>
      <c r="T12" s="114" t="e">
        <f>S12+(VLOOKUP($B11,'Growth Rates'!$B$11:$O$140,($B$1+2),FALSE))-(T11*(T$7/VLOOKUP($B11,'Paddock Names'!$B$11:$D$140,3)))</f>
        <v>#DIV/0!</v>
      </c>
      <c r="U12" s="114" t="e">
        <f>T12+(VLOOKUP($B11,'Growth Rates'!$B$11:$O$140,($B$1+2),FALSE))-(U11*(U$7/VLOOKUP($B11,'Paddock Names'!$B$11:$D$140,3)))</f>
        <v>#DIV/0!</v>
      </c>
      <c r="V12" s="114" t="e">
        <f>U12+(VLOOKUP($B11,'Growth Rates'!$B$11:$O$140,($B$1+2),FALSE))-(V11*(V$7/VLOOKUP($B11,'Paddock Names'!$B$11:$D$140,3)))</f>
        <v>#DIV/0!</v>
      </c>
      <c r="W12" s="114" t="e">
        <f>V12+(VLOOKUP($B11,'Growth Rates'!$B$11:$O$140,($B$1+2),FALSE))-(W11*(W$7/VLOOKUP($B11,'Paddock Names'!$B$11:$D$140,3)))</f>
        <v>#DIV/0!</v>
      </c>
      <c r="X12" s="114" t="e">
        <f>W12+(VLOOKUP($B11,'Growth Rates'!$B$11:$O$140,($B$1+2),FALSE))-(X11*(X$7/VLOOKUP($B11,'Paddock Names'!$B$11:$D$140,3)))</f>
        <v>#DIV/0!</v>
      </c>
      <c r="Y12" s="114" t="e">
        <f>X12+(VLOOKUP($B11,'Growth Rates'!$B$11:$O$140,($B$1+2),FALSE))-(Y11*(Y$7/VLOOKUP($B11,'Paddock Names'!$B$11:$D$140,3)))</f>
        <v>#DIV/0!</v>
      </c>
      <c r="Z12" s="114" t="e">
        <f>Y12+(VLOOKUP($B11,'Growth Rates'!$B$11:$O$140,($B$1+2),FALSE))-(Z11*(Z$7/VLOOKUP($B11,'Paddock Names'!$B$11:$D$140,3)))</f>
        <v>#DIV/0!</v>
      </c>
      <c r="AA12" s="114" t="e">
        <f>Z12+(VLOOKUP($B11,'Growth Rates'!$B$11:$O$140,($B$1+2),FALSE))-(AA11*(AA$7/VLOOKUP($B11,'Paddock Names'!$B$11:$D$140,3)))</f>
        <v>#DIV/0!</v>
      </c>
      <c r="AB12" s="114" t="e">
        <f>AA12+(VLOOKUP($B11,'Growth Rates'!$B$11:$O$140,($B$1+2),FALSE))-(AB11*(AB$7/VLOOKUP($B11,'Paddock Names'!$B$11:$D$140,3)))</f>
        <v>#DIV/0!</v>
      </c>
      <c r="AC12" s="114" t="e">
        <f>AB12+(VLOOKUP($B11,'Growth Rates'!$B$11:$O$140,($B$1+2),FALSE))-(AC11*(AC$7/VLOOKUP($B11,'Paddock Names'!$B$11:$D$140,3)))</f>
        <v>#DIV/0!</v>
      </c>
      <c r="AD12" s="114" t="e">
        <f>AC12+(VLOOKUP($B11,'Growth Rates'!$B$11:$O$140,($B$1+2),FALSE))-(AD11*(AD$7/VLOOKUP($B11,'Paddock Names'!$B$11:$D$140,3)))</f>
        <v>#DIV/0!</v>
      </c>
      <c r="AE12" s="114" t="e">
        <f>AD12+(VLOOKUP($B11,'Growth Rates'!$B$11:$O$140,($B$1+2),FALSE))-(AE11*(AE$7/VLOOKUP($B11,'Paddock Names'!$B$11:$D$140,3)))</f>
        <v>#DIV/0!</v>
      </c>
      <c r="AF12" s="114" t="e">
        <f>AE12+(VLOOKUP($B11,'Growth Rates'!$B$11:$O$140,($B$1+2),FALSE))-(AF11*(AF$7/VLOOKUP($B11,'Paddock Names'!$B$11:$D$140,3)))</f>
        <v>#DIV/0!</v>
      </c>
      <c r="AG12" s="114" t="e">
        <f>AF12+(VLOOKUP($B11,'Growth Rates'!$B$11:$O$140,($B$1+2),FALSE))-(AG11*(AG$7/VLOOKUP($B11,'Paddock Names'!$B$11:$D$140,3)))</f>
        <v>#DIV/0!</v>
      </c>
      <c r="AH12" s="114" t="e">
        <f>AG12+(VLOOKUP($B11,'Growth Rates'!$B$11:$O$140,($B$1+2),FALSE))-(AH11*(AH$7/VLOOKUP($B11,'Paddock Names'!$B$11:$D$140,3)))</f>
        <v>#DIV/0!</v>
      </c>
      <c r="AI12" s="114" t="e">
        <f>AH12+(VLOOKUP($B11,'Growth Rates'!$B$11:$O$140,($B$1+2),FALSE))-(AI11*(AI$7/VLOOKUP($B11,'Paddock Names'!$B$11:$D$140,3)))</f>
        <v>#DIV/0!</v>
      </c>
      <c r="AJ12" s="114" t="e">
        <f>AI12+(VLOOKUP($B11,'Growth Rates'!$B$11:$O$140,($B$1+2),FALSE))-(AJ11*(AJ$7/VLOOKUP($B11,'Paddock Names'!$B$11:$D$140,3)))</f>
        <v>#DIV/0!</v>
      </c>
      <c r="AK12" s="114" t="e">
        <f>AJ12+(VLOOKUP($B11,'Growth Rates'!$B$11:$O$140,($B$1+2),FALSE))-(AK11*(AK$7/VLOOKUP($B11,'Paddock Names'!$B$11:$D$140,3)))</f>
        <v>#DIV/0!</v>
      </c>
      <c r="AL12" s="114" t="e">
        <f>AK12+(VLOOKUP($B11,'Growth Rates'!$B$11:$O$140,($B$1+2),FALSE))-(AL11*(AL$7/VLOOKUP($B11,'Paddock Names'!$B$11:$D$140,3)))</f>
        <v>#DIV/0!</v>
      </c>
      <c r="AM12" s="115" t="e">
        <f>AL12+(VLOOKUP($B11,'Growth Rates'!$B$11:$O$140,($B$1+2),FALSE))-(AM11*(AM$7/VLOOKUP($B11,'Paddock Names'!$B$11:$D$140,3)))</f>
        <v>#DIV/0!</v>
      </c>
    </row>
    <row r="13" spans="1:40" x14ac:dyDescent="0.2">
      <c r="B13" s="58">
        <f t="shared" ref="B13:B76" si="4">B12+0.5</f>
        <v>2</v>
      </c>
      <c r="C13" s="23" t="str">
        <f>IF(VLOOKUP(B13,'Paddock Names'!$B$11:$C$140,2)&gt;0,VLOOKUP(B13,'Paddock Names'!$B$11:$C$140,2),"")</f>
        <v/>
      </c>
      <c r="D13" s="28" t="e">
        <f>IF(((F13-G13)/(((VLOOKUP(B13,'Growth Rates'!$B$11:$O$140,($B$1+2),FALSE)))-(((I$7/VLOOKUP(B13,'Paddock Names'!$B$11:$D$140,3))))))*-1&gt;31,31,(IF(((F13-G13)/(((VLOOKUP(B13,'Growth Rates'!$B$11:$O$140,($B$1+2),FALSE)))-(((I$7/VLOOKUP(B13,'Paddock Names'!$B$11:$D$140,3))))))*-1&gt;0,ROUNDDOWN(((F13-G13)/(((VLOOKUP(B13,'Growth Rates'!$B$11:$O$140,($B$1+2),FALSE)))-(((I$7/VLOOKUP(B13,'Paddock Names'!$B$11:$D$140,3))))))*-1,0),31)))</f>
        <v>#DIV/0!</v>
      </c>
      <c r="E13" s="17" t="str">
        <f>IF(SUM(I13:AM13)&gt;0,SUM(I13:AM13)," ")</f>
        <v xml:space="preserve"> </v>
      </c>
      <c r="F13" s="119" t="e">
        <f>Nov!AL14</f>
        <v>#DIV/0!</v>
      </c>
      <c r="G13" s="17">
        <f>VLOOKUP(B13,'Herbage Mass Residual'!$B$11:$O$140,($B$1+2),FALSE)</f>
        <v>2000</v>
      </c>
      <c r="H13" s="103" t="e">
        <f>($F$7/VLOOKUP(B13,'Paddock Names'!$B$11:$D$140,3))*(SUM(I13:AM13)/31)</f>
        <v>#DIV/0!</v>
      </c>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2"/>
    </row>
    <row r="14" spans="1:40" ht="16" thickBot="1" x14ac:dyDescent="0.25">
      <c r="B14" s="58">
        <f t="shared" si="4"/>
        <v>2.5</v>
      </c>
      <c r="C14" s="23"/>
      <c r="D14" s="29"/>
      <c r="E14" s="27"/>
      <c r="F14" s="21"/>
      <c r="G14" s="22"/>
      <c r="H14" s="104"/>
      <c r="I14" s="114" t="e">
        <f>F13+(VLOOKUP(B13,'Growth Rates'!$B$11:$O$140,($B$1+2),FALSE))-(I13*(I$7/VLOOKUP(B13,'Paddock Names'!$B$11:$D$140,3)))</f>
        <v>#DIV/0!</v>
      </c>
      <c r="J14" s="114" t="e">
        <f>I14+(VLOOKUP($B13,'Growth Rates'!$B$11:$O$140,($B$1+2),FALSE))-(J13*(J$7/VLOOKUP($B13,'Paddock Names'!$B$11:$D$140,3)))</f>
        <v>#DIV/0!</v>
      </c>
      <c r="K14" s="114" t="e">
        <f>J14+(VLOOKUP($B13,'Growth Rates'!$B$11:$O$140,($B$1+2),FALSE))-(K13*(K$7/VLOOKUP($B13,'Paddock Names'!$B$11:$D$140,3)))</f>
        <v>#DIV/0!</v>
      </c>
      <c r="L14" s="114" t="e">
        <f>K14+(VLOOKUP($B13,'Growth Rates'!$B$11:$O$140,($B$1+2),FALSE))-(L13*(L$7/VLOOKUP($B13,'Paddock Names'!$B$11:$D$140,3)))</f>
        <v>#DIV/0!</v>
      </c>
      <c r="M14" s="114" t="e">
        <f>L14+(VLOOKUP($B13,'Growth Rates'!$B$11:$O$140,($B$1+2),FALSE))-(M13*(M$7/VLOOKUP($B13,'Paddock Names'!$B$11:$D$140,3)))</f>
        <v>#DIV/0!</v>
      </c>
      <c r="N14" s="114" t="e">
        <f>M14+(VLOOKUP($B13,'Growth Rates'!$B$11:$O$140,($B$1+2),FALSE))-(N13*(N$7/VLOOKUP($B13,'Paddock Names'!$B$11:$D$140,3)))</f>
        <v>#DIV/0!</v>
      </c>
      <c r="O14" s="114" t="e">
        <f>N14+(VLOOKUP($B13,'Growth Rates'!$B$11:$O$140,($B$1+2),FALSE))-(O13*(O$7/VLOOKUP($B13,'Paddock Names'!$B$11:$D$140,3)))</f>
        <v>#DIV/0!</v>
      </c>
      <c r="P14" s="114" t="e">
        <f>O14+(VLOOKUP($B13,'Growth Rates'!$B$11:$O$140,($B$1+2),FALSE))-(P13*(P$7/VLOOKUP($B13,'Paddock Names'!$B$11:$D$140,3)))</f>
        <v>#DIV/0!</v>
      </c>
      <c r="Q14" s="114" t="e">
        <f>P14+(VLOOKUP($B13,'Growth Rates'!$B$11:$O$140,($B$1+2),FALSE))-(Q13*(Q$7/VLOOKUP($B13,'Paddock Names'!$B$11:$D$140,3)))</f>
        <v>#DIV/0!</v>
      </c>
      <c r="R14" s="114" t="e">
        <f>Q14+(VLOOKUP($B13,'Growth Rates'!$B$11:$O$140,($B$1+2),FALSE))-(R13*(R$7/VLOOKUP($B13,'Paddock Names'!$B$11:$D$140,3)))</f>
        <v>#DIV/0!</v>
      </c>
      <c r="S14" s="114" t="e">
        <f>R14+(VLOOKUP($B13,'Growth Rates'!$B$11:$O$140,($B$1+2),FALSE))-(S13*(S$7/VLOOKUP($B13,'Paddock Names'!$B$11:$D$140,3)))</f>
        <v>#DIV/0!</v>
      </c>
      <c r="T14" s="114" t="e">
        <f>S14+(VLOOKUP($B13,'Growth Rates'!$B$11:$O$140,($B$1+2),FALSE))-(T13*(T$7/VLOOKUP($B13,'Paddock Names'!$B$11:$D$140,3)))</f>
        <v>#DIV/0!</v>
      </c>
      <c r="U14" s="114" t="e">
        <f>T14+(VLOOKUP($B13,'Growth Rates'!$B$11:$O$140,($B$1+2),FALSE))-(U13*(U$7/VLOOKUP($B13,'Paddock Names'!$B$11:$D$140,3)))</f>
        <v>#DIV/0!</v>
      </c>
      <c r="V14" s="114" t="e">
        <f>U14+(VLOOKUP($B13,'Growth Rates'!$B$11:$O$140,($B$1+2),FALSE))-(V13*(V$7/VLOOKUP($B13,'Paddock Names'!$B$11:$D$140,3)))</f>
        <v>#DIV/0!</v>
      </c>
      <c r="W14" s="114" t="e">
        <f>V14+(VLOOKUP($B13,'Growth Rates'!$B$11:$O$140,($B$1+2),FALSE))-(W13*(W$7/VLOOKUP($B13,'Paddock Names'!$B$11:$D$140,3)))</f>
        <v>#DIV/0!</v>
      </c>
      <c r="X14" s="114" t="e">
        <f>W14+(VLOOKUP($B13,'Growth Rates'!$B$11:$O$140,($B$1+2),FALSE))-(X13*(X$7/VLOOKUP($B13,'Paddock Names'!$B$11:$D$140,3)))</f>
        <v>#DIV/0!</v>
      </c>
      <c r="Y14" s="114" t="e">
        <f>X14+(VLOOKUP($B13,'Growth Rates'!$B$11:$O$140,($B$1+2),FALSE))-(Y13*(Y$7/VLOOKUP($B13,'Paddock Names'!$B$11:$D$140,3)))</f>
        <v>#DIV/0!</v>
      </c>
      <c r="Z14" s="114" t="e">
        <f>Y14+(VLOOKUP($B13,'Growth Rates'!$B$11:$O$140,($B$1+2),FALSE))-(Z13*(Z$7/VLOOKUP($B13,'Paddock Names'!$B$11:$D$140,3)))</f>
        <v>#DIV/0!</v>
      </c>
      <c r="AA14" s="114" t="e">
        <f>Z14+(VLOOKUP($B13,'Growth Rates'!$B$11:$O$140,($B$1+2),FALSE))-(AA13*(AA$7/VLOOKUP($B13,'Paddock Names'!$B$11:$D$140,3)))</f>
        <v>#DIV/0!</v>
      </c>
      <c r="AB14" s="114" t="e">
        <f>AA14+(VLOOKUP($B13,'Growth Rates'!$B$11:$O$140,($B$1+2),FALSE))-(AB13*(AB$7/VLOOKUP($B13,'Paddock Names'!$B$11:$D$140,3)))</f>
        <v>#DIV/0!</v>
      </c>
      <c r="AC14" s="114" t="e">
        <f>AB14+(VLOOKUP($B13,'Growth Rates'!$B$11:$O$140,($B$1+2),FALSE))-(AC13*(AC$7/VLOOKUP($B13,'Paddock Names'!$B$11:$D$140,3)))</f>
        <v>#DIV/0!</v>
      </c>
      <c r="AD14" s="114" t="e">
        <f>AC14+(VLOOKUP($B13,'Growth Rates'!$B$11:$O$140,($B$1+2),FALSE))-(AD13*(AD$7/VLOOKUP($B13,'Paddock Names'!$B$11:$D$140,3)))</f>
        <v>#DIV/0!</v>
      </c>
      <c r="AE14" s="114" t="e">
        <f>AD14+(VLOOKUP($B13,'Growth Rates'!$B$11:$O$140,($B$1+2),FALSE))-(AE13*(AE$7/VLOOKUP($B13,'Paddock Names'!$B$11:$D$140,3)))</f>
        <v>#DIV/0!</v>
      </c>
      <c r="AF14" s="114" t="e">
        <f>AE14+(VLOOKUP($B13,'Growth Rates'!$B$11:$O$140,($B$1+2),FALSE))-(AF13*(AF$7/VLOOKUP($B13,'Paddock Names'!$B$11:$D$140,3)))</f>
        <v>#DIV/0!</v>
      </c>
      <c r="AG14" s="114" t="e">
        <f>AF14+(VLOOKUP($B13,'Growth Rates'!$B$11:$O$140,($B$1+2),FALSE))-(AG13*(AG$7/VLOOKUP($B13,'Paddock Names'!$B$11:$D$140,3)))</f>
        <v>#DIV/0!</v>
      </c>
      <c r="AH14" s="114" t="e">
        <f>AG14+(VLOOKUP($B13,'Growth Rates'!$B$11:$O$140,($B$1+2),FALSE))-(AH13*(AH$7/VLOOKUP($B13,'Paddock Names'!$B$11:$D$140,3)))</f>
        <v>#DIV/0!</v>
      </c>
      <c r="AI14" s="114" t="e">
        <f>AH14+(VLOOKUP($B13,'Growth Rates'!$B$11:$O$140,($B$1+2),FALSE))-(AI13*(AI$7/VLOOKUP($B13,'Paddock Names'!$B$11:$D$140,3)))</f>
        <v>#DIV/0!</v>
      </c>
      <c r="AJ14" s="114" t="e">
        <f>AI14+(VLOOKUP($B13,'Growth Rates'!$B$11:$O$140,($B$1+2),FALSE))-(AJ13*(AJ$7/VLOOKUP($B13,'Paddock Names'!$B$11:$D$140,3)))</f>
        <v>#DIV/0!</v>
      </c>
      <c r="AK14" s="114" t="e">
        <f>AJ14+(VLOOKUP($B13,'Growth Rates'!$B$11:$O$140,($B$1+2),FALSE))-(AK13*(AK$7/VLOOKUP($B13,'Paddock Names'!$B$11:$D$140,3)))</f>
        <v>#DIV/0!</v>
      </c>
      <c r="AL14" s="114" t="e">
        <f>AK14+(VLOOKUP($B13,'Growth Rates'!$B$11:$O$140,($B$1+2),FALSE))-(AL13*(AL$7/VLOOKUP($B13,'Paddock Names'!$B$11:$D$140,3)))</f>
        <v>#DIV/0!</v>
      </c>
      <c r="AM14" s="115" t="e">
        <f>AL14+(VLOOKUP($B13,'Growth Rates'!$B$11:$O$140,($B$1+2),FALSE))-(AM13*(AM$7/VLOOKUP($B13,'Paddock Names'!$B$11:$D$140,3)))</f>
        <v>#DIV/0!</v>
      </c>
      <c r="AN14" s="61"/>
    </row>
    <row r="15" spans="1:40" x14ac:dyDescent="0.2">
      <c r="B15" s="58">
        <f t="shared" si="4"/>
        <v>3</v>
      </c>
      <c r="C15" s="23" t="str">
        <f>IF(VLOOKUP(B15,'Paddock Names'!$B$11:$C$140,2)&gt;0,VLOOKUP(B15,'Paddock Names'!$B$11:$C$140,2),"")</f>
        <v/>
      </c>
      <c r="D15" s="28" t="e">
        <f>IF(((F15-G15)/(((VLOOKUP(B15,'Growth Rates'!$B$11:$O$140,($B$1+2),FALSE)))-(((I$7/VLOOKUP(B15,'Paddock Names'!$B$11:$D$140,3))))))*-1&gt;31,31,(IF(((F15-G15)/(((VLOOKUP(B15,'Growth Rates'!$B$11:$O$140,($B$1+2),FALSE)))-(((I$7/VLOOKUP(B15,'Paddock Names'!$B$11:$D$140,3))))))*-1&gt;0,ROUNDDOWN(((F15-G15)/(((VLOOKUP(B15,'Growth Rates'!$B$11:$O$140,($B$1+2),FALSE)))-(((I$7/VLOOKUP(B15,'Paddock Names'!$B$11:$D$140,3))))))*-1,0),31)))</f>
        <v>#DIV/0!</v>
      </c>
      <c r="E15" s="17" t="str">
        <f>IF(SUM(I15:AM15)&gt;0,SUM(I15:AM15)," ")</f>
        <v xml:space="preserve"> </v>
      </c>
      <c r="F15" s="119" t="e">
        <f>Nov!AL16</f>
        <v>#DIV/0!</v>
      </c>
      <c r="G15" s="17">
        <f>VLOOKUP(B15,'Herbage Mass Residual'!$B$11:$O$140,($B$1+2),FALSE)</f>
        <v>2000</v>
      </c>
      <c r="H15" s="103" t="e">
        <f>($F$7/VLOOKUP(B15,'Paddock Names'!$B$11:$D$140,3))*(SUM(I15:AM15)/31)</f>
        <v>#DIV/0!</v>
      </c>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2"/>
    </row>
    <row r="16" spans="1:40" ht="16" thickBot="1" x14ac:dyDescent="0.25">
      <c r="B16" s="58">
        <f t="shared" si="4"/>
        <v>3.5</v>
      </c>
      <c r="C16" s="23"/>
      <c r="D16" s="29"/>
      <c r="E16" s="27"/>
      <c r="F16" s="21"/>
      <c r="G16" s="22"/>
      <c r="H16" s="104"/>
      <c r="I16" s="114" t="e">
        <f>F15+(VLOOKUP(B15,'Growth Rates'!$B$11:$O$140,($B$1+2),FALSE))-(I15*(I$7/VLOOKUP(B15,'Paddock Names'!$B$11:$D$140,3)))</f>
        <v>#DIV/0!</v>
      </c>
      <c r="J16" s="114" t="e">
        <f>I16+(VLOOKUP($B15,'Growth Rates'!$B$11:$O$140,($B$1+2),FALSE))-(J15*(J$7/VLOOKUP($B15,'Paddock Names'!$B$11:$D$140,3)))</f>
        <v>#DIV/0!</v>
      </c>
      <c r="K16" s="114" t="e">
        <f>J16+(VLOOKUP($B15,'Growth Rates'!$B$11:$O$140,($B$1+2),FALSE))-(K15*(K$7/VLOOKUP($B15,'Paddock Names'!$B$11:$D$140,3)))</f>
        <v>#DIV/0!</v>
      </c>
      <c r="L16" s="114" t="e">
        <f>K16+(VLOOKUP($B15,'Growth Rates'!$B$11:$O$140,($B$1+2),FALSE))-(L15*(L$7/VLOOKUP($B15,'Paddock Names'!$B$11:$D$140,3)))</f>
        <v>#DIV/0!</v>
      </c>
      <c r="M16" s="114" t="e">
        <f>L16+(VLOOKUP($B15,'Growth Rates'!$B$11:$O$140,($B$1+2),FALSE))-(M15*(M$7/VLOOKUP($B15,'Paddock Names'!$B$11:$D$140,3)))</f>
        <v>#DIV/0!</v>
      </c>
      <c r="N16" s="114" t="e">
        <f>M16+(VLOOKUP($B15,'Growth Rates'!$B$11:$O$140,($B$1+2),FALSE))-(N15*(N$7/VLOOKUP($B15,'Paddock Names'!$B$11:$D$140,3)))</f>
        <v>#DIV/0!</v>
      </c>
      <c r="O16" s="114" t="e">
        <f>N16+(VLOOKUP($B15,'Growth Rates'!$B$11:$O$140,($B$1+2),FALSE))-(O15*(O$7/VLOOKUP($B15,'Paddock Names'!$B$11:$D$140,3)))</f>
        <v>#DIV/0!</v>
      </c>
      <c r="P16" s="114" t="e">
        <f>O16+(VLOOKUP($B15,'Growth Rates'!$B$11:$O$140,($B$1+2),FALSE))-(P15*(P$7/VLOOKUP($B15,'Paddock Names'!$B$11:$D$140,3)))</f>
        <v>#DIV/0!</v>
      </c>
      <c r="Q16" s="114" t="e">
        <f>P16+(VLOOKUP($B15,'Growth Rates'!$B$11:$O$140,($B$1+2),FALSE))-(Q15*(Q$7/VLOOKUP($B15,'Paddock Names'!$B$11:$D$140,3)))</f>
        <v>#DIV/0!</v>
      </c>
      <c r="R16" s="114" t="e">
        <f>Q16+(VLOOKUP($B15,'Growth Rates'!$B$11:$O$140,($B$1+2),FALSE))-(R15*(R$7/VLOOKUP($B15,'Paddock Names'!$B$11:$D$140,3)))</f>
        <v>#DIV/0!</v>
      </c>
      <c r="S16" s="114" t="e">
        <f>R16+(VLOOKUP($B15,'Growth Rates'!$B$11:$O$140,($B$1+2),FALSE))-(S15*(S$7/VLOOKUP($B15,'Paddock Names'!$B$11:$D$140,3)))</f>
        <v>#DIV/0!</v>
      </c>
      <c r="T16" s="114" t="e">
        <f>S16+(VLOOKUP($B15,'Growth Rates'!$B$11:$O$140,($B$1+2),FALSE))-(T15*(T$7/VLOOKUP($B15,'Paddock Names'!$B$11:$D$140,3)))</f>
        <v>#DIV/0!</v>
      </c>
      <c r="U16" s="114" t="e">
        <f>T16+(VLOOKUP($B15,'Growth Rates'!$B$11:$O$140,($B$1+2),FALSE))-(U15*(U$7/VLOOKUP($B15,'Paddock Names'!$B$11:$D$140,3)))</f>
        <v>#DIV/0!</v>
      </c>
      <c r="V16" s="114" t="e">
        <f>U16+(VLOOKUP($B15,'Growth Rates'!$B$11:$O$140,($B$1+2),FALSE))-(V15*(V$7/VLOOKUP($B15,'Paddock Names'!$B$11:$D$140,3)))</f>
        <v>#DIV/0!</v>
      </c>
      <c r="W16" s="114" t="e">
        <f>V16+(VLOOKUP($B15,'Growth Rates'!$B$11:$O$140,($B$1+2),FALSE))-(W15*(W$7/VLOOKUP($B15,'Paddock Names'!$B$11:$D$140,3)))</f>
        <v>#DIV/0!</v>
      </c>
      <c r="X16" s="114" t="e">
        <f>W16+(VLOOKUP($B15,'Growth Rates'!$B$11:$O$140,($B$1+2),FALSE))-(X15*(X$7/VLOOKUP($B15,'Paddock Names'!$B$11:$D$140,3)))</f>
        <v>#DIV/0!</v>
      </c>
      <c r="Y16" s="114" t="e">
        <f>X16+(VLOOKUP($B15,'Growth Rates'!$B$11:$O$140,($B$1+2),FALSE))-(Y15*(Y$7/VLOOKUP($B15,'Paddock Names'!$B$11:$D$140,3)))</f>
        <v>#DIV/0!</v>
      </c>
      <c r="Z16" s="114" t="e">
        <f>Y16+(VLOOKUP($B15,'Growth Rates'!$B$11:$O$140,($B$1+2),FALSE))-(Z15*(Z$7/VLOOKUP($B15,'Paddock Names'!$B$11:$D$140,3)))</f>
        <v>#DIV/0!</v>
      </c>
      <c r="AA16" s="114" t="e">
        <f>Z16+(VLOOKUP($B15,'Growth Rates'!$B$11:$O$140,($B$1+2),FALSE))-(AA15*(AA$7/VLOOKUP($B15,'Paddock Names'!$B$11:$D$140,3)))</f>
        <v>#DIV/0!</v>
      </c>
      <c r="AB16" s="114" t="e">
        <f>AA16+(VLOOKUP($B15,'Growth Rates'!$B$11:$O$140,($B$1+2),FALSE))-(AB15*(AB$7/VLOOKUP($B15,'Paddock Names'!$B$11:$D$140,3)))</f>
        <v>#DIV/0!</v>
      </c>
      <c r="AC16" s="114" t="e">
        <f>AB16+(VLOOKUP($B15,'Growth Rates'!$B$11:$O$140,($B$1+2),FALSE))-(AC15*(AC$7/VLOOKUP($B15,'Paddock Names'!$B$11:$D$140,3)))</f>
        <v>#DIV/0!</v>
      </c>
      <c r="AD16" s="114" t="e">
        <f>AC16+(VLOOKUP($B15,'Growth Rates'!$B$11:$O$140,($B$1+2),FALSE))-(AD15*(AD$7/VLOOKUP($B15,'Paddock Names'!$B$11:$D$140,3)))</f>
        <v>#DIV/0!</v>
      </c>
      <c r="AE16" s="114" t="e">
        <f>AD16+(VLOOKUP($B15,'Growth Rates'!$B$11:$O$140,($B$1+2),FALSE))-(AE15*(AE$7/VLOOKUP($B15,'Paddock Names'!$B$11:$D$140,3)))</f>
        <v>#DIV/0!</v>
      </c>
      <c r="AF16" s="114" t="e">
        <f>AE16+(VLOOKUP($B15,'Growth Rates'!$B$11:$O$140,($B$1+2),FALSE))-(AF15*(AF$7/VLOOKUP($B15,'Paddock Names'!$B$11:$D$140,3)))</f>
        <v>#DIV/0!</v>
      </c>
      <c r="AG16" s="114" t="e">
        <f>AF16+(VLOOKUP($B15,'Growth Rates'!$B$11:$O$140,($B$1+2),FALSE))-(AG15*(AG$7/VLOOKUP($B15,'Paddock Names'!$B$11:$D$140,3)))</f>
        <v>#DIV/0!</v>
      </c>
      <c r="AH16" s="114" t="e">
        <f>AG16+(VLOOKUP($B15,'Growth Rates'!$B$11:$O$140,($B$1+2),FALSE))-(AH15*(AH$7/VLOOKUP($B15,'Paddock Names'!$B$11:$D$140,3)))</f>
        <v>#DIV/0!</v>
      </c>
      <c r="AI16" s="114" t="e">
        <f>AH16+(VLOOKUP($B15,'Growth Rates'!$B$11:$O$140,($B$1+2),FALSE))-(AI15*(AI$7/VLOOKUP($B15,'Paddock Names'!$B$11:$D$140,3)))</f>
        <v>#DIV/0!</v>
      </c>
      <c r="AJ16" s="114" t="e">
        <f>AI16+(VLOOKUP($B15,'Growth Rates'!$B$11:$O$140,($B$1+2),FALSE))-(AJ15*(AJ$7/VLOOKUP($B15,'Paddock Names'!$B$11:$D$140,3)))</f>
        <v>#DIV/0!</v>
      </c>
      <c r="AK16" s="114" t="e">
        <f>AJ16+(VLOOKUP($B15,'Growth Rates'!$B$11:$O$140,($B$1+2),FALSE))-(AK15*(AK$7/VLOOKUP($B15,'Paddock Names'!$B$11:$D$140,3)))</f>
        <v>#DIV/0!</v>
      </c>
      <c r="AL16" s="114" t="e">
        <f>AK16+(VLOOKUP($B15,'Growth Rates'!$B$11:$O$140,($B$1+2),FALSE))-(AL15*(AL$7/VLOOKUP($B15,'Paddock Names'!$B$11:$D$140,3)))</f>
        <v>#DIV/0!</v>
      </c>
      <c r="AM16" s="115" t="e">
        <f>AL16+(VLOOKUP($B15,'Growth Rates'!$B$11:$O$140,($B$1+2),FALSE))-(AM15*(AM$7/VLOOKUP($B15,'Paddock Names'!$B$11:$D$140,3)))</f>
        <v>#DIV/0!</v>
      </c>
    </row>
    <row r="17" spans="2:39" x14ac:dyDescent="0.2">
      <c r="B17" s="58">
        <f t="shared" si="4"/>
        <v>4</v>
      </c>
      <c r="C17" s="23" t="str">
        <f>IF(VLOOKUP(B17,'Paddock Names'!$B$11:$C$140,2)&gt;0,VLOOKUP(B17,'Paddock Names'!$B$11:$C$140,2),"")</f>
        <v/>
      </c>
      <c r="D17" s="28" t="e">
        <f>IF(((F17-G17)/(((VLOOKUP(B17,'Growth Rates'!$B$11:$O$140,($B$1+2),FALSE)))-(((I$7/VLOOKUP(B17,'Paddock Names'!$B$11:$D$140,3))))))*-1&gt;31,31,(IF(((F17-G17)/(((VLOOKUP(B17,'Growth Rates'!$B$11:$O$140,($B$1+2),FALSE)))-(((I$7/VLOOKUP(B17,'Paddock Names'!$B$11:$D$140,3))))))*-1&gt;0,ROUNDDOWN(((F17-G17)/(((VLOOKUP(B17,'Growth Rates'!$B$11:$O$140,($B$1+2),FALSE)))-(((I$7/VLOOKUP(B17,'Paddock Names'!$B$11:$D$140,3))))))*-1,0),31)))</f>
        <v>#DIV/0!</v>
      </c>
      <c r="E17" s="17" t="str">
        <f>IF(SUM(I17:AM17)&gt;0,SUM(I17:AM17)," ")</f>
        <v xml:space="preserve"> </v>
      </c>
      <c r="F17" s="119" t="e">
        <f>Nov!AL18</f>
        <v>#DIV/0!</v>
      </c>
      <c r="G17" s="17">
        <f>VLOOKUP(B17,'Herbage Mass Residual'!$B$11:$O$140,($B$1+2),FALSE)</f>
        <v>2000</v>
      </c>
      <c r="H17" s="103" t="e">
        <f>($F$7/VLOOKUP(B17,'Paddock Names'!$B$11:$D$140,3))*(SUM(I17:AM17)/31)</f>
        <v>#DIV/0!</v>
      </c>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2"/>
    </row>
    <row r="18" spans="2:39" ht="16" thickBot="1" x14ac:dyDescent="0.25">
      <c r="B18" s="58">
        <f t="shared" si="4"/>
        <v>4.5</v>
      </c>
      <c r="C18" s="23"/>
      <c r="D18" s="29"/>
      <c r="E18" s="27"/>
      <c r="F18" s="21"/>
      <c r="G18" s="22"/>
      <c r="H18" s="104"/>
      <c r="I18" s="114" t="e">
        <f>F17+(VLOOKUP(B17,'Growth Rates'!$B$11:$O$140,($B$1+2),FALSE))-(I17*(I$7/VLOOKUP(B17,'Paddock Names'!$B$11:$D$140,3)))</f>
        <v>#DIV/0!</v>
      </c>
      <c r="J18" s="114" t="e">
        <f>I18+(VLOOKUP($B17,'Growth Rates'!$B$11:$O$140,($B$1+2),FALSE))-(J17*(J$7/VLOOKUP($B17,'Paddock Names'!$B$11:$D$140,3)))</f>
        <v>#DIV/0!</v>
      </c>
      <c r="K18" s="114" t="e">
        <f>J18+(VLOOKUP($B17,'Growth Rates'!$B$11:$O$140,($B$1+2),FALSE))-(K17*(K$7/VLOOKUP($B17,'Paddock Names'!$B$11:$D$140,3)))</f>
        <v>#DIV/0!</v>
      </c>
      <c r="L18" s="114" t="e">
        <f>K18+(VLOOKUP($B17,'Growth Rates'!$B$11:$O$140,($B$1+2),FALSE))-(L17*(L$7/VLOOKUP($B17,'Paddock Names'!$B$11:$D$140,3)))</f>
        <v>#DIV/0!</v>
      </c>
      <c r="M18" s="114" t="e">
        <f>L18+(VLOOKUP($B17,'Growth Rates'!$B$11:$O$140,($B$1+2),FALSE))-(M17*(M$7/VLOOKUP($B17,'Paddock Names'!$B$11:$D$140,3)))</f>
        <v>#DIV/0!</v>
      </c>
      <c r="N18" s="114" t="e">
        <f>M18+(VLOOKUP($B17,'Growth Rates'!$B$11:$O$140,($B$1+2),FALSE))-(N17*(N$7/VLOOKUP($B17,'Paddock Names'!$B$11:$D$140,3)))</f>
        <v>#DIV/0!</v>
      </c>
      <c r="O18" s="114" t="e">
        <f>N18+(VLOOKUP($B17,'Growth Rates'!$B$11:$O$140,($B$1+2),FALSE))-(O17*(O$7/VLOOKUP($B17,'Paddock Names'!$B$11:$D$140,3)))</f>
        <v>#DIV/0!</v>
      </c>
      <c r="P18" s="114" t="e">
        <f>O18+(VLOOKUP($B17,'Growth Rates'!$B$11:$O$140,($B$1+2),FALSE))-(P17*(P$7/VLOOKUP($B17,'Paddock Names'!$B$11:$D$140,3)))</f>
        <v>#DIV/0!</v>
      </c>
      <c r="Q18" s="114" t="e">
        <f>P18+(VLOOKUP($B17,'Growth Rates'!$B$11:$O$140,($B$1+2),FALSE))-(Q17*(Q$7/VLOOKUP($B17,'Paddock Names'!$B$11:$D$140,3)))</f>
        <v>#DIV/0!</v>
      </c>
      <c r="R18" s="114" t="e">
        <f>Q18+(VLOOKUP($B17,'Growth Rates'!$B$11:$O$140,($B$1+2),FALSE))-(R17*(R$7/VLOOKUP($B17,'Paddock Names'!$B$11:$D$140,3)))</f>
        <v>#DIV/0!</v>
      </c>
      <c r="S18" s="114" t="e">
        <f>R18+(VLOOKUP($B17,'Growth Rates'!$B$11:$O$140,($B$1+2),FALSE))-(S17*(S$7/VLOOKUP($B17,'Paddock Names'!$B$11:$D$140,3)))</f>
        <v>#DIV/0!</v>
      </c>
      <c r="T18" s="114" t="e">
        <f>S18+(VLOOKUP($B17,'Growth Rates'!$B$11:$O$140,($B$1+2),FALSE))-(T17*(T$7/VLOOKUP($B17,'Paddock Names'!$B$11:$D$140,3)))</f>
        <v>#DIV/0!</v>
      </c>
      <c r="U18" s="114" t="e">
        <f>T18+(VLOOKUP($B17,'Growth Rates'!$B$11:$O$140,($B$1+2),FALSE))-(U17*(U$7/VLOOKUP($B17,'Paddock Names'!$B$11:$D$140,3)))</f>
        <v>#DIV/0!</v>
      </c>
      <c r="V18" s="114" t="e">
        <f>U18+(VLOOKUP($B17,'Growth Rates'!$B$11:$O$140,($B$1+2),FALSE))-(V17*(V$7/VLOOKUP($B17,'Paddock Names'!$B$11:$D$140,3)))</f>
        <v>#DIV/0!</v>
      </c>
      <c r="W18" s="114" t="e">
        <f>V18+(VLOOKUP($B17,'Growth Rates'!$B$11:$O$140,($B$1+2),FALSE))-(W17*(W$7/VLOOKUP($B17,'Paddock Names'!$B$11:$D$140,3)))</f>
        <v>#DIV/0!</v>
      </c>
      <c r="X18" s="114" t="e">
        <f>W18+(VLOOKUP($B17,'Growth Rates'!$B$11:$O$140,($B$1+2),FALSE))-(X17*(X$7/VLOOKUP($B17,'Paddock Names'!$B$11:$D$140,3)))</f>
        <v>#DIV/0!</v>
      </c>
      <c r="Y18" s="114" t="e">
        <f>X18+(VLOOKUP($B17,'Growth Rates'!$B$11:$O$140,($B$1+2),FALSE))-(Y17*(Y$7/VLOOKUP($B17,'Paddock Names'!$B$11:$D$140,3)))</f>
        <v>#DIV/0!</v>
      </c>
      <c r="Z18" s="114" t="e">
        <f>Y18+(VLOOKUP($B17,'Growth Rates'!$B$11:$O$140,($B$1+2),FALSE))-(Z17*(Z$7/VLOOKUP($B17,'Paddock Names'!$B$11:$D$140,3)))</f>
        <v>#DIV/0!</v>
      </c>
      <c r="AA18" s="114" t="e">
        <f>Z18+(VLOOKUP($B17,'Growth Rates'!$B$11:$O$140,($B$1+2),FALSE))-(AA17*(AA$7/VLOOKUP($B17,'Paddock Names'!$B$11:$D$140,3)))</f>
        <v>#DIV/0!</v>
      </c>
      <c r="AB18" s="114" t="e">
        <f>AA18+(VLOOKUP($B17,'Growth Rates'!$B$11:$O$140,($B$1+2),FALSE))-(AB17*(AB$7/VLOOKUP($B17,'Paddock Names'!$B$11:$D$140,3)))</f>
        <v>#DIV/0!</v>
      </c>
      <c r="AC18" s="114" t="e">
        <f>AB18+(VLOOKUP($B17,'Growth Rates'!$B$11:$O$140,($B$1+2),FALSE))-(AC17*(AC$7/VLOOKUP($B17,'Paddock Names'!$B$11:$D$140,3)))</f>
        <v>#DIV/0!</v>
      </c>
      <c r="AD18" s="114" t="e">
        <f>AC18+(VLOOKUP($B17,'Growth Rates'!$B$11:$O$140,($B$1+2),FALSE))-(AD17*(AD$7/VLOOKUP($B17,'Paddock Names'!$B$11:$D$140,3)))</f>
        <v>#DIV/0!</v>
      </c>
      <c r="AE18" s="114" t="e">
        <f>AD18+(VLOOKUP($B17,'Growth Rates'!$B$11:$O$140,($B$1+2),FALSE))-(AE17*(AE$7/VLOOKUP($B17,'Paddock Names'!$B$11:$D$140,3)))</f>
        <v>#DIV/0!</v>
      </c>
      <c r="AF18" s="114" t="e">
        <f>AE18+(VLOOKUP($B17,'Growth Rates'!$B$11:$O$140,($B$1+2),FALSE))-(AF17*(AF$7/VLOOKUP($B17,'Paddock Names'!$B$11:$D$140,3)))</f>
        <v>#DIV/0!</v>
      </c>
      <c r="AG18" s="114" t="e">
        <f>AF18+(VLOOKUP($B17,'Growth Rates'!$B$11:$O$140,($B$1+2),FALSE))-(AG17*(AG$7/VLOOKUP($B17,'Paddock Names'!$B$11:$D$140,3)))</f>
        <v>#DIV/0!</v>
      </c>
      <c r="AH18" s="114" t="e">
        <f>AG18+(VLOOKUP($B17,'Growth Rates'!$B$11:$O$140,($B$1+2),FALSE))-(AH17*(AH$7/VLOOKUP($B17,'Paddock Names'!$B$11:$D$140,3)))</f>
        <v>#DIV/0!</v>
      </c>
      <c r="AI18" s="114" t="e">
        <f>AH18+(VLOOKUP($B17,'Growth Rates'!$B$11:$O$140,($B$1+2),FALSE))-(AI17*(AI$7/VLOOKUP($B17,'Paddock Names'!$B$11:$D$140,3)))</f>
        <v>#DIV/0!</v>
      </c>
      <c r="AJ18" s="114" t="e">
        <f>AI18+(VLOOKUP($B17,'Growth Rates'!$B$11:$O$140,($B$1+2),FALSE))-(AJ17*(AJ$7/VLOOKUP($B17,'Paddock Names'!$B$11:$D$140,3)))</f>
        <v>#DIV/0!</v>
      </c>
      <c r="AK18" s="114" t="e">
        <f>AJ18+(VLOOKUP($B17,'Growth Rates'!$B$11:$O$140,($B$1+2),FALSE))-(AK17*(AK$7/VLOOKUP($B17,'Paddock Names'!$B$11:$D$140,3)))</f>
        <v>#DIV/0!</v>
      </c>
      <c r="AL18" s="114" t="e">
        <f>AK18+(VLOOKUP($B17,'Growth Rates'!$B$11:$O$140,($B$1+2),FALSE))-(AL17*(AL$7/VLOOKUP($B17,'Paddock Names'!$B$11:$D$140,3)))</f>
        <v>#DIV/0!</v>
      </c>
      <c r="AM18" s="115" t="e">
        <f>AL18+(VLOOKUP($B17,'Growth Rates'!$B$11:$O$140,($B$1+2),FALSE))-(AM17*(AM$7/VLOOKUP($B17,'Paddock Names'!$B$11:$D$140,3)))</f>
        <v>#DIV/0!</v>
      </c>
    </row>
    <row r="19" spans="2:39" x14ac:dyDescent="0.2">
      <c r="B19" s="58">
        <f t="shared" si="4"/>
        <v>5</v>
      </c>
      <c r="C19" s="23" t="str">
        <f>IF(VLOOKUP(B19,'Paddock Names'!$B$11:$C$140,2)&gt;0,VLOOKUP(B19,'Paddock Names'!$B$11:$C$140,2),"")</f>
        <v/>
      </c>
      <c r="D19" s="28" t="e">
        <f>IF(((F19-G19)/(((VLOOKUP(B19,'Growth Rates'!$B$11:$O$140,($B$1+2),FALSE)))-(((I$7/VLOOKUP(B19,'Paddock Names'!$B$11:$D$140,3))))))*-1&gt;31,31,(IF(((F19-G19)/(((VLOOKUP(B19,'Growth Rates'!$B$11:$O$140,($B$1+2),FALSE)))-(((I$7/VLOOKUP(B19,'Paddock Names'!$B$11:$D$140,3))))))*-1&gt;0,ROUNDDOWN(((F19-G19)/(((VLOOKUP(B19,'Growth Rates'!$B$11:$O$140,($B$1+2),FALSE)))-(((I$7/VLOOKUP(B19,'Paddock Names'!$B$11:$D$140,3))))))*-1,0),31)))</f>
        <v>#DIV/0!</v>
      </c>
      <c r="E19" s="17" t="str">
        <f>IF(SUM(I19:AM19)&gt;0,SUM(I19:AM19)," ")</f>
        <v xml:space="preserve"> </v>
      </c>
      <c r="F19" s="119" t="e">
        <f>Nov!AL20</f>
        <v>#DIV/0!</v>
      </c>
      <c r="G19" s="17">
        <f>VLOOKUP(B19,'Herbage Mass Residual'!$B$11:$O$140,($B$1+2),FALSE)</f>
        <v>2000</v>
      </c>
      <c r="H19" s="103" t="e">
        <f>($F$7/VLOOKUP(B19,'Paddock Names'!$B$11:$D$140,3))*(SUM(I19:AM19)/31)</f>
        <v>#DIV/0!</v>
      </c>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2"/>
    </row>
    <row r="20" spans="2:39" ht="16" thickBot="1" x14ac:dyDescent="0.25">
      <c r="B20" s="58">
        <f t="shared" si="4"/>
        <v>5.5</v>
      </c>
      <c r="C20" s="23"/>
      <c r="D20" s="29"/>
      <c r="E20" s="27"/>
      <c r="F20" s="21"/>
      <c r="G20" s="22"/>
      <c r="H20" s="104"/>
      <c r="I20" s="114" t="e">
        <f>F19+(VLOOKUP(B19,'Growth Rates'!$B$11:$O$140,($B$1+2),FALSE))-(I19*(I$7/VLOOKUP(B19,'Paddock Names'!$B$11:$D$140,3)))</f>
        <v>#DIV/0!</v>
      </c>
      <c r="J20" s="114" t="e">
        <f>I20+(VLOOKUP($B19,'Growth Rates'!$B$11:$O$140,($B$1+2),FALSE))-(J19*(J$7/VLOOKUP($B19,'Paddock Names'!$B$11:$D$140,3)))</f>
        <v>#DIV/0!</v>
      </c>
      <c r="K20" s="114" t="e">
        <f>J20+(VLOOKUP($B19,'Growth Rates'!$B$11:$O$140,($B$1+2),FALSE))-(K19*(K$7/VLOOKUP($B19,'Paddock Names'!$B$11:$D$140,3)))</f>
        <v>#DIV/0!</v>
      </c>
      <c r="L20" s="114" t="e">
        <f>K20+(VLOOKUP($B19,'Growth Rates'!$B$11:$O$140,($B$1+2),FALSE))-(L19*(L$7/VLOOKUP($B19,'Paddock Names'!$B$11:$D$140,3)))</f>
        <v>#DIV/0!</v>
      </c>
      <c r="M20" s="114" t="e">
        <f>L20+(VLOOKUP($B19,'Growth Rates'!$B$11:$O$140,($B$1+2),FALSE))-(M19*(M$7/VLOOKUP($B19,'Paddock Names'!$B$11:$D$140,3)))</f>
        <v>#DIV/0!</v>
      </c>
      <c r="N20" s="114" t="e">
        <f>M20+(VLOOKUP($B19,'Growth Rates'!$B$11:$O$140,($B$1+2),FALSE))-(N19*(N$7/VLOOKUP($B19,'Paddock Names'!$B$11:$D$140,3)))</f>
        <v>#DIV/0!</v>
      </c>
      <c r="O20" s="114" t="e">
        <f>N20+(VLOOKUP($B19,'Growth Rates'!$B$11:$O$140,($B$1+2),FALSE))-(O19*(O$7/VLOOKUP($B19,'Paddock Names'!$B$11:$D$140,3)))</f>
        <v>#DIV/0!</v>
      </c>
      <c r="P20" s="114" t="e">
        <f>O20+(VLOOKUP($B19,'Growth Rates'!$B$11:$O$140,($B$1+2),FALSE))-(P19*(P$7/VLOOKUP($B19,'Paddock Names'!$B$11:$D$140,3)))</f>
        <v>#DIV/0!</v>
      </c>
      <c r="Q20" s="114" t="e">
        <f>P20+(VLOOKUP($B19,'Growth Rates'!$B$11:$O$140,($B$1+2),FALSE))-(Q19*(Q$7/VLOOKUP($B19,'Paddock Names'!$B$11:$D$140,3)))</f>
        <v>#DIV/0!</v>
      </c>
      <c r="R20" s="114" t="e">
        <f>Q20+(VLOOKUP($B19,'Growth Rates'!$B$11:$O$140,($B$1+2),FALSE))-(R19*(R$7/VLOOKUP($B19,'Paddock Names'!$B$11:$D$140,3)))</f>
        <v>#DIV/0!</v>
      </c>
      <c r="S20" s="114" t="e">
        <f>R20+(VLOOKUP($B19,'Growth Rates'!$B$11:$O$140,($B$1+2),FALSE))-(S19*(S$7/VLOOKUP($B19,'Paddock Names'!$B$11:$D$140,3)))</f>
        <v>#DIV/0!</v>
      </c>
      <c r="T20" s="114" t="e">
        <f>S20+(VLOOKUP($B19,'Growth Rates'!$B$11:$O$140,($B$1+2),FALSE))-(T19*(T$7/VLOOKUP($B19,'Paddock Names'!$B$11:$D$140,3)))</f>
        <v>#DIV/0!</v>
      </c>
      <c r="U20" s="114" t="e">
        <f>T20+(VLOOKUP($B19,'Growth Rates'!$B$11:$O$140,($B$1+2),FALSE))-(U19*(U$7/VLOOKUP($B19,'Paddock Names'!$B$11:$D$140,3)))</f>
        <v>#DIV/0!</v>
      </c>
      <c r="V20" s="114" t="e">
        <f>U20+(VLOOKUP($B19,'Growth Rates'!$B$11:$O$140,($B$1+2),FALSE))-(V19*(V$7/VLOOKUP($B19,'Paddock Names'!$B$11:$D$140,3)))</f>
        <v>#DIV/0!</v>
      </c>
      <c r="W20" s="114" t="e">
        <f>V20+(VLOOKUP($B19,'Growth Rates'!$B$11:$O$140,($B$1+2),FALSE))-(W19*(W$7/VLOOKUP($B19,'Paddock Names'!$B$11:$D$140,3)))</f>
        <v>#DIV/0!</v>
      </c>
      <c r="X20" s="114" t="e">
        <f>W20+(VLOOKUP($B19,'Growth Rates'!$B$11:$O$140,($B$1+2),FALSE))-(X19*(X$7/VLOOKUP($B19,'Paddock Names'!$B$11:$D$140,3)))</f>
        <v>#DIV/0!</v>
      </c>
      <c r="Y20" s="114" t="e">
        <f>X20+(VLOOKUP($B19,'Growth Rates'!$B$11:$O$140,($B$1+2),FALSE))-(Y19*(Y$7/VLOOKUP($B19,'Paddock Names'!$B$11:$D$140,3)))</f>
        <v>#DIV/0!</v>
      </c>
      <c r="Z20" s="114" t="e">
        <f>Y20+(VLOOKUP($B19,'Growth Rates'!$B$11:$O$140,($B$1+2),FALSE))-(Z19*(Z$7/VLOOKUP($B19,'Paddock Names'!$B$11:$D$140,3)))</f>
        <v>#DIV/0!</v>
      </c>
      <c r="AA20" s="114" t="e">
        <f>Z20+(VLOOKUP($B19,'Growth Rates'!$B$11:$O$140,($B$1+2),FALSE))-(AA19*(AA$7/VLOOKUP($B19,'Paddock Names'!$B$11:$D$140,3)))</f>
        <v>#DIV/0!</v>
      </c>
      <c r="AB20" s="114" t="e">
        <f>AA20+(VLOOKUP($B19,'Growth Rates'!$B$11:$O$140,($B$1+2),FALSE))-(AB19*(AB$7/VLOOKUP($B19,'Paddock Names'!$B$11:$D$140,3)))</f>
        <v>#DIV/0!</v>
      </c>
      <c r="AC20" s="114" t="e">
        <f>AB20+(VLOOKUP($B19,'Growth Rates'!$B$11:$O$140,($B$1+2),FALSE))-(AC19*(AC$7/VLOOKUP($B19,'Paddock Names'!$B$11:$D$140,3)))</f>
        <v>#DIV/0!</v>
      </c>
      <c r="AD20" s="114" t="e">
        <f>AC20+(VLOOKUP($B19,'Growth Rates'!$B$11:$O$140,($B$1+2),FALSE))-(AD19*(AD$7/VLOOKUP($B19,'Paddock Names'!$B$11:$D$140,3)))</f>
        <v>#DIV/0!</v>
      </c>
      <c r="AE20" s="114" t="e">
        <f>AD20+(VLOOKUP($B19,'Growth Rates'!$B$11:$O$140,($B$1+2),FALSE))-(AE19*(AE$7/VLOOKUP($B19,'Paddock Names'!$B$11:$D$140,3)))</f>
        <v>#DIV/0!</v>
      </c>
      <c r="AF20" s="114" t="e">
        <f>AE20+(VLOOKUP($B19,'Growth Rates'!$B$11:$O$140,($B$1+2),FALSE))-(AF19*(AF$7/VLOOKUP($B19,'Paddock Names'!$B$11:$D$140,3)))</f>
        <v>#DIV/0!</v>
      </c>
      <c r="AG20" s="114" t="e">
        <f>AF20+(VLOOKUP($B19,'Growth Rates'!$B$11:$O$140,($B$1+2),FALSE))-(AG19*(AG$7/VLOOKUP($B19,'Paddock Names'!$B$11:$D$140,3)))</f>
        <v>#DIV/0!</v>
      </c>
      <c r="AH20" s="114" t="e">
        <f>AG20+(VLOOKUP($B19,'Growth Rates'!$B$11:$O$140,($B$1+2),FALSE))-(AH19*(AH$7/VLOOKUP($B19,'Paddock Names'!$B$11:$D$140,3)))</f>
        <v>#DIV/0!</v>
      </c>
      <c r="AI20" s="114" t="e">
        <f>AH20+(VLOOKUP($B19,'Growth Rates'!$B$11:$O$140,($B$1+2),FALSE))-(AI19*(AI$7/VLOOKUP($B19,'Paddock Names'!$B$11:$D$140,3)))</f>
        <v>#DIV/0!</v>
      </c>
      <c r="AJ20" s="114" t="e">
        <f>AI20+(VLOOKUP($B19,'Growth Rates'!$B$11:$O$140,($B$1+2),FALSE))-(AJ19*(AJ$7/VLOOKUP($B19,'Paddock Names'!$B$11:$D$140,3)))</f>
        <v>#DIV/0!</v>
      </c>
      <c r="AK20" s="114" t="e">
        <f>AJ20+(VLOOKUP($B19,'Growth Rates'!$B$11:$O$140,($B$1+2),FALSE))-(AK19*(AK$7/VLOOKUP($B19,'Paddock Names'!$B$11:$D$140,3)))</f>
        <v>#DIV/0!</v>
      </c>
      <c r="AL20" s="114" t="e">
        <f>AK20+(VLOOKUP($B19,'Growth Rates'!$B$11:$O$140,($B$1+2),FALSE))-(AL19*(AL$7/VLOOKUP($B19,'Paddock Names'!$B$11:$D$140,3)))</f>
        <v>#DIV/0!</v>
      </c>
      <c r="AM20" s="115" t="e">
        <f>AL20+(VLOOKUP($B19,'Growth Rates'!$B$11:$O$140,($B$1+2),FALSE))-(AM19*(AM$7/VLOOKUP($B19,'Paddock Names'!$B$11:$D$140,3)))</f>
        <v>#DIV/0!</v>
      </c>
    </row>
    <row r="21" spans="2:39" x14ac:dyDescent="0.2">
      <c r="B21" s="58">
        <f t="shared" si="4"/>
        <v>6</v>
      </c>
      <c r="C21" s="23" t="str">
        <f>IF(VLOOKUP(B21,'Paddock Names'!$B$11:$C$140,2)&gt;0,VLOOKUP(B21,'Paddock Names'!$B$11:$C$140,2),"")</f>
        <v/>
      </c>
      <c r="D21" s="28" t="e">
        <f>IF(((F21-G21)/(((VLOOKUP(B21,'Growth Rates'!$B$11:$O$140,($B$1+2),FALSE)))-(((I$7/VLOOKUP(B21,'Paddock Names'!$B$11:$D$140,3))))))*-1&gt;31,31,(IF(((F21-G21)/(((VLOOKUP(B21,'Growth Rates'!$B$11:$O$140,($B$1+2),FALSE)))-(((I$7/VLOOKUP(B21,'Paddock Names'!$B$11:$D$140,3))))))*-1&gt;0,ROUNDDOWN(((F21-G21)/(((VLOOKUP(B21,'Growth Rates'!$B$11:$O$140,($B$1+2),FALSE)))-(((I$7/VLOOKUP(B21,'Paddock Names'!$B$11:$D$140,3))))))*-1,0),31)))</f>
        <v>#DIV/0!</v>
      </c>
      <c r="E21" s="17" t="str">
        <f>IF(SUM(I21:AM21)&gt;0,SUM(I21:AM21)," ")</f>
        <v xml:space="preserve"> </v>
      </c>
      <c r="F21" s="119" t="e">
        <f>Nov!AL22</f>
        <v>#DIV/0!</v>
      </c>
      <c r="G21" s="17">
        <f>VLOOKUP(B21,'Herbage Mass Residual'!$B$11:$O$140,($B$1+2),FALSE)</f>
        <v>2000</v>
      </c>
      <c r="H21" s="103" t="e">
        <f>($F$7/VLOOKUP(B21,'Paddock Names'!$B$11:$D$140,3))*(SUM(I21:AM21)/31)</f>
        <v>#DIV/0!</v>
      </c>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2"/>
    </row>
    <row r="22" spans="2:39" ht="16" thickBot="1" x14ac:dyDescent="0.25">
      <c r="B22" s="58">
        <f t="shared" si="4"/>
        <v>6.5</v>
      </c>
      <c r="C22" s="23"/>
      <c r="D22" s="29"/>
      <c r="E22" s="27"/>
      <c r="F22" s="21"/>
      <c r="G22" s="22"/>
      <c r="H22" s="104"/>
      <c r="I22" s="114" t="e">
        <f>F21+(VLOOKUP(B21,'Growth Rates'!$B$11:$O$140,($B$1+2),FALSE))-(I21*(I$7/VLOOKUP(B21,'Paddock Names'!$B$11:$D$140,3)))</f>
        <v>#DIV/0!</v>
      </c>
      <c r="J22" s="114" t="e">
        <f>I22+(VLOOKUP($B21,'Growth Rates'!$B$11:$O$140,($B$1+2),FALSE))-(J21*(J$7/VLOOKUP($B21,'Paddock Names'!$B$11:$D$140,3)))</f>
        <v>#DIV/0!</v>
      </c>
      <c r="K22" s="114" t="e">
        <f>J22+(VLOOKUP($B21,'Growth Rates'!$B$11:$O$140,($B$1+2),FALSE))-(K21*(K$7/VLOOKUP($B21,'Paddock Names'!$B$11:$D$140,3)))</f>
        <v>#DIV/0!</v>
      </c>
      <c r="L22" s="114" t="e">
        <f>K22+(VLOOKUP($B21,'Growth Rates'!$B$11:$O$140,($B$1+2),FALSE))-(L21*(L$7/VLOOKUP($B21,'Paddock Names'!$B$11:$D$140,3)))</f>
        <v>#DIV/0!</v>
      </c>
      <c r="M22" s="114" t="e">
        <f>L22+(VLOOKUP($B21,'Growth Rates'!$B$11:$O$140,($B$1+2),FALSE))-(M21*(M$7/VLOOKUP($B21,'Paddock Names'!$B$11:$D$140,3)))</f>
        <v>#DIV/0!</v>
      </c>
      <c r="N22" s="114" t="e">
        <f>M22+(VLOOKUP($B21,'Growth Rates'!$B$11:$O$140,($B$1+2),FALSE))-(N21*(N$7/VLOOKUP($B21,'Paddock Names'!$B$11:$D$140,3)))</f>
        <v>#DIV/0!</v>
      </c>
      <c r="O22" s="114" t="e">
        <f>N22+(VLOOKUP($B21,'Growth Rates'!$B$11:$O$140,($B$1+2),FALSE))-(O21*(O$7/VLOOKUP($B21,'Paddock Names'!$B$11:$D$140,3)))</f>
        <v>#DIV/0!</v>
      </c>
      <c r="P22" s="114" t="e">
        <f>O22+(VLOOKUP($B21,'Growth Rates'!$B$11:$O$140,($B$1+2),FALSE))-(P21*(P$7/VLOOKUP($B21,'Paddock Names'!$B$11:$D$140,3)))</f>
        <v>#DIV/0!</v>
      </c>
      <c r="Q22" s="114" t="e">
        <f>P22+(VLOOKUP($B21,'Growth Rates'!$B$11:$O$140,($B$1+2),FALSE))-(Q21*(Q$7/VLOOKUP($B21,'Paddock Names'!$B$11:$D$140,3)))</f>
        <v>#DIV/0!</v>
      </c>
      <c r="R22" s="114" t="e">
        <f>Q22+(VLOOKUP($B21,'Growth Rates'!$B$11:$O$140,($B$1+2),FALSE))-(R21*(R$7/VLOOKUP($B21,'Paddock Names'!$B$11:$D$140,3)))</f>
        <v>#DIV/0!</v>
      </c>
      <c r="S22" s="114" t="e">
        <f>R22+(VLOOKUP($B21,'Growth Rates'!$B$11:$O$140,($B$1+2),FALSE))-(S21*(S$7/VLOOKUP($B21,'Paddock Names'!$B$11:$D$140,3)))</f>
        <v>#DIV/0!</v>
      </c>
      <c r="T22" s="114" t="e">
        <f>S22+(VLOOKUP($B21,'Growth Rates'!$B$11:$O$140,($B$1+2),FALSE))-(T21*(T$7/VLOOKUP($B21,'Paddock Names'!$B$11:$D$140,3)))</f>
        <v>#DIV/0!</v>
      </c>
      <c r="U22" s="114" t="e">
        <f>T22+(VLOOKUP($B21,'Growth Rates'!$B$11:$O$140,($B$1+2),FALSE))-(U21*(U$7/VLOOKUP($B21,'Paddock Names'!$B$11:$D$140,3)))</f>
        <v>#DIV/0!</v>
      </c>
      <c r="V22" s="114" t="e">
        <f>U22+(VLOOKUP($B21,'Growth Rates'!$B$11:$O$140,($B$1+2),FALSE))-(V21*(V$7/VLOOKUP($B21,'Paddock Names'!$B$11:$D$140,3)))</f>
        <v>#DIV/0!</v>
      </c>
      <c r="W22" s="114" t="e">
        <f>V22+(VLOOKUP($B21,'Growth Rates'!$B$11:$O$140,($B$1+2),FALSE))-(W21*(W$7/VLOOKUP($B21,'Paddock Names'!$B$11:$D$140,3)))</f>
        <v>#DIV/0!</v>
      </c>
      <c r="X22" s="114" t="e">
        <f>W22+(VLOOKUP($B21,'Growth Rates'!$B$11:$O$140,($B$1+2),FALSE))-(X21*(X$7/VLOOKUP($B21,'Paddock Names'!$B$11:$D$140,3)))</f>
        <v>#DIV/0!</v>
      </c>
      <c r="Y22" s="114" t="e">
        <f>X22+(VLOOKUP($B21,'Growth Rates'!$B$11:$O$140,($B$1+2),FALSE))-(Y21*(Y$7/VLOOKUP($B21,'Paddock Names'!$B$11:$D$140,3)))</f>
        <v>#DIV/0!</v>
      </c>
      <c r="Z22" s="114" t="e">
        <f>Y22+(VLOOKUP($B21,'Growth Rates'!$B$11:$O$140,($B$1+2),FALSE))-(Z21*(Z$7/VLOOKUP($B21,'Paddock Names'!$B$11:$D$140,3)))</f>
        <v>#DIV/0!</v>
      </c>
      <c r="AA22" s="114" t="e">
        <f>Z22+(VLOOKUP($B21,'Growth Rates'!$B$11:$O$140,($B$1+2),FALSE))-(AA21*(AA$7/VLOOKUP($B21,'Paddock Names'!$B$11:$D$140,3)))</f>
        <v>#DIV/0!</v>
      </c>
      <c r="AB22" s="114" t="e">
        <f>AA22+(VLOOKUP($B21,'Growth Rates'!$B$11:$O$140,($B$1+2),FALSE))-(AB21*(AB$7/VLOOKUP($B21,'Paddock Names'!$B$11:$D$140,3)))</f>
        <v>#DIV/0!</v>
      </c>
      <c r="AC22" s="114" t="e">
        <f>AB22+(VLOOKUP($B21,'Growth Rates'!$B$11:$O$140,($B$1+2),FALSE))-(AC21*(AC$7/VLOOKUP($B21,'Paddock Names'!$B$11:$D$140,3)))</f>
        <v>#DIV/0!</v>
      </c>
      <c r="AD22" s="114" t="e">
        <f>AC22+(VLOOKUP($B21,'Growth Rates'!$B$11:$O$140,($B$1+2),FALSE))-(AD21*(AD$7/VLOOKUP($B21,'Paddock Names'!$B$11:$D$140,3)))</f>
        <v>#DIV/0!</v>
      </c>
      <c r="AE22" s="114" t="e">
        <f>AD22+(VLOOKUP($B21,'Growth Rates'!$B$11:$O$140,($B$1+2),FALSE))-(AE21*(AE$7/VLOOKUP($B21,'Paddock Names'!$B$11:$D$140,3)))</f>
        <v>#DIV/0!</v>
      </c>
      <c r="AF22" s="114" t="e">
        <f>AE22+(VLOOKUP($B21,'Growth Rates'!$B$11:$O$140,($B$1+2),FALSE))-(AF21*(AF$7/VLOOKUP($B21,'Paddock Names'!$B$11:$D$140,3)))</f>
        <v>#DIV/0!</v>
      </c>
      <c r="AG22" s="114" t="e">
        <f>AF22+(VLOOKUP($B21,'Growth Rates'!$B$11:$O$140,($B$1+2),FALSE))-(AG21*(AG$7/VLOOKUP($B21,'Paddock Names'!$B$11:$D$140,3)))</f>
        <v>#DIV/0!</v>
      </c>
      <c r="AH22" s="114" t="e">
        <f>AG22+(VLOOKUP($B21,'Growth Rates'!$B$11:$O$140,($B$1+2),FALSE))-(AH21*(AH$7/VLOOKUP($B21,'Paddock Names'!$B$11:$D$140,3)))</f>
        <v>#DIV/0!</v>
      </c>
      <c r="AI22" s="114" t="e">
        <f>AH22+(VLOOKUP($B21,'Growth Rates'!$B$11:$O$140,($B$1+2),FALSE))-(AI21*(AI$7/VLOOKUP($B21,'Paddock Names'!$B$11:$D$140,3)))</f>
        <v>#DIV/0!</v>
      </c>
      <c r="AJ22" s="114" t="e">
        <f>AI22+(VLOOKUP($B21,'Growth Rates'!$B$11:$O$140,($B$1+2),FALSE))-(AJ21*(AJ$7/VLOOKUP($B21,'Paddock Names'!$B$11:$D$140,3)))</f>
        <v>#DIV/0!</v>
      </c>
      <c r="AK22" s="114" t="e">
        <f>AJ22+(VLOOKUP($B21,'Growth Rates'!$B$11:$O$140,($B$1+2),FALSE))-(AK21*(AK$7/VLOOKUP($B21,'Paddock Names'!$B$11:$D$140,3)))</f>
        <v>#DIV/0!</v>
      </c>
      <c r="AL22" s="114" t="e">
        <f>AK22+(VLOOKUP($B21,'Growth Rates'!$B$11:$O$140,($B$1+2),FALSE))-(AL21*(AL$7/VLOOKUP($B21,'Paddock Names'!$B$11:$D$140,3)))</f>
        <v>#DIV/0!</v>
      </c>
      <c r="AM22" s="115" t="e">
        <f>AL22+(VLOOKUP($B21,'Growth Rates'!$B$11:$O$140,($B$1+2),FALSE))-(AM21*(AM$7/VLOOKUP($B21,'Paddock Names'!$B$11:$D$140,3)))</f>
        <v>#DIV/0!</v>
      </c>
    </row>
    <row r="23" spans="2:39" x14ac:dyDescent="0.2">
      <c r="B23" s="58">
        <f t="shared" si="4"/>
        <v>7</v>
      </c>
      <c r="C23" s="23" t="str">
        <f>IF(VLOOKUP(B23,'Paddock Names'!$B$11:$C$140,2)&gt;0,VLOOKUP(B23,'Paddock Names'!$B$11:$C$140,2),"")</f>
        <v/>
      </c>
      <c r="D23" s="28" t="e">
        <f>IF(((F23-G23)/(((VLOOKUP(B23,'Growth Rates'!$B$11:$O$140,($B$1+2),FALSE)))-(((I$7/VLOOKUP(B23,'Paddock Names'!$B$11:$D$140,3))))))*-1&gt;31,31,(IF(((F23-G23)/(((VLOOKUP(B23,'Growth Rates'!$B$11:$O$140,($B$1+2),FALSE)))-(((I$7/VLOOKUP(B23,'Paddock Names'!$B$11:$D$140,3))))))*-1&gt;0,ROUNDDOWN(((F23-G23)/(((VLOOKUP(B23,'Growth Rates'!$B$11:$O$140,($B$1+2),FALSE)))-(((I$7/VLOOKUP(B23,'Paddock Names'!$B$11:$D$140,3))))))*-1,0),31)))</f>
        <v>#DIV/0!</v>
      </c>
      <c r="E23" s="17" t="str">
        <f>IF(SUM(I23:AM23)&gt;0,SUM(I23:AM23)," ")</f>
        <v xml:space="preserve"> </v>
      </c>
      <c r="F23" s="119" t="e">
        <f>Nov!AL24</f>
        <v>#DIV/0!</v>
      </c>
      <c r="G23" s="17">
        <f>VLOOKUP(B23,'Herbage Mass Residual'!$B$11:$O$140,($B$1+2),FALSE)</f>
        <v>2000</v>
      </c>
      <c r="H23" s="103" t="e">
        <f>($F$7/VLOOKUP(B23,'Paddock Names'!$B$11:$D$140,3))*(SUM(I23:AM23)/31)</f>
        <v>#DIV/0!</v>
      </c>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2"/>
    </row>
    <row r="24" spans="2:39" ht="16" thickBot="1" x14ac:dyDescent="0.25">
      <c r="B24" s="58">
        <f t="shared" si="4"/>
        <v>7.5</v>
      </c>
      <c r="C24" s="23"/>
      <c r="D24" s="29"/>
      <c r="E24" s="27"/>
      <c r="F24" s="21"/>
      <c r="G24" s="22"/>
      <c r="H24" s="104"/>
      <c r="I24" s="114" t="e">
        <f>F23+(VLOOKUP(B23,'Growth Rates'!$B$11:$O$140,($B$1+2),FALSE))-(I23*(I$7/VLOOKUP(B23,'Paddock Names'!$B$11:$D$140,3)))</f>
        <v>#DIV/0!</v>
      </c>
      <c r="J24" s="114" t="e">
        <f>I24+(VLOOKUP($B23,'Growth Rates'!$B$11:$O$140,($B$1+2),FALSE))-(J23*(J$7/VLOOKUP($B23,'Paddock Names'!$B$11:$D$140,3)))</f>
        <v>#DIV/0!</v>
      </c>
      <c r="K24" s="114" t="e">
        <f>J24+(VLOOKUP($B23,'Growth Rates'!$B$11:$O$140,($B$1+2),FALSE))-(K23*(K$7/VLOOKUP($B23,'Paddock Names'!$B$11:$D$140,3)))</f>
        <v>#DIV/0!</v>
      </c>
      <c r="L24" s="114" t="e">
        <f>K24+(VLOOKUP($B23,'Growth Rates'!$B$11:$O$140,($B$1+2),FALSE))-(L23*(L$7/VLOOKUP($B23,'Paddock Names'!$B$11:$D$140,3)))</f>
        <v>#DIV/0!</v>
      </c>
      <c r="M24" s="114" t="e">
        <f>L24+(VLOOKUP($B23,'Growth Rates'!$B$11:$O$140,($B$1+2),FALSE))-(M23*(M$7/VLOOKUP($B23,'Paddock Names'!$B$11:$D$140,3)))</f>
        <v>#DIV/0!</v>
      </c>
      <c r="N24" s="114" t="e">
        <f>M24+(VLOOKUP($B23,'Growth Rates'!$B$11:$O$140,($B$1+2),FALSE))-(N23*(N$7/VLOOKUP($B23,'Paddock Names'!$B$11:$D$140,3)))</f>
        <v>#DIV/0!</v>
      </c>
      <c r="O24" s="114" t="e">
        <f>N24+(VLOOKUP($B23,'Growth Rates'!$B$11:$O$140,($B$1+2),FALSE))-(O23*(O$7/VLOOKUP($B23,'Paddock Names'!$B$11:$D$140,3)))</f>
        <v>#DIV/0!</v>
      </c>
      <c r="P24" s="114" t="e">
        <f>O24+(VLOOKUP($B23,'Growth Rates'!$B$11:$O$140,($B$1+2),FALSE))-(P23*(P$7/VLOOKUP($B23,'Paddock Names'!$B$11:$D$140,3)))</f>
        <v>#DIV/0!</v>
      </c>
      <c r="Q24" s="114" t="e">
        <f>P24+(VLOOKUP($B23,'Growth Rates'!$B$11:$O$140,($B$1+2),FALSE))-(Q23*(Q$7/VLOOKUP($B23,'Paddock Names'!$B$11:$D$140,3)))</f>
        <v>#DIV/0!</v>
      </c>
      <c r="R24" s="114" t="e">
        <f>Q24+(VLOOKUP($B23,'Growth Rates'!$B$11:$O$140,($B$1+2),FALSE))-(R23*(R$7/VLOOKUP($B23,'Paddock Names'!$B$11:$D$140,3)))</f>
        <v>#DIV/0!</v>
      </c>
      <c r="S24" s="114" t="e">
        <f>R24+(VLOOKUP($B23,'Growth Rates'!$B$11:$O$140,($B$1+2),FALSE))-(S23*(S$7/VLOOKUP($B23,'Paddock Names'!$B$11:$D$140,3)))</f>
        <v>#DIV/0!</v>
      </c>
      <c r="T24" s="114" t="e">
        <f>S24+(VLOOKUP($B23,'Growth Rates'!$B$11:$O$140,($B$1+2),FALSE))-(T23*(T$7/VLOOKUP($B23,'Paddock Names'!$B$11:$D$140,3)))</f>
        <v>#DIV/0!</v>
      </c>
      <c r="U24" s="114" t="e">
        <f>T24+(VLOOKUP($B23,'Growth Rates'!$B$11:$O$140,($B$1+2),FALSE))-(U23*(U$7/VLOOKUP($B23,'Paddock Names'!$B$11:$D$140,3)))</f>
        <v>#DIV/0!</v>
      </c>
      <c r="V24" s="114" t="e">
        <f>U24+(VLOOKUP($B23,'Growth Rates'!$B$11:$O$140,($B$1+2),FALSE))-(V23*(V$7/VLOOKUP($B23,'Paddock Names'!$B$11:$D$140,3)))</f>
        <v>#DIV/0!</v>
      </c>
      <c r="W24" s="114" t="e">
        <f>V24+(VLOOKUP($B23,'Growth Rates'!$B$11:$O$140,($B$1+2),FALSE))-(W23*(W$7/VLOOKUP($B23,'Paddock Names'!$B$11:$D$140,3)))</f>
        <v>#DIV/0!</v>
      </c>
      <c r="X24" s="114" t="e">
        <f>W24+(VLOOKUP($B23,'Growth Rates'!$B$11:$O$140,($B$1+2),FALSE))-(X23*(X$7/VLOOKUP($B23,'Paddock Names'!$B$11:$D$140,3)))</f>
        <v>#DIV/0!</v>
      </c>
      <c r="Y24" s="114" t="e">
        <f>X24+(VLOOKUP($B23,'Growth Rates'!$B$11:$O$140,($B$1+2),FALSE))-(Y23*(Y$7/VLOOKUP($B23,'Paddock Names'!$B$11:$D$140,3)))</f>
        <v>#DIV/0!</v>
      </c>
      <c r="Z24" s="114" t="e">
        <f>Y24+(VLOOKUP($B23,'Growth Rates'!$B$11:$O$140,($B$1+2),FALSE))-(Z23*(Z$7/VLOOKUP($B23,'Paddock Names'!$B$11:$D$140,3)))</f>
        <v>#DIV/0!</v>
      </c>
      <c r="AA24" s="114" t="e">
        <f>Z24+(VLOOKUP($B23,'Growth Rates'!$B$11:$O$140,($B$1+2),FALSE))-(AA23*(AA$7/VLOOKUP($B23,'Paddock Names'!$B$11:$D$140,3)))</f>
        <v>#DIV/0!</v>
      </c>
      <c r="AB24" s="114" t="e">
        <f>AA24+(VLOOKUP($B23,'Growth Rates'!$B$11:$O$140,($B$1+2),FALSE))-(AB23*(AB$7/VLOOKUP($B23,'Paddock Names'!$B$11:$D$140,3)))</f>
        <v>#DIV/0!</v>
      </c>
      <c r="AC24" s="114" t="e">
        <f>AB24+(VLOOKUP($B23,'Growth Rates'!$B$11:$O$140,($B$1+2),FALSE))-(AC23*(AC$7/VLOOKUP($B23,'Paddock Names'!$B$11:$D$140,3)))</f>
        <v>#DIV/0!</v>
      </c>
      <c r="AD24" s="114" t="e">
        <f>AC24+(VLOOKUP($B23,'Growth Rates'!$B$11:$O$140,($B$1+2),FALSE))-(AD23*(AD$7/VLOOKUP($B23,'Paddock Names'!$B$11:$D$140,3)))</f>
        <v>#DIV/0!</v>
      </c>
      <c r="AE24" s="114" t="e">
        <f>AD24+(VLOOKUP($B23,'Growth Rates'!$B$11:$O$140,($B$1+2),FALSE))-(AE23*(AE$7/VLOOKUP($B23,'Paddock Names'!$B$11:$D$140,3)))</f>
        <v>#DIV/0!</v>
      </c>
      <c r="AF24" s="114" t="e">
        <f>AE24+(VLOOKUP($B23,'Growth Rates'!$B$11:$O$140,($B$1+2),FALSE))-(AF23*(AF$7/VLOOKUP($B23,'Paddock Names'!$B$11:$D$140,3)))</f>
        <v>#DIV/0!</v>
      </c>
      <c r="AG24" s="114" t="e">
        <f>AF24+(VLOOKUP($B23,'Growth Rates'!$B$11:$O$140,($B$1+2),FALSE))-(AG23*(AG$7/VLOOKUP($B23,'Paddock Names'!$B$11:$D$140,3)))</f>
        <v>#DIV/0!</v>
      </c>
      <c r="AH24" s="114" t="e">
        <f>AG24+(VLOOKUP($B23,'Growth Rates'!$B$11:$O$140,($B$1+2),FALSE))-(AH23*(AH$7/VLOOKUP($B23,'Paddock Names'!$B$11:$D$140,3)))</f>
        <v>#DIV/0!</v>
      </c>
      <c r="AI24" s="114" t="e">
        <f>AH24+(VLOOKUP($B23,'Growth Rates'!$B$11:$O$140,($B$1+2),FALSE))-(AI23*(AI$7/VLOOKUP($B23,'Paddock Names'!$B$11:$D$140,3)))</f>
        <v>#DIV/0!</v>
      </c>
      <c r="AJ24" s="114" t="e">
        <f>AI24+(VLOOKUP($B23,'Growth Rates'!$B$11:$O$140,($B$1+2),FALSE))-(AJ23*(AJ$7/VLOOKUP($B23,'Paddock Names'!$B$11:$D$140,3)))</f>
        <v>#DIV/0!</v>
      </c>
      <c r="AK24" s="114" t="e">
        <f>AJ24+(VLOOKUP($B23,'Growth Rates'!$B$11:$O$140,($B$1+2),FALSE))-(AK23*(AK$7/VLOOKUP($B23,'Paddock Names'!$B$11:$D$140,3)))</f>
        <v>#DIV/0!</v>
      </c>
      <c r="AL24" s="114" t="e">
        <f>AK24+(VLOOKUP($B23,'Growth Rates'!$B$11:$O$140,($B$1+2),FALSE))-(AL23*(AL$7/VLOOKUP($B23,'Paddock Names'!$B$11:$D$140,3)))</f>
        <v>#DIV/0!</v>
      </c>
      <c r="AM24" s="115" t="e">
        <f>AL24+(VLOOKUP($B23,'Growth Rates'!$B$11:$O$140,($B$1+2),FALSE))-(AM23*(AM$7/VLOOKUP($B23,'Paddock Names'!$B$11:$D$140,3)))</f>
        <v>#DIV/0!</v>
      </c>
    </row>
    <row r="25" spans="2:39" x14ac:dyDescent="0.2">
      <c r="B25" s="58">
        <f t="shared" si="4"/>
        <v>8</v>
      </c>
      <c r="C25" s="23" t="str">
        <f>IF(VLOOKUP(B25,'Paddock Names'!$B$11:$C$140,2)&gt;0,VLOOKUP(B25,'Paddock Names'!$B$11:$C$140,2),"")</f>
        <v/>
      </c>
      <c r="D25" s="28" t="e">
        <f>IF(((F25-G25)/(((VLOOKUP(B25,'Growth Rates'!$B$11:$O$140,($B$1+2),FALSE)))-(((I$7/VLOOKUP(B25,'Paddock Names'!$B$11:$D$140,3))))))*-1&gt;31,31,(IF(((F25-G25)/(((VLOOKUP(B25,'Growth Rates'!$B$11:$O$140,($B$1+2),FALSE)))-(((I$7/VLOOKUP(B25,'Paddock Names'!$B$11:$D$140,3))))))*-1&gt;0,ROUNDDOWN(((F25-G25)/(((VLOOKUP(B25,'Growth Rates'!$B$11:$O$140,($B$1+2),FALSE)))-(((I$7/VLOOKUP(B25,'Paddock Names'!$B$11:$D$140,3))))))*-1,0),31)))</f>
        <v>#DIV/0!</v>
      </c>
      <c r="E25" s="17" t="str">
        <f>IF(SUM(I25:AM25)&gt;0,SUM(I25:AM25)," ")</f>
        <v xml:space="preserve"> </v>
      </c>
      <c r="F25" s="119" t="e">
        <f>Nov!AL26</f>
        <v>#DIV/0!</v>
      </c>
      <c r="G25" s="17">
        <f>VLOOKUP(B25,'Herbage Mass Residual'!$B$11:$O$140,($B$1+2),FALSE)</f>
        <v>2000</v>
      </c>
      <c r="H25" s="103" t="e">
        <f>($F$7/VLOOKUP(B25,'Paddock Names'!$B$11:$D$140,3))*(SUM(I25:AM25)/31)</f>
        <v>#DIV/0!</v>
      </c>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2"/>
    </row>
    <row r="26" spans="2:39" ht="16" thickBot="1" x14ac:dyDescent="0.25">
      <c r="B26" s="58">
        <f t="shared" si="4"/>
        <v>8.5</v>
      </c>
      <c r="C26" s="23"/>
      <c r="D26" s="29"/>
      <c r="E26" s="27"/>
      <c r="F26" s="21"/>
      <c r="G26" s="22"/>
      <c r="H26" s="104"/>
      <c r="I26" s="114" t="e">
        <f>F25+(VLOOKUP(B25,'Growth Rates'!$B$11:$O$140,($B$1+2),FALSE))-(I25*(I$7/VLOOKUP(B25,'Paddock Names'!$B$11:$D$140,3)))</f>
        <v>#DIV/0!</v>
      </c>
      <c r="J26" s="114" t="e">
        <f>I26+(VLOOKUP($B25,'Growth Rates'!$B$11:$O$140,($B$1+2),FALSE))-(J25*(J$7/VLOOKUP($B25,'Paddock Names'!$B$11:$D$140,3)))</f>
        <v>#DIV/0!</v>
      </c>
      <c r="K26" s="114" t="e">
        <f>J26+(VLOOKUP($B25,'Growth Rates'!$B$11:$O$140,($B$1+2),FALSE))-(K25*(K$7/VLOOKUP($B25,'Paddock Names'!$B$11:$D$140,3)))</f>
        <v>#DIV/0!</v>
      </c>
      <c r="L26" s="114" t="e">
        <f>K26+(VLOOKUP($B25,'Growth Rates'!$B$11:$O$140,($B$1+2),FALSE))-(L25*(L$7/VLOOKUP($B25,'Paddock Names'!$B$11:$D$140,3)))</f>
        <v>#DIV/0!</v>
      </c>
      <c r="M26" s="114" t="e">
        <f>L26+(VLOOKUP($B25,'Growth Rates'!$B$11:$O$140,($B$1+2),FALSE))-(M25*(M$7/VLOOKUP($B25,'Paddock Names'!$B$11:$D$140,3)))</f>
        <v>#DIV/0!</v>
      </c>
      <c r="N26" s="114" t="e">
        <f>M26+(VLOOKUP($B25,'Growth Rates'!$B$11:$O$140,($B$1+2),FALSE))-(N25*(N$7/VLOOKUP($B25,'Paddock Names'!$B$11:$D$140,3)))</f>
        <v>#DIV/0!</v>
      </c>
      <c r="O26" s="114" t="e">
        <f>N26+(VLOOKUP($B25,'Growth Rates'!$B$11:$O$140,($B$1+2),FALSE))-(O25*(O$7/VLOOKUP($B25,'Paddock Names'!$B$11:$D$140,3)))</f>
        <v>#DIV/0!</v>
      </c>
      <c r="P26" s="114" t="e">
        <f>O26+(VLOOKUP($B25,'Growth Rates'!$B$11:$O$140,($B$1+2),FALSE))-(P25*(P$7/VLOOKUP($B25,'Paddock Names'!$B$11:$D$140,3)))</f>
        <v>#DIV/0!</v>
      </c>
      <c r="Q26" s="114" t="e">
        <f>P26+(VLOOKUP($B25,'Growth Rates'!$B$11:$O$140,($B$1+2),FALSE))-(Q25*(Q$7/VLOOKUP($B25,'Paddock Names'!$B$11:$D$140,3)))</f>
        <v>#DIV/0!</v>
      </c>
      <c r="R26" s="114" t="e">
        <f>Q26+(VLOOKUP($B25,'Growth Rates'!$B$11:$O$140,($B$1+2),FALSE))-(R25*(R$7/VLOOKUP($B25,'Paddock Names'!$B$11:$D$140,3)))</f>
        <v>#DIV/0!</v>
      </c>
      <c r="S26" s="114" t="e">
        <f>R26+(VLOOKUP($B25,'Growth Rates'!$B$11:$O$140,($B$1+2),FALSE))-(S25*(S$7/VLOOKUP($B25,'Paddock Names'!$B$11:$D$140,3)))</f>
        <v>#DIV/0!</v>
      </c>
      <c r="T26" s="114" t="e">
        <f>S26+(VLOOKUP($B25,'Growth Rates'!$B$11:$O$140,($B$1+2),FALSE))-(T25*(T$7/VLOOKUP($B25,'Paddock Names'!$B$11:$D$140,3)))</f>
        <v>#DIV/0!</v>
      </c>
      <c r="U26" s="114" t="e">
        <f>T26+(VLOOKUP($B25,'Growth Rates'!$B$11:$O$140,($B$1+2),FALSE))-(U25*(U$7/VLOOKUP($B25,'Paddock Names'!$B$11:$D$140,3)))</f>
        <v>#DIV/0!</v>
      </c>
      <c r="V26" s="114" t="e">
        <f>U26+(VLOOKUP($B25,'Growth Rates'!$B$11:$O$140,($B$1+2),FALSE))-(V25*(V$7/VLOOKUP($B25,'Paddock Names'!$B$11:$D$140,3)))</f>
        <v>#DIV/0!</v>
      </c>
      <c r="W26" s="114" t="e">
        <f>V26+(VLOOKUP($B25,'Growth Rates'!$B$11:$O$140,($B$1+2),FALSE))-(W25*(W$7/VLOOKUP($B25,'Paddock Names'!$B$11:$D$140,3)))</f>
        <v>#DIV/0!</v>
      </c>
      <c r="X26" s="114" t="e">
        <f>W26+(VLOOKUP($B25,'Growth Rates'!$B$11:$O$140,($B$1+2),FALSE))-(X25*(X$7/VLOOKUP($B25,'Paddock Names'!$B$11:$D$140,3)))</f>
        <v>#DIV/0!</v>
      </c>
      <c r="Y26" s="114" t="e">
        <f>X26+(VLOOKUP($B25,'Growth Rates'!$B$11:$O$140,($B$1+2),FALSE))-(Y25*(Y$7/VLOOKUP($B25,'Paddock Names'!$B$11:$D$140,3)))</f>
        <v>#DIV/0!</v>
      </c>
      <c r="Z26" s="114" t="e">
        <f>Y26+(VLOOKUP($B25,'Growth Rates'!$B$11:$O$140,($B$1+2),FALSE))-(Z25*(Z$7/VLOOKUP($B25,'Paddock Names'!$B$11:$D$140,3)))</f>
        <v>#DIV/0!</v>
      </c>
      <c r="AA26" s="114" t="e">
        <f>Z26+(VLOOKUP($B25,'Growth Rates'!$B$11:$O$140,($B$1+2),FALSE))-(AA25*(AA$7/VLOOKUP($B25,'Paddock Names'!$B$11:$D$140,3)))</f>
        <v>#DIV/0!</v>
      </c>
      <c r="AB26" s="114" t="e">
        <f>AA26+(VLOOKUP($B25,'Growth Rates'!$B$11:$O$140,($B$1+2),FALSE))-(AB25*(AB$7/VLOOKUP($B25,'Paddock Names'!$B$11:$D$140,3)))</f>
        <v>#DIV/0!</v>
      </c>
      <c r="AC26" s="114" t="e">
        <f>AB26+(VLOOKUP($B25,'Growth Rates'!$B$11:$O$140,($B$1+2),FALSE))-(AC25*(AC$7/VLOOKUP($B25,'Paddock Names'!$B$11:$D$140,3)))</f>
        <v>#DIV/0!</v>
      </c>
      <c r="AD26" s="114" t="e">
        <f>AC26+(VLOOKUP($B25,'Growth Rates'!$B$11:$O$140,($B$1+2),FALSE))-(AD25*(AD$7/VLOOKUP($B25,'Paddock Names'!$B$11:$D$140,3)))</f>
        <v>#DIV/0!</v>
      </c>
      <c r="AE26" s="114" t="e">
        <f>AD26+(VLOOKUP($B25,'Growth Rates'!$B$11:$O$140,($B$1+2),FALSE))-(AE25*(AE$7/VLOOKUP($B25,'Paddock Names'!$B$11:$D$140,3)))</f>
        <v>#DIV/0!</v>
      </c>
      <c r="AF26" s="114" t="e">
        <f>AE26+(VLOOKUP($B25,'Growth Rates'!$B$11:$O$140,($B$1+2),FALSE))-(AF25*(AF$7/VLOOKUP($B25,'Paddock Names'!$B$11:$D$140,3)))</f>
        <v>#DIV/0!</v>
      </c>
      <c r="AG26" s="114" t="e">
        <f>AF26+(VLOOKUP($B25,'Growth Rates'!$B$11:$O$140,($B$1+2),FALSE))-(AG25*(AG$7/VLOOKUP($B25,'Paddock Names'!$B$11:$D$140,3)))</f>
        <v>#DIV/0!</v>
      </c>
      <c r="AH26" s="114" t="e">
        <f>AG26+(VLOOKUP($B25,'Growth Rates'!$B$11:$O$140,($B$1+2),FALSE))-(AH25*(AH$7/VLOOKUP($B25,'Paddock Names'!$B$11:$D$140,3)))</f>
        <v>#DIV/0!</v>
      </c>
      <c r="AI26" s="114" t="e">
        <f>AH26+(VLOOKUP($B25,'Growth Rates'!$B$11:$O$140,($B$1+2),FALSE))-(AI25*(AI$7/VLOOKUP($B25,'Paddock Names'!$B$11:$D$140,3)))</f>
        <v>#DIV/0!</v>
      </c>
      <c r="AJ26" s="114" t="e">
        <f>AI26+(VLOOKUP($B25,'Growth Rates'!$B$11:$O$140,($B$1+2),FALSE))-(AJ25*(AJ$7/VLOOKUP($B25,'Paddock Names'!$B$11:$D$140,3)))</f>
        <v>#DIV/0!</v>
      </c>
      <c r="AK26" s="114" t="e">
        <f>AJ26+(VLOOKUP($B25,'Growth Rates'!$B$11:$O$140,($B$1+2),FALSE))-(AK25*(AK$7/VLOOKUP($B25,'Paddock Names'!$B$11:$D$140,3)))</f>
        <v>#DIV/0!</v>
      </c>
      <c r="AL26" s="114" t="e">
        <f>AK26+(VLOOKUP($B25,'Growth Rates'!$B$11:$O$140,($B$1+2),FALSE))-(AL25*(AL$7/VLOOKUP($B25,'Paddock Names'!$B$11:$D$140,3)))</f>
        <v>#DIV/0!</v>
      </c>
      <c r="AM26" s="115" t="e">
        <f>AL26+(VLOOKUP($B25,'Growth Rates'!$B$11:$O$140,($B$1+2),FALSE))-(AM25*(AM$7/VLOOKUP($B25,'Paddock Names'!$B$11:$D$140,3)))</f>
        <v>#DIV/0!</v>
      </c>
    </row>
    <row r="27" spans="2:39" x14ac:dyDescent="0.2">
      <c r="B27" s="58">
        <f t="shared" si="4"/>
        <v>9</v>
      </c>
      <c r="C27" s="23" t="str">
        <f>IF(VLOOKUP(B27,'Paddock Names'!$B$11:$C$140,2)&gt;0,VLOOKUP(B27,'Paddock Names'!$B$11:$C$140,2),"")</f>
        <v/>
      </c>
      <c r="D27" s="28" t="e">
        <f>IF(((F27-G27)/(((VLOOKUP(B27,'Growth Rates'!$B$11:$O$140,($B$1+2),FALSE)))-(((I$7/VLOOKUP(B27,'Paddock Names'!$B$11:$D$140,3))))))*-1&gt;31,31,(IF(((F27-G27)/(((VLOOKUP(B27,'Growth Rates'!$B$11:$O$140,($B$1+2),FALSE)))-(((I$7/VLOOKUP(B27,'Paddock Names'!$B$11:$D$140,3))))))*-1&gt;0,ROUNDDOWN(((F27-G27)/(((VLOOKUP(B27,'Growth Rates'!$B$11:$O$140,($B$1+2),FALSE)))-(((I$7/VLOOKUP(B27,'Paddock Names'!$B$11:$D$140,3))))))*-1,0),31)))</f>
        <v>#DIV/0!</v>
      </c>
      <c r="E27" s="17" t="str">
        <f>IF(SUM(I27:AM27)&gt;0,SUM(I27:AM27)," ")</f>
        <v xml:space="preserve"> </v>
      </c>
      <c r="F27" s="119" t="e">
        <f>Nov!AL28</f>
        <v>#DIV/0!</v>
      </c>
      <c r="G27" s="17">
        <f>VLOOKUP(B27,'Herbage Mass Residual'!$B$11:$O$140,($B$1+2),FALSE)</f>
        <v>2000</v>
      </c>
      <c r="H27" s="103" t="e">
        <f>($F$7/VLOOKUP(B27,'Paddock Names'!$B$11:$D$140,3))*(SUM(I27:AM27)/31)</f>
        <v>#DIV/0!</v>
      </c>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2"/>
    </row>
    <row r="28" spans="2:39" ht="16" thickBot="1" x14ac:dyDescent="0.25">
      <c r="B28" s="58">
        <f t="shared" si="4"/>
        <v>9.5</v>
      </c>
      <c r="C28" s="23"/>
      <c r="D28" s="29"/>
      <c r="E28" s="27"/>
      <c r="F28" s="21"/>
      <c r="G28" s="22"/>
      <c r="H28" s="104"/>
      <c r="I28" s="114" t="e">
        <f>F27+(VLOOKUP(B27,'Growth Rates'!$B$11:$O$140,($B$1+2),FALSE))-(I27*(I$7/VLOOKUP(B27,'Paddock Names'!$B$11:$D$140,3)))</f>
        <v>#DIV/0!</v>
      </c>
      <c r="J28" s="114" t="e">
        <f>I28+(VLOOKUP($B27,'Growth Rates'!$B$11:$O$140,($B$1+2),FALSE))-(J27*(J$7/VLOOKUP($B27,'Paddock Names'!$B$11:$D$140,3)))</f>
        <v>#DIV/0!</v>
      </c>
      <c r="K28" s="114" t="e">
        <f>J28+(VLOOKUP($B27,'Growth Rates'!$B$11:$O$140,($B$1+2),FALSE))-(K27*(K$7/VLOOKUP($B27,'Paddock Names'!$B$11:$D$140,3)))</f>
        <v>#DIV/0!</v>
      </c>
      <c r="L28" s="114" t="e">
        <f>K28+(VLOOKUP($B27,'Growth Rates'!$B$11:$O$140,($B$1+2),FALSE))-(L27*(L$7/VLOOKUP($B27,'Paddock Names'!$B$11:$D$140,3)))</f>
        <v>#DIV/0!</v>
      </c>
      <c r="M28" s="114" t="e">
        <f>L28+(VLOOKUP($B27,'Growth Rates'!$B$11:$O$140,($B$1+2),FALSE))-(M27*(M$7/VLOOKUP($B27,'Paddock Names'!$B$11:$D$140,3)))</f>
        <v>#DIV/0!</v>
      </c>
      <c r="N28" s="114" t="e">
        <f>M28+(VLOOKUP($B27,'Growth Rates'!$B$11:$O$140,($B$1+2),FALSE))-(N27*(N$7/VLOOKUP($B27,'Paddock Names'!$B$11:$D$140,3)))</f>
        <v>#DIV/0!</v>
      </c>
      <c r="O28" s="114" t="e">
        <f>N28+(VLOOKUP($B27,'Growth Rates'!$B$11:$O$140,($B$1+2),FALSE))-(O27*(O$7/VLOOKUP($B27,'Paddock Names'!$B$11:$D$140,3)))</f>
        <v>#DIV/0!</v>
      </c>
      <c r="P28" s="114" t="e">
        <f>O28+(VLOOKUP($B27,'Growth Rates'!$B$11:$O$140,($B$1+2),FALSE))-(P27*(P$7/VLOOKUP($B27,'Paddock Names'!$B$11:$D$140,3)))</f>
        <v>#DIV/0!</v>
      </c>
      <c r="Q28" s="114" t="e">
        <f>P28+(VLOOKUP($B27,'Growth Rates'!$B$11:$O$140,($B$1+2),FALSE))-(Q27*(Q$7/VLOOKUP($B27,'Paddock Names'!$B$11:$D$140,3)))</f>
        <v>#DIV/0!</v>
      </c>
      <c r="R28" s="114" t="e">
        <f>Q28+(VLOOKUP($B27,'Growth Rates'!$B$11:$O$140,($B$1+2),FALSE))-(R27*(R$7/VLOOKUP($B27,'Paddock Names'!$B$11:$D$140,3)))</f>
        <v>#DIV/0!</v>
      </c>
      <c r="S28" s="114" t="e">
        <f>R28+(VLOOKUP($B27,'Growth Rates'!$B$11:$O$140,($B$1+2),FALSE))-(S27*(S$7/VLOOKUP($B27,'Paddock Names'!$B$11:$D$140,3)))</f>
        <v>#DIV/0!</v>
      </c>
      <c r="T28" s="114" t="e">
        <f>S28+(VLOOKUP($B27,'Growth Rates'!$B$11:$O$140,($B$1+2),FALSE))-(T27*(T$7/VLOOKUP($B27,'Paddock Names'!$B$11:$D$140,3)))</f>
        <v>#DIV/0!</v>
      </c>
      <c r="U28" s="114" t="e">
        <f>T28+(VLOOKUP($B27,'Growth Rates'!$B$11:$O$140,($B$1+2),FALSE))-(U27*(U$7/VLOOKUP($B27,'Paddock Names'!$B$11:$D$140,3)))</f>
        <v>#DIV/0!</v>
      </c>
      <c r="V28" s="114" t="e">
        <f>U28+(VLOOKUP($B27,'Growth Rates'!$B$11:$O$140,($B$1+2),FALSE))-(V27*(V$7/VLOOKUP($B27,'Paddock Names'!$B$11:$D$140,3)))</f>
        <v>#DIV/0!</v>
      </c>
      <c r="W28" s="114" t="e">
        <f>V28+(VLOOKUP($B27,'Growth Rates'!$B$11:$O$140,($B$1+2),FALSE))-(W27*(W$7/VLOOKUP($B27,'Paddock Names'!$B$11:$D$140,3)))</f>
        <v>#DIV/0!</v>
      </c>
      <c r="X28" s="114" t="e">
        <f>W28+(VLOOKUP($B27,'Growth Rates'!$B$11:$O$140,($B$1+2),FALSE))-(X27*(X$7/VLOOKUP($B27,'Paddock Names'!$B$11:$D$140,3)))</f>
        <v>#DIV/0!</v>
      </c>
      <c r="Y28" s="114" t="e">
        <f>X28+(VLOOKUP($B27,'Growth Rates'!$B$11:$O$140,($B$1+2),FALSE))-(Y27*(Y$7/VLOOKUP($B27,'Paddock Names'!$B$11:$D$140,3)))</f>
        <v>#DIV/0!</v>
      </c>
      <c r="Z28" s="114" t="e">
        <f>Y28+(VLOOKUP($B27,'Growth Rates'!$B$11:$O$140,($B$1+2),FALSE))-(Z27*(Z$7/VLOOKUP($B27,'Paddock Names'!$B$11:$D$140,3)))</f>
        <v>#DIV/0!</v>
      </c>
      <c r="AA28" s="114" t="e">
        <f>Z28+(VLOOKUP($B27,'Growth Rates'!$B$11:$O$140,($B$1+2),FALSE))-(AA27*(AA$7/VLOOKUP($B27,'Paddock Names'!$B$11:$D$140,3)))</f>
        <v>#DIV/0!</v>
      </c>
      <c r="AB28" s="114" t="e">
        <f>AA28+(VLOOKUP($B27,'Growth Rates'!$B$11:$O$140,($B$1+2),FALSE))-(AB27*(AB$7/VLOOKUP($B27,'Paddock Names'!$B$11:$D$140,3)))</f>
        <v>#DIV/0!</v>
      </c>
      <c r="AC28" s="114" t="e">
        <f>AB28+(VLOOKUP($B27,'Growth Rates'!$B$11:$O$140,($B$1+2),FALSE))-(AC27*(AC$7/VLOOKUP($B27,'Paddock Names'!$B$11:$D$140,3)))</f>
        <v>#DIV/0!</v>
      </c>
      <c r="AD28" s="114" t="e">
        <f>AC28+(VLOOKUP($B27,'Growth Rates'!$B$11:$O$140,($B$1+2),FALSE))-(AD27*(AD$7/VLOOKUP($B27,'Paddock Names'!$B$11:$D$140,3)))</f>
        <v>#DIV/0!</v>
      </c>
      <c r="AE28" s="114" t="e">
        <f>AD28+(VLOOKUP($B27,'Growth Rates'!$B$11:$O$140,($B$1+2),FALSE))-(AE27*(AE$7/VLOOKUP($B27,'Paddock Names'!$B$11:$D$140,3)))</f>
        <v>#DIV/0!</v>
      </c>
      <c r="AF28" s="114" t="e">
        <f>AE28+(VLOOKUP($B27,'Growth Rates'!$B$11:$O$140,($B$1+2),FALSE))-(AF27*(AF$7/VLOOKUP($B27,'Paddock Names'!$B$11:$D$140,3)))</f>
        <v>#DIV/0!</v>
      </c>
      <c r="AG28" s="114" t="e">
        <f>AF28+(VLOOKUP($B27,'Growth Rates'!$B$11:$O$140,($B$1+2),FALSE))-(AG27*(AG$7/VLOOKUP($B27,'Paddock Names'!$B$11:$D$140,3)))</f>
        <v>#DIV/0!</v>
      </c>
      <c r="AH28" s="114" t="e">
        <f>AG28+(VLOOKUP($B27,'Growth Rates'!$B$11:$O$140,($B$1+2),FALSE))-(AH27*(AH$7/VLOOKUP($B27,'Paddock Names'!$B$11:$D$140,3)))</f>
        <v>#DIV/0!</v>
      </c>
      <c r="AI28" s="114" t="e">
        <f>AH28+(VLOOKUP($B27,'Growth Rates'!$B$11:$O$140,($B$1+2),FALSE))-(AI27*(AI$7/VLOOKUP($B27,'Paddock Names'!$B$11:$D$140,3)))</f>
        <v>#DIV/0!</v>
      </c>
      <c r="AJ28" s="114" t="e">
        <f>AI28+(VLOOKUP($B27,'Growth Rates'!$B$11:$O$140,($B$1+2),FALSE))-(AJ27*(AJ$7/VLOOKUP($B27,'Paddock Names'!$B$11:$D$140,3)))</f>
        <v>#DIV/0!</v>
      </c>
      <c r="AK28" s="114" t="e">
        <f>AJ28+(VLOOKUP($B27,'Growth Rates'!$B$11:$O$140,($B$1+2),FALSE))-(AK27*(AK$7/VLOOKUP($B27,'Paddock Names'!$B$11:$D$140,3)))</f>
        <v>#DIV/0!</v>
      </c>
      <c r="AL28" s="114" t="e">
        <f>AK28+(VLOOKUP($B27,'Growth Rates'!$B$11:$O$140,($B$1+2),FALSE))-(AL27*(AL$7/VLOOKUP($B27,'Paddock Names'!$B$11:$D$140,3)))</f>
        <v>#DIV/0!</v>
      </c>
      <c r="AM28" s="115" t="e">
        <f>AL28+(VLOOKUP($B27,'Growth Rates'!$B$11:$O$140,($B$1+2),FALSE))-(AM27*(AM$7/VLOOKUP($B27,'Paddock Names'!$B$11:$D$140,3)))</f>
        <v>#DIV/0!</v>
      </c>
    </row>
    <row r="29" spans="2:39" x14ac:dyDescent="0.2">
      <c r="B29" s="58">
        <f t="shared" si="4"/>
        <v>10</v>
      </c>
      <c r="C29" s="23" t="str">
        <f>IF(VLOOKUP(B29,'Paddock Names'!$B$11:$C$140,2)&gt;0,VLOOKUP(B29,'Paddock Names'!$B$11:$C$140,2),"")</f>
        <v/>
      </c>
      <c r="D29" s="28" t="e">
        <f>IF(((F29-G29)/(((VLOOKUP(B29,'Growth Rates'!$B$11:$O$140,($B$1+2),FALSE)))-(((I$7/VLOOKUP(B29,'Paddock Names'!$B$11:$D$140,3))))))*-1&gt;31,31,(IF(((F29-G29)/(((VLOOKUP(B29,'Growth Rates'!$B$11:$O$140,($B$1+2),FALSE)))-(((I$7/VLOOKUP(B29,'Paddock Names'!$B$11:$D$140,3))))))*-1&gt;0,ROUNDDOWN(((F29-G29)/(((VLOOKUP(B29,'Growth Rates'!$B$11:$O$140,($B$1+2),FALSE)))-(((I$7/VLOOKUP(B29,'Paddock Names'!$B$11:$D$140,3))))))*-1,0),31)))</f>
        <v>#DIV/0!</v>
      </c>
      <c r="E29" s="17" t="str">
        <f>IF(SUM(I29:AM29)&gt;0,SUM(I29:AM29)," ")</f>
        <v xml:space="preserve"> </v>
      </c>
      <c r="F29" s="119" t="e">
        <f>Nov!AL30</f>
        <v>#DIV/0!</v>
      </c>
      <c r="G29" s="17">
        <f>VLOOKUP(B29,'Herbage Mass Residual'!$B$11:$O$140,($B$1+2),FALSE)</f>
        <v>2000</v>
      </c>
      <c r="H29" s="103" t="e">
        <f>($F$7/VLOOKUP(B29,'Paddock Names'!$B$11:$D$140,3))*(SUM(I29:AM29)/31)</f>
        <v>#DIV/0!</v>
      </c>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2"/>
    </row>
    <row r="30" spans="2:39" ht="16" thickBot="1" x14ac:dyDescent="0.25">
      <c r="B30" s="58">
        <f t="shared" si="4"/>
        <v>10.5</v>
      </c>
      <c r="C30" s="23"/>
      <c r="D30" s="29"/>
      <c r="E30" s="27"/>
      <c r="F30" s="21"/>
      <c r="G30" s="22"/>
      <c r="H30" s="104"/>
      <c r="I30" s="114" t="e">
        <f>F29+(VLOOKUP(B29,'Growth Rates'!$B$11:$O$140,($B$1+2),FALSE))-(I29*(I$7/VLOOKUP(B29,'Paddock Names'!$B$11:$D$140,3)))</f>
        <v>#DIV/0!</v>
      </c>
      <c r="J30" s="114" t="e">
        <f>I30+(VLOOKUP($B29,'Growth Rates'!$B$11:$O$140,($B$1+2),FALSE))-(J29*(J$7/VLOOKUP($B29,'Paddock Names'!$B$11:$D$140,3)))</f>
        <v>#DIV/0!</v>
      </c>
      <c r="K30" s="114" t="e">
        <f>J30+(VLOOKUP($B29,'Growth Rates'!$B$11:$O$140,($B$1+2),FALSE))-(K29*(K$7/VLOOKUP($B29,'Paddock Names'!$B$11:$D$140,3)))</f>
        <v>#DIV/0!</v>
      </c>
      <c r="L30" s="114" t="e">
        <f>K30+(VLOOKUP($B29,'Growth Rates'!$B$11:$O$140,($B$1+2),FALSE))-(L29*(L$7/VLOOKUP($B29,'Paddock Names'!$B$11:$D$140,3)))</f>
        <v>#DIV/0!</v>
      </c>
      <c r="M30" s="114" t="e">
        <f>L30+(VLOOKUP($B29,'Growth Rates'!$B$11:$O$140,($B$1+2),FALSE))-(M29*(M$7/VLOOKUP($B29,'Paddock Names'!$B$11:$D$140,3)))</f>
        <v>#DIV/0!</v>
      </c>
      <c r="N30" s="114" t="e">
        <f>M30+(VLOOKUP($B29,'Growth Rates'!$B$11:$O$140,($B$1+2),FALSE))-(N29*(N$7/VLOOKUP($B29,'Paddock Names'!$B$11:$D$140,3)))</f>
        <v>#DIV/0!</v>
      </c>
      <c r="O30" s="114" t="e">
        <f>N30+(VLOOKUP($B29,'Growth Rates'!$B$11:$O$140,($B$1+2),FALSE))-(O29*(O$7/VLOOKUP($B29,'Paddock Names'!$B$11:$D$140,3)))</f>
        <v>#DIV/0!</v>
      </c>
      <c r="P30" s="114" t="e">
        <f>O30+(VLOOKUP($B29,'Growth Rates'!$B$11:$O$140,($B$1+2),FALSE))-(P29*(P$7/VLOOKUP($B29,'Paddock Names'!$B$11:$D$140,3)))</f>
        <v>#DIV/0!</v>
      </c>
      <c r="Q30" s="114" t="e">
        <f>P30+(VLOOKUP($B29,'Growth Rates'!$B$11:$O$140,($B$1+2),FALSE))-(Q29*(Q$7/VLOOKUP($B29,'Paddock Names'!$B$11:$D$140,3)))</f>
        <v>#DIV/0!</v>
      </c>
      <c r="R30" s="114" t="e">
        <f>Q30+(VLOOKUP($B29,'Growth Rates'!$B$11:$O$140,($B$1+2),FALSE))-(R29*(R$7/VLOOKUP($B29,'Paddock Names'!$B$11:$D$140,3)))</f>
        <v>#DIV/0!</v>
      </c>
      <c r="S30" s="114" t="e">
        <f>R30+(VLOOKUP($B29,'Growth Rates'!$B$11:$O$140,($B$1+2),FALSE))-(S29*(S$7/VLOOKUP($B29,'Paddock Names'!$B$11:$D$140,3)))</f>
        <v>#DIV/0!</v>
      </c>
      <c r="T30" s="114" t="e">
        <f>S30+(VLOOKUP($B29,'Growth Rates'!$B$11:$O$140,($B$1+2),FALSE))-(T29*(T$7/VLOOKUP($B29,'Paddock Names'!$B$11:$D$140,3)))</f>
        <v>#DIV/0!</v>
      </c>
      <c r="U30" s="114" t="e">
        <f>T30+(VLOOKUP($B29,'Growth Rates'!$B$11:$O$140,($B$1+2),FALSE))-(U29*(U$7/VLOOKUP($B29,'Paddock Names'!$B$11:$D$140,3)))</f>
        <v>#DIV/0!</v>
      </c>
      <c r="V30" s="114" t="e">
        <f>U30+(VLOOKUP($B29,'Growth Rates'!$B$11:$O$140,($B$1+2),FALSE))-(V29*(V$7/VLOOKUP($B29,'Paddock Names'!$B$11:$D$140,3)))</f>
        <v>#DIV/0!</v>
      </c>
      <c r="W30" s="114" t="e">
        <f>V30+(VLOOKUP($B29,'Growth Rates'!$B$11:$O$140,($B$1+2),FALSE))-(W29*(W$7/VLOOKUP($B29,'Paddock Names'!$B$11:$D$140,3)))</f>
        <v>#DIV/0!</v>
      </c>
      <c r="X30" s="114" t="e">
        <f>W30+(VLOOKUP($B29,'Growth Rates'!$B$11:$O$140,($B$1+2),FALSE))-(X29*(X$7/VLOOKUP($B29,'Paddock Names'!$B$11:$D$140,3)))</f>
        <v>#DIV/0!</v>
      </c>
      <c r="Y30" s="114" t="e">
        <f>X30+(VLOOKUP($B29,'Growth Rates'!$B$11:$O$140,($B$1+2),FALSE))-(Y29*(Y$7/VLOOKUP($B29,'Paddock Names'!$B$11:$D$140,3)))</f>
        <v>#DIV/0!</v>
      </c>
      <c r="Z30" s="114" t="e">
        <f>Y30+(VLOOKUP($B29,'Growth Rates'!$B$11:$O$140,($B$1+2),FALSE))-(Z29*(Z$7/VLOOKUP($B29,'Paddock Names'!$B$11:$D$140,3)))</f>
        <v>#DIV/0!</v>
      </c>
      <c r="AA30" s="114" t="e">
        <f>Z30+(VLOOKUP($B29,'Growth Rates'!$B$11:$O$140,($B$1+2),FALSE))-(AA29*(AA$7/VLOOKUP($B29,'Paddock Names'!$B$11:$D$140,3)))</f>
        <v>#DIV/0!</v>
      </c>
      <c r="AB30" s="114" t="e">
        <f>AA30+(VLOOKUP($B29,'Growth Rates'!$B$11:$O$140,($B$1+2),FALSE))-(AB29*(AB$7/VLOOKUP($B29,'Paddock Names'!$B$11:$D$140,3)))</f>
        <v>#DIV/0!</v>
      </c>
      <c r="AC30" s="114" t="e">
        <f>AB30+(VLOOKUP($B29,'Growth Rates'!$B$11:$O$140,($B$1+2),FALSE))-(AC29*(AC$7/VLOOKUP($B29,'Paddock Names'!$B$11:$D$140,3)))</f>
        <v>#DIV/0!</v>
      </c>
      <c r="AD30" s="114" t="e">
        <f>AC30+(VLOOKUP($B29,'Growth Rates'!$B$11:$O$140,($B$1+2),FALSE))-(AD29*(AD$7/VLOOKUP($B29,'Paddock Names'!$B$11:$D$140,3)))</f>
        <v>#DIV/0!</v>
      </c>
      <c r="AE30" s="114" t="e">
        <f>AD30+(VLOOKUP($B29,'Growth Rates'!$B$11:$O$140,($B$1+2),FALSE))-(AE29*(AE$7/VLOOKUP($B29,'Paddock Names'!$B$11:$D$140,3)))</f>
        <v>#DIV/0!</v>
      </c>
      <c r="AF30" s="114" t="e">
        <f>AE30+(VLOOKUP($B29,'Growth Rates'!$B$11:$O$140,($B$1+2),FALSE))-(AF29*(AF$7/VLOOKUP($B29,'Paddock Names'!$B$11:$D$140,3)))</f>
        <v>#DIV/0!</v>
      </c>
      <c r="AG30" s="114" t="e">
        <f>AF30+(VLOOKUP($B29,'Growth Rates'!$B$11:$O$140,($B$1+2),FALSE))-(AG29*(AG$7/VLOOKUP($B29,'Paddock Names'!$B$11:$D$140,3)))</f>
        <v>#DIV/0!</v>
      </c>
      <c r="AH30" s="114" t="e">
        <f>AG30+(VLOOKUP($B29,'Growth Rates'!$B$11:$O$140,($B$1+2),FALSE))-(AH29*(AH$7/VLOOKUP($B29,'Paddock Names'!$B$11:$D$140,3)))</f>
        <v>#DIV/0!</v>
      </c>
      <c r="AI30" s="114" t="e">
        <f>AH30+(VLOOKUP($B29,'Growth Rates'!$B$11:$O$140,($B$1+2),FALSE))-(AI29*(AI$7/VLOOKUP($B29,'Paddock Names'!$B$11:$D$140,3)))</f>
        <v>#DIV/0!</v>
      </c>
      <c r="AJ30" s="114" t="e">
        <f>AI30+(VLOOKUP($B29,'Growth Rates'!$B$11:$O$140,($B$1+2),FALSE))-(AJ29*(AJ$7/VLOOKUP($B29,'Paddock Names'!$B$11:$D$140,3)))</f>
        <v>#DIV/0!</v>
      </c>
      <c r="AK30" s="114" t="e">
        <f>AJ30+(VLOOKUP($B29,'Growth Rates'!$B$11:$O$140,($B$1+2),FALSE))-(AK29*(AK$7/VLOOKUP($B29,'Paddock Names'!$B$11:$D$140,3)))</f>
        <v>#DIV/0!</v>
      </c>
      <c r="AL30" s="114" t="e">
        <f>AK30+(VLOOKUP($B29,'Growth Rates'!$B$11:$O$140,($B$1+2),FALSE))-(AL29*(AL$7/VLOOKUP($B29,'Paddock Names'!$B$11:$D$140,3)))</f>
        <v>#DIV/0!</v>
      </c>
      <c r="AM30" s="115" t="e">
        <f>AL30+(VLOOKUP($B29,'Growth Rates'!$B$11:$O$140,($B$1+2),FALSE))-(AM29*(AM$7/VLOOKUP($B29,'Paddock Names'!$B$11:$D$140,3)))</f>
        <v>#DIV/0!</v>
      </c>
    </row>
    <row r="31" spans="2:39" x14ac:dyDescent="0.2">
      <c r="B31" s="58">
        <f t="shared" si="4"/>
        <v>11</v>
      </c>
      <c r="C31" s="23" t="str">
        <f>IF(VLOOKUP(B31,'Paddock Names'!$B$11:$C$140,2)&gt;0,VLOOKUP(B31,'Paddock Names'!$B$11:$C$140,2),"")</f>
        <v/>
      </c>
      <c r="D31" s="28" t="e">
        <f>IF(((F31-G31)/(((VLOOKUP(B31,'Growth Rates'!$B$11:$O$140,($B$1+2),FALSE)))-(((I$7/VLOOKUP(B31,'Paddock Names'!$B$11:$D$140,3))))))*-1&gt;31,31,(IF(((F31-G31)/(((VLOOKUP(B31,'Growth Rates'!$B$11:$O$140,($B$1+2),FALSE)))-(((I$7/VLOOKUP(B31,'Paddock Names'!$B$11:$D$140,3))))))*-1&gt;0,ROUNDDOWN(((F31-G31)/(((VLOOKUP(B31,'Growth Rates'!$B$11:$O$140,($B$1+2),FALSE)))-(((I$7/VLOOKUP(B31,'Paddock Names'!$B$11:$D$140,3))))))*-1,0),31)))</f>
        <v>#DIV/0!</v>
      </c>
      <c r="E31" s="17" t="str">
        <f>IF(SUM(I31:AM31)&gt;0,SUM(I31:AM31)," ")</f>
        <v xml:space="preserve"> </v>
      </c>
      <c r="F31" s="119" t="e">
        <f>Nov!AL32</f>
        <v>#DIV/0!</v>
      </c>
      <c r="G31" s="17">
        <f>VLOOKUP(B31,'Herbage Mass Residual'!$B$11:$O$140,($B$1+2),FALSE)</f>
        <v>2000</v>
      </c>
      <c r="H31" s="103" t="e">
        <f>($F$7/VLOOKUP(B31,'Paddock Names'!$B$11:$D$140,3))*(SUM(I31:AM31)/31)</f>
        <v>#DIV/0!</v>
      </c>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2"/>
    </row>
    <row r="32" spans="2:39" ht="16" thickBot="1" x14ac:dyDescent="0.25">
      <c r="B32" s="58">
        <f t="shared" si="4"/>
        <v>11.5</v>
      </c>
      <c r="C32" s="23"/>
      <c r="D32" s="29"/>
      <c r="E32" s="27"/>
      <c r="F32" s="21"/>
      <c r="G32" s="22"/>
      <c r="H32" s="104"/>
      <c r="I32" s="114" t="e">
        <f>F31+(VLOOKUP(B31,'Growth Rates'!$B$11:$O$140,($B$1+2),FALSE))-(I31*(I$7/VLOOKUP(B31,'Paddock Names'!$B$11:$D$140,3)))</f>
        <v>#DIV/0!</v>
      </c>
      <c r="J32" s="114" t="e">
        <f>I32+(VLOOKUP($B31,'Growth Rates'!$B$11:$O$140,($B$1+2),FALSE))-(J31*(J$7/VLOOKUP($B31,'Paddock Names'!$B$11:$D$140,3)))</f>
        <v>#DIV/0!</v>
      </c>
      <c r="K32" s="114" t="e">
        <f>J32+(VLOOKUP($B31,'Growth Rates'!$B$11:$O$140,($B$1+2),FALSE))-(K31*(K$7/VLOOKUP($B31,'Paddock Names'!$B$11:$D$140,3)))</f>
        <v>#DIV/0!</v>
      </c>
      <c r="L32" s="114" t="e">
        <f>K32+(VLOOKUP($B31,'Growth Rates'!$B$11:$O$140,($B$1+2),FALSE))-(L31*(L$7/VLOOKUP($B31,'Paddock Names'!$B$11:$D$140,3)))</f>
        <v>#DIV/0!</v>
      </c>
      <c r="M32" s="114" t="e">
        <f>L32+(VLOOKUP($B31,'Growth Rates'!$B$11:$O$140,($B$1+2),FALSE))-(M31*(M$7/VLOOKUP($B31,'Paddock Names'!$B$11:$D$140,3)))</f>
        <v>#DIV/0!</v>
      </c>
      <c r="N32" s="114" t="e">
        <f>M32+(VLOOKUP($B31,'Growth Rates'!$B$11:$O$140,($B$1+2),FALSE))-(N31*(N$7/VLOOKUP($B31,'Paddock Names'!$B$11:$D$140,3)))</f>
        <v>#DIV/0!</v>
      </c>
      <c r="O32" s="114" t="e">
        <f>N32+(VLOOKUP($B31,'Growth Rates'!$B$11:$O$140,($B$1+2),FALSE))-(O31*(O$7/VLOOKUP($B31,'Paddock Names'!$B$11:$D$140,3)))</f>
        <v>#DIV/0!</v>
      </c>
      <c r="P32" s="114" t="e">
        <f>O32+(VLOOKUP($B31,'Growth Rates'!$B$11:$O$140,($B$1+2),FALSE))-(P31*(P$7/VLOOKUP($B31,'Paddock Names'!$B$11:$D$140,3)))</f>
        <v>#DIV/0!</v>
      </c>
      <c r="Q32" s="114" t="e">
        <f>P32+(VLOOKUP($B31,'Growth Rates'!$B$11:$O$140,($B$1+2),FALSE))-(Q31*(Q$7/VLOOKUP($B31,'Paddock Names'!$B$11:$D$140,3)))</f>
        <v>#DIV/0!</v>
      </c>
      <c r="R32" s="114" t="e">
        <f>Q32+(VLOOKUP($B31,'Growth Rates'!$B$11:$O$140,($B$1+2),FALSE))-(R31*(R$7/VLOOKUP($B31,'Paddock Names'!$B$11:$D$140,3)))</f>
        <v>#DIV/0!</v>
      </c>
      <c r="S32" s="114" t="e">
        <f>R32+(VLOOKUP($B31,'Growth Rates'!$B$11:$O$140,($B$1+2),FALSE))-(S31*(S$7/VLOOKUP($B31,'Paddock Names'!$B$11:$D$140,3)))</f>
        <v>#DIV/0!</v>
      </c>
      <c r="T32" s="114" t="e">
        <f>S32+(VLOOKUP($B31,'Growth Rates'!$B$11:$O$140,($B$1+2),FALSE))-(T31*(T$7/VLOOKUP($B31,'Paddock Names'!$B$11:$D$140,3)))</f>
        <v>#DIV/0!</v>
      </c>
      <c r="U32" s="114" t="e">
        <f>T32+(VLOOKUP($B31,'Growth Rates'!$B$11:$O$140,($B$1+2),FALSE))-(U31*(U$7/VLOOKUP($B31,'Paddock Names'!$B$11:$D$140,3)))</f>
        <v>#DIV/0!</v>
      </c>
      <c r="V32" s="114" t="e">
        <f>U32+(VLOOKUP($B31,'Growth Rates'!$B$11:$O$140,($B$1+2),FALSE))-(V31*(V$7/VLOOKUP($B31,'Paddock Names'!$B$11:$D$140,3)))</f>
        <v>#DIV/0!</v>
      </c>
      <c r="W32" s="114" t="e">
        <f>V32+(VLOOKUP($B31,'Growth Rates'!$B$11:$O$140,($B$1+2),FALSE))-(W31*(W$7/VLOOKUP($B31,'Paddock Names'!$B$11:$D$140,3)))</f>
        <v>#DIV/0!</v>
      </c>
      <c r="X32" s="114" t="e">
        <f>W32+(VLOOKUP($B31,'Growth Rates'!$B$11:$O$140,($B$1+2),FALSE))-(X31*(X$7/VLOOKUP($B31,'Paddock Names'!$B$11:$D$140,3)))</f>
        <v>#DIV/0!</v>
      </c>
      <c r="Y32" s="114" t="e">
        <f>X32+(VLOOKUP($B31,'Growth Rates'!$B$11:$O$140,($B$1+2),FALSE))-(Y31*(Y$7/VLOOKUP($B31,'Paddock Names'!$B$11:$D$140,3)))</f>
        <v>#DIV/0!</v>
      </c>
      <c r="Z32" s="114" t="e">
        <f>Y32+(VLOOKUP($B31,'Growth Rates'!$B$11:$O$140,($B$1+2),FALSE))-(Z31*(Z$7/VLOOKUP($B31,'Paddock Names'!$B$11:$D$140,3)))</f>
        <v>#DIV/0!</v>
      </c>
      <c r="AA32" s="114" t="e">
        <f>Z32+(VLOOKUP($B31,'Growth Rates'!$B$11:$O$140,($B$1+2),FALSE))-(AA31*(AA$7/VLOOKUP($B31,'Paddock Names'!$B$11:$D$140,3)))</f>
        <v>#DIV/0!</v>
      </c>
      <c r="AB32" s="114" t="e">
        <f>AA32+(VLOOKUP($B31,'Growth Rates'!$B$11:$O$140,($B$1+2),FALSE))-(AB31*(AB$7/VLOOKUP($B31,'Paddock Names'!$B$11:$D$140,3)))</f>
        <v>#DIV/0!</v>
      </c>
      <c r="AC32" s="114" t="e">
        <f>AB32+(VLOOKUP($B31,'Growth Rates'!$B$11:$O$140,($B$1+2),FALSE))-(AC31*(AC$7/VLOOKUP($B31,'Paddock Names'!$B$11:$D$140,3)))</f>
        <v>#DIV/0!</v>
      </c>
      <c r="AD32" s="114" t="e">
        <f>AC32+(VLOOKUP($B31,'Growth Rates'!$B$11:$O$140,($B$1+2),FALSE))-(AD31*(AD$7/VLOOKUP($B31,'Paddock Names'!$B$11:$D$140,3)))</f>
        <v>#DIV/0!</v>
      </c>
      <c r="AE32" s="114" t="e">
        <f>AD32+(VLOOKUP($B31,'Growth Rates'!$B$11:$O$140,($B$1+2),FALSE))-(AE31*(AE$7/VLOOKUP($B31,'Paddock Names'!$B$11:$D$140,3)))</f>
        <v>#DIV/0!</v>
      </c>
      <c r="AF32" s="114" t="e">
        <f>AE32+(VLOOKUP($B31,'Growth Rates'!$B$11:$O$140,($B$1+2),FALSE))-(AF31*(AF$7/VLOOKUP($B31,'Paddock Names'!$B$11:$D$140,3)))</f>
        <v>#DIV/0!</v>
      </c>
      <c r="AG32" s="114" t="e">
        <f>AF32+(VLOOKUP($B31,'Growth Rates'!$B$11:$O$140,($B$1+2),FALSE))-(AG31*(AG$7/VLOOKUP($B31,'Paddock Names'!$B$11:$D$140,3)))</f>
        <v>#DIV/0!</v>
      </c>
      <c r="AH32" s="114" t="e">
        <f>AG32+(VLOOKUP($B31,'Growth Rates'!$B$11:$O$140,($B$1+2),FALSE))-(AH31*(AH$7/VLOOKUP($B31,'Paddock Names'!$B$11:$D$140,3)))</f>
        <v>#DIV/0!</v>
      </c>
      <c r="AI32" s="114" t="e">
        <f>AH32+(VLOOKUP($B31,'Growth Rates'!$B$11:$O$140,($B$1+2),FALSE))-(AI31*(AI$7/VLOOKUP($B31,'Paddock Names'!$B$11:$D$140,3)))</f>
        <v>#DIV/0!</v>
      </c>
      <c r="AJ32" s="114" t="e">
        <f>AI32+(VLOOKUP($B31,'Growth Rates'!$B$11:$O$140,($B$1+2),FALSE))-(AJ31*(AJ$7/VLOOKUP($B31,'Paddock Names'!$B$11:$D$140,3)))</f>
        <v>#DIV/0!</v>
      </c>
      <c r="AK32" s="114" t="e">
        <f>AJ32+(VLOOKUP($B31,'Growth Rates'!$B$11:$O$140,($B$1+2),FALSE))-(AK31*(AK$7/VLOOKUP($B31,'Paddock Names'!$B$11:$D$140,3)))</f>
        <v>#DIV/0!</v>
      </c>
      <c r="AL32" s="114" t="e">
        <f>AK32+(VLOOKUP($B31,'Growth Rates'!$B$11:$O$140,($B$1+2),FALSE))-(AL31*(AL$7/VLOOKUP($B31,'Paddock Names'!$B$11:$D$140,3)))</f>
        <v>#DIV/0!</v>
      </c>
      <c r="AM32" s="115" t="e">
        <f>AL32+(VLOOKUP($B31,'Growth Rates'!$B$11:$O$140,($B$1+2),FALSE))-(AM31*(AM$7/VLOOKUP($B31,'Paddock Names'!$B$11:$D$140,3)))</f>
        <v>#DIV/0!</v>
      </c>
    </row>
    <row r="33" spans="2:39" x14ac:dyDescent="0.2">
      <c r="B33" s="58">
        <f t="shared" si="4"/>
        <v>12</v>
      </c>
      <c r="C33" s="23" t="str">
        <f>IF(VLOOKUP(B33,'Paddock Names'!$B$11:$C$140,2)&gt;0,VLOOKUP(B33,'Paddock Names'!$B$11:$C$140,2),"")</f>
        <v/>
      </c>
      <c r="D33" s="28" t="e">
        <f>IF(((F33-G33)/(((VLOOKUP(B33,'Growth Rates'!$B$11:$O$140,($B$1+2),FALSE)))-(((I$7/VLOOKUP(B33,'Paddock Names'!$B$11:$D$140,3))))))*-1&gt;31,31,(IF(((F33-G33)/(((VLOOKUP(B33,'Growth Rates'!$B$11:$O$140,($B$1+2),FALSE)))-(((I$7/VLOOKUP(B33,'Paddock Names'!$B$11:$D$140,3))))))*-1&gt;0,ROUNDDOWN(((F33-G33)/(((VLOOKUP(B33,'Growth Rates'!$B$11:$O$140,($B$1+2),FALSE)))-(((I$7/VLOOKUP(B33,'Paddock Names'!$B$11:$D$140,3))))))*-1,0),31)))</f>
        <v>#DIV/0!</v>
      </c>
      <c r="E33" s="17" t="str">
        <f>IF(SUM(I33:AM33)&gt;0,SUM(I33:AM33)," ")</f>
        <v xml:space="preserve"> </v>
      </c>
      <c r="F33" s="119" t="e">
        <f>Nov!AL34</f>
        <v>#DIV/0!</v>
      </c>
      <c r="G33" s="17">
        <f>VLOOKUP(B33,'Herbage Mass Residual'!$B$11:$O$140,($B$1+2),FALSE)</f>
        <v>2000</v>
      </c>
      <c r="H33" s="103" t="e">
        <f>($F$7/VLOOKUP(B33,'Paddock Names'!$B$11:$D$140,3))*(SUM(I33:AM33)/31)</f>
        <v>#DIV/0!</v>
      </c>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2"/>
    </row>
    <row r="34" spans="2:39" ht="16" thickBot="1" x14ac:dyDescent="0.25">
      <c r="B34" s="58">
        <f t="shared" si="4"/>
        <v>12.5</v>
      </c>
      <c r="C34" s="23"/>
      <c r="D34" s="29"/>
      <c r="E34" s="27"/>
      <c r="F34" s="21"/>
      <c r="G34" s="22"/>
      <c r="H34" s="104"/>
      <c r="I34" s="114" t="e">
        <f>F33+(VLOOKUP(B33,'Growth Rates'!$B$11:$O$140,($B$1+2),FALSE))-(I33*(I$7/VLOOKUP(B33,'Paddock Names'!$B$11:$D$140,3)))</f>
        <v>#DIV/0!</v>
      </c>
      <c r="J34" s="114" t="e">
        <f>I34+(VLOOKUP($B33,'Growth Rates'!$B$11:$O$140,($B$1+2),FALSE))-(J33*(J$7/VLOOKUP($B33,'Paddock Names'!$B$11:$D$140,3)))</f>
        <v>#DIV/0!</v>
      </c>
      <c r="K34" s="114" t="e">
        <f>J34+(VLOOKUP($B33,'Growth Rates'!$B$11:$O$140,($B$1+2),FALSE))-(K33*(K$7/VLOOKUP($B33,'Paddock Names'!$B$11:$D$140,3)))</f>
        <v>#DIV/0!</v>
      </c>
      <c r="L34" s="114" t="e">
        <f>K34+(VLOOKUP($B33,'Growth Rates'!$B$11:$O$140,($B$1+2),FALSE))-(L33*(L$7/VLOOKUP($B33,'Paddock Names'!$B$11:$D$140,3)))</f>
        <v>#DIV/0!</v>
      </c>
      <c r="M34" s="114" t="e">
        <f>L34+(VLOOKUP($B33,'Growth Rates'!$B$11:$O$140,($B$1+2),FALSE))-(M33*(M$7/VLOOKUP($B33,'Paddock Names'!$B$11:$D$140,3)))</f>
        <v>#DIV/0!</v>
      </c>
      <c r="N34" s="114" t="e">
        <f>M34+(VLOOKUP($B33,'Growth Rates'!$B$11:$O$140,($B$1+2),FALSE))-(N33*(N$7/VLOOKUP($B33,'Paddock Names'!$B$11:$D$140,3)))</f>
        <v>#DIV/0!</v>
      </c>
      <c r="O34" s="114" t="e">
        <f>N34+(VLOOKUP($B33,'Growth Rates'!$B$11:$O$140,($B$1+2),FALSE))-(O33*(O$7/VLOOKUP($B33,'Paddock Names'!$B$11:$D$140,3)))</f>
        <v>#DIV/0!</v>
      </c>
      <c r="P34" s="114" t="e">
        <f>O34+(VLOOKUP($B33,'Growth Rates'!$B$11:$O$140,($B$1+2),FALSE))-(P33*(P$7/VLOOKUP($B33,'Paddock Names'!$B$11:$D$140,3)))</f>
        <v>#DIV/0!</v>
      </c>
      <c r="Q34" s="114" t="e">
        <f>P34+(VLOOKUP($B33,'Growth Rates'!$B$11:$O$140,($B$1+2),FALSE))-(Q33*(Q$7/VLOOKUP($B33,'Paddock Names'!$B$11:$D$140,3)))</f>
        <v>#DIV/0!</v>
      </c>
      <c r="R34" s="114" t="e">
        <f>Q34+(VLOOKUP($B33,'Growth Rates'!$B$11:$O$140,($B$1+2),FALSE))-(R33*(R$7/VLOOKUP($B33,'Paddock Names'!$B$11:$D$140,3)))</f>
        <v>#DIV/0!</v>
      </c>
      <c r="S34" s="114" t="e">
        <f>R34+(VLOOKUP($B33,'Growth Rates'!$B$11:$O$140,($B$1+2),FALSE))-(S33*(S$7/VLOOKUP($B33,'Paddock Names'!$B$11:$D$140,3)))</f>
        <v>#DIV/0!</v>
      </c>
      <c r="T34" s="114" t="e">
        <f>S34+(VLOOKUP($B33,'Growth Rates'!$B$11:$O$140,($B$1+2),FALSE))-(T33*(T$7/VLOOKUP($B33,'Paddock Names'!$B$11:$D$140,3)))</f>
        <v>#DIV/0!</v>
      </c>
      <c r="U34" s="114" t="e">
        <f>T34+(VLOOKUP($B33,'Growth Rates'!$B$11:$O$140,($B$1+2),FALSE))-(U33*(U$7/VLOOKUP($B33,'Paddock Names'!$B$11:$D$140,3)))</f>
        <v>#DIV/0!</v>
      </c>
      <c r="V34" s="114" t="e">
        <f>U34+(VLOOKUP($B33,'Growth Rates'!$B$11:$O$140,($B$1+2),FALSE))-(V33*(V$7/VLOOKUP($B33,'Paddock Names'!$B$11:$D$140,3)))</f>
        <v>#DIV/0!</v>
      </c>
      <c r="W34" s="114" t="e">
        <f>V34+(VLOOKUP($B33,'Growth Rates'!$B$11:$O$140,($B$1+2),FALSE))-(W33*(W$7/VLOOKUP($B33,'Paddock Names'!$B$11:$D$140,3)))</f>
        <v>#DIV/0!</v>
      </c>
      <c r="X34" s="114" t="e">
        <f>W34+(VLOOKUP($B33,'Growth Rates'!$B$11:$O$140,($B$1+2),FALSE))-(X33*(X$7/VLOOKUP($B33,'Paddock Names'!$B$11:$D$140,3)))</f>
        <v>#DIV/0!</v>
      </c>
      <c r="Y34" s="114" t="e">
        <f>X34+(VLOOKUP($B33,'Growth Rates'!$B$11:$O$140,($B$1+2),FALSE))-(Y33*(Y$7/VLOOKUP($B33,'Paddock Names'!$B$11:$D$140,3)))</f>
        <v>#DIV/0!</v>
      </c>
      <c r="Z34" s="114" t="e">
        <f>Y34+(VLOOKUP($B33,'Growth Rates'!$B$11:$O$140,($B$1+2),FALSE))-(Z33*(Z$7/VLOOKUP($B33,'Paddock Names'!$B$11:$D$140,3)))</f>
        <v>#DIV/0!</v>
      </c>
      <c r="AA34" s="114" t="e">
        <f>Z34+(VLOOKUP($B33,'Growth Rates'!$B$11:$O$140,($B$1+2),FALSE))-(AA33*(AA$7/VLOOKUP($B33,'Paddock Names'!$B$11:$D$140,3)))</f>
        <v>#DIV/0!</v>
      </c>
      <c r="AB34" s="114" t="e">
        <f>AA34+(VLOOKUP($B33,'Growth Rates'!$B$11:$O$140,($B$1+2),FALSE))-(AB33*(AB$7/VLOOKUP($B33,'Paddock Names'!$B$11:$D$140,3)))</f>
        <v>#DIV/0!</v>
      </c>
      <c r="AC34" s="114" t="e">
        <f>AB34+(VLOOKUP($B33,'Growth Rates'!$B$11:$O$140,($B$1+2),FALSE))-(AC33*(AC$7/VLOOKUP($B33,'Paddock Names'!$B$11:$D$140,3)))</f>
        <v>#DIV/0!</v>
      </c>
      <c r="AD34" s="114" t="e">
        <f>AC34+(VLOOKUP($B33,'Growth Rates'!$B$11:$O$140,($B$1+2),FALSE))-(AD33*(AD$7/VLOOKUP($B33,'Paddock Names'!$B$11:$D$140,3)))</f>
        <v>#DIV/0!</v>
      </c>
      <c r="AE34" s="114" t="e">
        <f>AD34+(VLOOKUP($B33,'Growth Rates'!$B$11:$O$140,($B$1+2),FALSE))-(AE33*(AE$7/VLOOKUP($B33,'Paddock Names'!$B$11:$D$140,3)))</f>
        <v>#DIV/0!</v>
      </c>
      <c r="AF34" s="114" t="e">
        <f>AE34+(VLOOKUP($B33,'Growth Rates'!$B$11:$O$140,($B$1+2),FALSE))-(AF33*(AF$7/VLOOKUP($B33,'Paddock Names'!$B$11:$D$140,3)))</f>
        <v>#DIV/0!</v>
      </c>
      <c r="AG34" s="114" t="e">
        <f>AF34+(VLOOKUP($B33,'Growth Rates'!$B$11:$O$140,($B$1+2),FALSE))-(AG33*(AG$7/VLOOKUP($B33,'Paddock Names'!$B$11:$D$140,3)))</f>
        <v>#DIV/0!</v>
      </c>
      <c r="AH34" s="114" t="e">
        <f>AG34+(VLOOKUP($B33,'Growth Rates'!$B$11:$O$140,($B$1+2),FALSE))-(AH33*(AH$7/VLOOKUP($B33,'Paddock Names'!$B$11:$D$140,3)))</f>
        <v>#DIV/0!</v>
      </c>
      <c r="AI34" s="114" t="e">
        <f>AH34+(VLOOKUP($B33,'Growth Rates'!$B$11:$O$140,($B$1+2),FALSE))-(AI33*(AI$7/VLOOKUP($B33,'Paddock Names'!$B$11:$D$140,3)))</f>
        <v>#DIV/0!</v>
      </c>
      <c r="AJ34" s="114" t="e">
        <f>AI34+(VLOOKUP($B33,'Growth Rates'!$B$11:$O$140,($B$1+2),FALSE))-(AJ33*(AJ$7/VLOOKUP($B33,'Paddock Names'!$B$11:$D$140,3)))</f>
        <v>#DIV/0!</v>
      </c>
      <c r="AK34" s="114" t="e">
        <f>AJ34+(VLOOKUP($B33,'Growth Rates'!$B$11:$O$140,($B$1+2),FALSE))-(AK33*(AK$7/VLOOKUP($B33,'Paddock Names'!$B$11:$D$140,3)))</f>
        <v>#DIV/0!</v>
      </c>
      <c r="AL34" s="114" t="e">
        <f>AK34+(VLOOKUP($B33,'Growth Rates'!$B$11:$O$140,($B$1+2),FALSE))-(AL33*(AL$7/VLOOKUP($B33,'Paddock Names'!$B$11:$D$140,3)))</f>
        <v>#DIV/0!</v>
      </c>
      <c r="AM34" s="115" t="e">
        <f>AL34+(VLOOKUP($B33,'Growth Rates'!$B$11:$O$140,($B$1+2),FALSE))-(AM33*(AM$7/VLOOKUP($B33,'Paddock Names'!$B$11:$D$140,3)))</f>
        <v>#DIV/0!</v>
      </c>
    </row>
    <row r="35" spans="2:39" x14ac:dyDescent="0.2">
      <c r="B35" s="58">
        <f t="shared" si="4"/>
        <v>13</v>
      </c>
      <c r="C35" s="23" t="str">
        <f>IF(VLOOKUP(B35,'Paddock Names'!$B$11:$C$140,2)&gt;0,VLOOKUP(B35,'Paddock Names'!$B$11:$C$140,2),"")</f>
        <v/>
      </c>
      <c r="D35" s="28" t="e">
        <f>IF(((F35-G35)/(((VLOOKUP(B35,'Growth Rates'!$B$11:$O$140,($B$1+2),FALSE)))-(((I$7/VLOOKUP(B35,'Paddock Names'!$B$11:$D$140,3))))))*-1&gt;31,31,(IF(((F35-G35)/(((VLOOKUP(B35,'Growth Rates'!$B$11:$O$140,($B$1+2),FALSE)))-(((I$7/VLOOKUP(B35,'Paddock Names'!$B$11:$D$140,3))))))*-1&gt;0,ROUNDDOWN(((F35-G35)/(((VLOOKUP(B35,'Growth Rates'!$B$11:$O$140,($B$1+2),FALSE)))-(((I$7/VLOOKUP(B35,'Paddock Names'!$B$11:$D$140,3))))))*-1,0),31)))</f>
        <v>#DIV/0!</v>
      </c>
      <c r="E35" s="17" t="str">
        <f>IF(SUM(I35:AM35)&gt;0,SUM(I35:AM35)," ")</f>
        <v xml:space="preserve"> </v>
      </c>
      <c r="F35" s="119" t="e">
        <f>Nov!AL36</f>
        <v>#DIV/0!</v>
      </c>
      <c r="G35" s="17">
        <f>VLOOKUP(B35,'Herbage Mass Residual'!$B$11:$O$140,($B$1+2),FALSE)</f>
        <v>2000</v>
      </c>
      <c r="H35" s="103" t="e">
        <f>($F$7/VLOOKUP(B35,'Paddock Names'!$B$11:$D$140,3))*(SUM(I35:AM35)/31)</f>
        <v>#DIV/0!</v>
      </c>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2"/>
    </row>
    <row r="36" spans="2:39" ht="16" thickBot="1" x14ac:dyDescent="0.25">
      <c r="B36" s="58">
        <f t="shared" si="4"/>
        <v>13.5</v>
      </c>
      <c r="C36" s="23"/>
      <c r="D36" s="29"/>
      <c r="E36" s="27"/>
      <c r="F36" s="21"/>
      <c r="G36" s="22"/>
      <c r="H36" s="104"/>
      <c r="I36" s="114" t="e">
        <f>F35+(VLOOKUP(B35,'Growth Rates'!$B$11:$O$140,($B$1+2),FALSE))-(I35*(I$7/VLOOKUP(B35,'Paddock Names'!$B$11:$D$140,3)))</f>
        <v>#DIV/0!</v>
      </c>
      <c r="J36" s="114" t="e">
        <f>I36+(VLOOKUP($B35,'Growth Rates'!$B$11:$O$140,($B$1+2),FALSE))-(J35*(J$7/VLOOKUP($B35,'Paddock Names'!$B$11:$D$140,3)))</f>
        <v>#DIV/0!</v>
      </c>
      <c r="K36" s="114" t="e">
        <f>J36+(VLOOKUP($B35,'Growth Rates'!$B$11:$O$140,($B$1+2),FALSE))-(K35*(K$7/VLOOKUP($B35,'Paddock Names'!$B$11:$D$140,3)))</f>
        <v>#DIV/0!</v>
      </c>
      <c r="L36" s="114" t="e">
        <f>K36+(VLOOKUP($B35,'Growth Rates'!$B$11:$O$140,($B$1+2),FALSE))-(L35*(L$7/VLOOKUP($B35,'Paddock Names'!$B$11:$D$140,3)))</f>
        <v>#DIV/0!</v>
      </c>
      <c r="M36" s="114" t="e">
        <f>L36+(VLOOKUP($B35,'Growth Rates'!$B$11:$O$140,($B$1+2),FALSE))-(M35*(M$7/VLOOKUP($B35,'Paddock Names'!$B$11:$D$140,3)))</f>
        <v>#DIV/0!</v>
      </c>
      <c r="N36" s="114" t="e">
        <f>M36+(VLOOKUP($B35,'Growth Rates'!$B$11:$O$140,($B$1+2),FALSE))-(N35*(N$7/VLOOKUP($B35,'Paddock Names'!$B$11:$D$140,3)))</f>
        <v>#DIV/0!</v>
      </c>
      <c r="O36" s="114" t="e">
        <f>N36+(VLOOKUP($B35,'Growth Rates'!$B$11:$O$140,($B$1+2),FALSE))-(O35*(O$7/VLOOKUP($B35,'Paddock Names'!$B$11:$D$140,3)))</f>
        <v>#DIV/0!</v>
      </c>
      <c r="P36" s="114" t="e">
        <f>O36+(VLOOKUP($B35,'Growth Rates'!$B$11:$O$140,($B$1+2),FALSE))-(P35*(P$7/VLOOKUP($B35,'Paddock Names'!$B$11:$D$140,3)))</f>
        <v>#DIV/0!</v>
      </c>
      <c r="Q36" s="114" t="e">
        <f>P36+(VLOOKUP($B35,'Growth Rates'!$B$11:$O$140,($B$1+2),FALSE))-(Q35*(Q$7/VLOOKUP($B35,'Paddock Names'!$B$11:$D$140,3)))</f>
        <v>#DIV/0!</v>
      </c>
      <c r="R36" s="114" t="e">
        <f>Q36+(VLOOKUP($B35,'Growth Rates'!$B$11:$O$140,($B$1+2),FALSE))-(R35*(R$7/VLOOKUP($B35,'Paddock Names'!$B$11:$D$140,3)))</f>
        <v>#DIV/0!</v>
      </c>
      <c r="S36" s="114" t="e">
        <f>R36+(VLOOKUP($B35,'Growth Rates'!$B$11:$O$140,($B$1+2),FALSE))-(S35*(S$7/VLOOKUP($B35,'Paddock Names'!$B$11:$D$140,3)))</f>
        <v>#DIV/0!</v>
      </c>
      <c r="T36" s="114" t="e">
        <f>S36+(VLOOKUP($B35,'Growth Rates'!$B$11:$O$140,($B$1+2),FALSE))-(T35*(T$7/VLOOKUP($B35,'Paddock Names'!$B$11:$D$140,3)))</f>
        <v>#DIV/0!</v>
      </c>
      <c r="U36" s="114" t="e">
        <f>T36+(VLOOKUP($B35,'Growth Rates'!$B$11:$O$140,($B$1+2),FALSE))-(U35*(U$7/VLOOKUP($B35,'Paddock Names'!$B$11:$D$140,3)))</f>
        <v>#DIV/0!</v>
      </c>
      <c r="V36" s="114" t="e">
        <f>U36+(VLOOKUP($B35,'Growth Rates'!$B$11:$O$140,($B$1+2),FALSE))-(V35*(V$7/VLOOKUP($B35,'Paddock Names'!$B$11:$D$140,3)))</f>
        <v>#DIV/0!</v>
      </c>
      <c r="W36" s="114" t="e">
        <f>V36+(VLOOKUP($B35,'Growth Rates'!$B$11:$O$140,($B$1+2),FALSE))-(W35*(W$7/VLOOKUP($B35,'Paddock Names'!$B$11:$D$140,3)))</f>
        <v>#DIV/0!</v>
      </c>
      <c r="X36" s="114" t="e">
        <f>W36+(VLOOKUP($B35,'Growth Rates'!$B$11:$O$140,($B$1+2),FALSE))-(X35*(X$7/VLOOKUP($B35,'Paddock Names'!$B$11:$D$140,3)))</f>
        <v>#DIV/0!</v>
      </c>
      <c r="Y36" s="114" t="e">
        <f>X36+(VLOOKUP($B35,'Growth Rates'!$B$11:$O$140,($B$1+2),FALSE))-(Y35*(Y$7/VLOOKUP($B35,'Paddock Names'!$B$11:$D$140,3)))</f>
        <v>#DIV/0!</v>
      </c>
      <c r="Z36" s="114" t="e">
        <f>Y36+(VLOOKUP($B35,'Growth Rates'!$B$11:$O$140,($B$1+2),FALSE))-(Z35*(Z$7/VLOOKUP($B35,'Paddock Names'!$B$11:$D$140,3)))</f>
        <v>#DIV/0!</v>
      </c>
      <c r="AA36" s="114" t="e">
        <f>Z36+(VLOOKUP($B35,'Growth Rates'!$B$11:$O$140,($B$1+2),FALSE))-(AA35*(AA$7/VLOOKUP($B35,'Paddock Names'!$B$11:$D$140,3)))</f>
        <v>#DIV/0!</v>
      </c>
      <c r="AB36" s="114" t="e">
        <f>AA36+(VLOOKUP($B35,'Growth Rates'!$B$11:$O$140,($B$1+2),FALSE))-(AB35*(AB$7/VLOOKUP($B35,'Paddock Names'!$B$11:$D$140,3)))</f>
        <v>#DIV/0!</v>
      </c>
      <c r="AC36" s="114" t="e">
        <f>AB36+(VLOOKUP($B35,'Growth Rates'!$B$11:$O$140,($B$1+2),FALSE))-(AC35*(AC$7/VLOOKUP($B35,'Paddock Names'!$B$11:$D$140,3)))</f>
        <v>#DIV/0!</v>
      </c>
      <c r="AD36" s="114" t="e">
        <f>AC36+(VLOOKUP($B35,'Growth Rates'!$B$11:$O$140,($B$1+2),FALSE))-(AD35*(AD$7/VLOOKUP($B35,'Paddock Names'!$B$11:$D$140,3)))</f>
        <v>#DIV/0!</v>
      </c>
      <c r="AE36" s="114" t="e">
        <f>AD36+(VLOOKUP($B35,'Growth Rates'!$B$11:$O$140,($B$1+2),FALSE))-(AE35*(AE$7/VLOOKUP($B35,'Paddock Names'!$B$11:$D$140,3)))</f>
        <v>#DIV/0!</v>
      </c>
      <c r="AF36" s="114" t="e">
        <f>AE36+(VLOOKUP($B35,'Growth Rates'!$B$11:$O$140,($B$1+2),FALSE))-(AF35*(AF$7/VLOOKUP($B35,'Paddock Names'!$B$11:$D$140,3)))</f>
        <v>#DIV/0!</v>
      </c>
      <c r="AG36" s="114" t="e">
        <f>AF36+(VLOOKUP($B35,'Growth Rates'!$B$11:$O$140,($B$1+2),FALSE))-(AG35*(AG$7/VLOOKUP($B35,'Paddock Names'!$B$11:$D$140,3)))</f>
        <v>#DIV/0!</v>
      </c>
      <c r="AH36" s="114" t="e">
        <f>AG36+(VLOOKUP($B35,'Growth Rates'!$B$11:$O$140,($B$1+2),FALSE))-(AH35*(AH$7/VLOOKUP($B35,'Paddock Names'!$B$11:$D$140,3)))</f>
        <v>#DIV/0!</v>
      </c>
      <c r="AI36" s="114" t="e">
        <f>AH36+(VLOOKUP($B35,'Growth Rates'!$B$11:$O$140,($B$1+2),FALSE))-(AI35*(AI$7/VLOOKUP($B35,'Paddock Names'!$B$11:$D$140,3)))</f>
        <v>#DIV/0!</v>
      </c>
      <c r="AJ36" s="114" t="e">
        <f>AI36+(VLOOKUP($B35,'Growth Rates'!$B$11:$O$140,($B$1+2),FALSE))-(AJ35*(AJ$7/VLOOKUP($B35,'Paddock Names'!$B$11:$D$140,3)))</f>
        <v>#DIV/0!</v>
      </c>
      <c r="AK36" s="114" t="e">
        <f>AJ36+(VLOOKUP($B35,'Growth Rates'!$B$11:$O$140,($B$1+2),FALSE))-(AK35*(AK$7/VLOOKUP($B35,'Paddock Names'!$B$11:$D$140,3)))</f>
        <v>#DIV/0!</v>
      </c>
      <c r="AL36" s="114" t="e">
        <f>AK36+(VLOOKUP($B35,'Growth Rates'!$B$11:$O$140,($B$1+2),FALSE))-(AL35*(AL$7/VLOOKUP($B35,'Paddock Names'!$B$11:$D$140,3)))</f>
        <v>#DIV/0!</v>
      </c>
      <c r="AM36" s="115" t="e">
        <f>AL36+(VLOOKUP($B35,'Growth Rates'!$B$11:$O$140,($B$1+2),FALSE))-(AM35*(AM$7/VLOOKUP($B35,'Paddock Names'!$B$11:$D$140,3)))</f>
        <v>#DIV/0!</v>
      </c>
    </row>
    <row r="37" spans="2:39" x14ac:dyDescent="0.2">
      <c r="B37" s="58">
        <f t="shared" si="4"/>
        <v>14</v>
      </c>
      <c r="C37" s="23" t="str">
        <f>IF(VLOOKUP(B37,'Paddock Names'!$B$11:$C$140,2)&gt;0,VLOOKUP(B37,'Paddock Names'!$B$11:$C$140,2),"")</f>
        <v/>
      </c>
      <c r="D37" s="28" t="e">
        <f>IF(((F37-G37)/(((VLOOKUP(B37,'Growth Rates'!$B$11:$O$140,($B$1+2),FALSE)))-(((I$7/VLOOKUP(B37,'Paddock Names'!$B$11:$D$140,3))))))*-1&gt;31,31,(IF(((F37-G37)/(((VLOOKUP(B37,'Growth Rates'!$B$11:$O$140,($B$1+2),FALSE)))-(((I$7/VLOOKUP(B37,'Paddock Names'!$B$11:$D$140,3))))))*-1&gt;0,ROUNDDOWN(((F37-G37)/(((VLOOKUP(B37,'Growth Rates'!$B$11:$O$140,($B$1+2),FALSE)))-(((I$7/VLOOKUP(B37,'Paddock Names'!$B$11:$D$140,3))))))*-1,0),31)))</f>
        <v>#DIV/0!</v>
      </c>
      <c r="E37" s="17" t="str">
        <f>IF(SUM(I37:AM37)&gt;0,SUM(I37:AM37)," ")</f>
        <v xml:space="preserve"> </v>
      </c>
      <c r="F37" s="119" t="e">
        <f>Nov!AL38</f>
        <v>#DIV/0!</v>
      </c>
      <c r="G37" s="17">
        <f>VLOOKUP(B37,'Herbage Mass Residual'!$B$11:$O$140,($B$1+2),FALSE)</f>
        <v>2000</v>
      </c>
      <c r="H37" s="103" t="e">
        <f>($F$7/VLOOKUP(B37,'Paddock Names'!$B$11:$D$140,3))*(SUM(I37:AM37)/31)</f>
        <v>#DIV/0!</v>
      </c>
      <c r="I37" s="100"/>
      <c r="J37" s="100"/>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2"/>
    </row>
    <row r="38" spans="2:39" ht="16" thickBot="1" x14ac:dyDescent="0.25">
      <c r="B38" s="58">
        <f t="shared" si="4"/>
        <v>14.5</v>
      </c>
      <c r="C38" s="23"/>
      <c r="D38" s="29"/>
      <c r="E38" s="27"/>
      <c r="F38" s="21"/>
      <c r="G38" s="22"/>
      <c r="H38" s="104"/>
      <c r="I38" s="114" t="e">
        <f>F37+(VLOOKUP(B37,'Growth Rates'!$B$11:$O$140,($B$1+2),FALSE))-(I37*(I$7/VLOOKUP(B37,'Paddock Names'!$B$11:$D$140,3)))</f>
        <v>#DIV/0!</v>
      </c>
      <c r="J38" s="114" t="e">
        <f>I38+(VLOOKUP($B37,'Growth Rates'!$B$11:$O$140,($B$1+2),FALSE))-(J37*(J$7/VLOOKUP($B37,'Paddock Names'!$B$11:$D$140,3)))</f>
        <v>#DIV/0!</v>
      </c>
      <c r="K38" s="114" t="e">
        <f>J38+(VLOOKUP($B37,'Growth Rates'!$B$11:$O$140,($B$1+2),FALSE))-(K37*(K$7/VLOOKUP($B37,'Paddock Names'!$B$11:$D$140,3)))</f>
        <v>#DIV/0!</v>
      </c>
      <c r="L38" s="114" t="e">
        <f>K38+(VLOOKUP($B37,'Growth Rates'!$B$11:$O$140,($B$1+2),FALSE))-(L37*(L$7/VLOOKUP($B37,'Paddock Names'!$B$11:$D$140,3)))</f>
        <v>#DIV/0!</v>
      </c>
      <c r="M38" s="114" t="e">
        <f>L38+(VLOOKUP($B37,'Growth Rates'!$B$11:$O$140,($B$1+2),FALSE))-(M37*(M$7/VLOOKUP($B37,'Paddock Names'!$B$11:$D$140,3)))</f>
        <v>#DIV/0!</v>
      </c>
      <c r="N38" s="114" t="e">
        <f>M38+(VLOOKUP($B37,'Growth Rates'!$B$11:$O$140,($B$1+2),FALSE))-(N37*(N$7/VLOOKUP($B37,'Paddock Names'!$B$11:$D$140,3)))</f>
        <v>#DIV/0!</v>
      </c>
      <c r="O38" s="114" t="e">
        <f>N38+(VLOOKUP($B37,'Growth Rates'!$B$11:$O$140,($B$1+2),FALSE))-(O37*(O$7/VLOOKUP($B37,'Paddock Names'!$B$11:$D$140,3)))</f>
        <v>#DIV/0!</v>
      </c>
      <c r="P38" s="114" t="e">
        <f>O38+(VLOOKUP($B37,'Growth Rates'!$B$11:$O$140,($B$1+2),FALSE))-(P37*(P$7/VLOOKUP($B37,'Paddock Names'!$B$11:$D$140,3)))</f>
        <v>#DIV/0!</v>
      </c>
      <c r="Q38" s="114" t="e">
        <f>P38+(VLOOKUP($B37,'Growth Rates'!$B$11:$O$140,($B$1+2),FALSE))-(Q37*(Q$7/VLOOKUP($B37,'Paddock Names'!$B$11:$D$140,3)))</f>
        <v>#DIV/0!</v>
      </c>
      <c r="R38" s="114" t="e">
        <f>Q38+(VLOOKUP($B37,'Growth Rates'!$B$11:$O$140,($B$1+2),FALSE))-(R37*(R$7/VLOOKUP($B37,'Paddock Names'!$B$11:$D$140,3)))</f>
        <v>#DIV/0!</v>
      </c>
      <c r="S38" s="114" t="e">
        <f>R38+(VLOOKUP($B37,'Growth Rates'!$B$11:$O$140,($B$1+2),FALSE))-(S37*(S$7/VLOOKUP($B37,'Paddock Names'!$B$11:$D$140,3)))</f>
        <v>#DIV/0!</v>
      </c>
      <c r="T38" s="114" t="e">
        <f>S38+(VLOOKUP($B37,'Growth Rates'!$B$11:$O$140,($B$1+2),FALSE))-(T37*(T$7/VLOOKUP($B37,'Paddock Names'!$B$11:$D$140,3)))</f>
        <v>#DIV/0!</v>
      </c>
      <c r="U38" s="114" t="e">
        <f>T38+(VLOOKUP($B37,'Growth Rates'!$B$11:$O$140,($B$1+2),FALSE))-(U37*(U$7/VLOOKUP($B37,'Paddock Names'!$B$11:$D$140,3)))</f>
        <v>#DIV/0!</v>
      </c>
      <c r="V38" s="114" t="e">
        <f>U38+(VLOOKUP($B37,'Growth Rates'!$B$11:$O$140,($B$1+2),FALSE))-(V37*(V$7/VLOOKUP($B37,'Paddock Names'!$B$11:$D$140,3)))</f>
        <v>#DIV/0!</v>
      </c>
      <c r="W38" s="114" t="e">
        <f>V38+(VLOOKUP($B37,'Growth Rates'!$B$11:$O$140,($B$1+2),FALSE))-(W37*(W$7/VLOOKUP($B37,'Paddock Names'!$B$11:$D$140,3)))</f>
        <v>#DIV/0!</v>
      </c>
      <c r="X38" s="114" t="e">
        <f>W38+(VLOOKUP($B37,'Growth Rates'!$B$11:$O$140,($B$1+2),FALSE))-(X37*(X$7/VLOOKUP($B37,'Paddock Names'!$B$11:$D$140,3)))</f>
        <v>#DIV/0!</v>
      </c>
      <c r="Y38" s="114" t="e">
        <f>X38+(VLOOKUP($B37,'Growth Rates'!$B$11:$O$140,($B$1+2),FALSE))-(Y37*(Y$7/VLOOKUP($B37,'Paddock Names'!$B$11:$D$140,3)))</f>
        <v>#DIV/0!</v>
      </c>
      <c r="Z38" s="114" t="e">
        <f>Y38+(VLOOKUP($B37,'Growth Rates'!$B$11:$O$140,($B$1+2),FALSE))-(Z37*(Z$7/VLOOKUP($B37,'Paddock Names'!$B$11:$D$140,3)))</f>
        <v>#DIV/0!</v>
      </c>
      <c r="AA38" s="114" t="e">
        <f>Z38+(VLOOKUP($B37,'Growth Rates'!$B$11:$O$140,($B$1+2),FALSE))-(AA37*(AA$7/VLOOKUP($B37,'Paddock Names'!$B$11:$D$140,3)))</f>
        <v>#DIV/0!</v>
      </c>
      <c r="AB38" s="114" t="e">
        <f>AA38+(VLOOKUP($B37,'Growth Rates'!$B$11:$O$140,($B$1+2),FALSE))-(AB37*(AB$7/VLOOKUP($B37,'Paddock Names'!$B$11:$D$140,3)))</f>
        <v>#DIV/0!</v>
      </c>
      <c r="AC38" s="114" t="e">
        <f>AB38+(VLOOKUP($B37,'Growth Rates'!$B$11:$O$140,($B$1+2),FALSE))-(AC37*(AC$7/VLOOKUP($B37,'Paddock Names'!$B$11:$D$140,3)))</f>
        <v>#DIV/0!</v>
      </c>
      <c r="AD38" s="114" t="e">
        <f>AC38+(VLOOKUP($B37,'Growth Rates'!$B$11:$O$140,($B$1+2),FALSE))-(AD37*(AD$7/VLOOKUP($B37,'Paddock Names'!$B$11:$D$140,3)))</f>
        <v>#DIV/0!</v>
      </c>
      <c r="AE38" s="114" t="e">
        <f>AD38+(VLOOKUP($B37,'Growth Rates'!$B$11:$O$140,($B$1+2),FALSE))-(AE37*(AE$7/VLOOKUP($B37,'Paddock Names'!$B$11:$D$140,3)))</f>
        <v>#DIV/0!</v>
      </c>
      <c r="AF38" s="114" t="e">
        <f>AE38+(VLOOKUP($B37,'Growth Rates'!$B$11:$O$140,($B$1+2),FALSE))-(AF37*(AF$7/VLOOKUP($B37,'Paddock Names'!$B$11:$D$140,3)))</f>
        <v>#DIV/0!</v>
      </c>
      <c r="AG38" s="114" t="e">
        <f>AF38+(VLOOKUP($B37,'Growth Rates'!$B$11:$O$140,($B$1+2),FALSE))-(AG37*(AG$7/VLOOKUP($B37,'Paddock Names'!$B$11:$D$140,3)))</f>
        <v>#DIV/0!</v>
      </c>
      <c r="AH38" s="114" t="e">
        <f>AG38+(VLOOKUP($B37,'Growth Rates'!$B$11:$O$140,($B$1+2),FALSE))-(AH37*(AH$7/VLOOKUP($B37,'Paddock Names'!$B$11:$D$140,3)))</f>
        <v>#DIV/0!</v>
      </c>
      <c r="AI38" s="114" t="e">
        <f>AH38+(VLOOKUP($B37,'Growth Rates'!$B$11:$O$140,($B$1+2),FALSE))-(AI37*(AI$7/VLOOKUP($B37,'Paddock Names'!$B$11:$D$140,3)))</f>
        <v>#DIV/0!</v>
      </c>
      <c r="AJ38" s="114" t="e">
        <f>AI38+(VLOOKUP($B37,'Growth Rates'!$B$11:$O$140,($B$1+2),FALSE))-(AJ37*(AJ$7/VLOOKUP($B37,'Paddock Names'!$B$11:$D$140,3)))</f>
        <v>#DIV/0!</v>
      </c>
      <c r="AK38" s="114" t="e">
        <f>AJ38+(VLOOKUP($B37,'Growth Rates'!$B$11:$O$140,($B$1+2),FALSE))-(AK37*(AK$7/VLOOKUP($B37,'Paddock Names'!$B$11:$D$140,3)))</f>
        <v>#DIV/0!</v>
      </c>
      <c r="AL38" s="114" t="e">
        <f>AK38+(VLOOKUP($B37,'Growth Rates'!$B$11:$O$140,($B$1+2),FALSE))-(AL37*(AL$7/VLOOKUP($B37,'Paddock Names'!$B$11:$D$140,3)))</f>
        <v>#DIV/0!</v>
      </c>
      <c r="AM38" s="115" t="e">
        <f>AL38+(VLOOKUP($B37,'Growth Rates'!$B$11:$O$140,($B$1+2),FALSE))-(AM37*(AM$7/VLOOKUP($B37,'Paddock Names'!$B$11:$D$140,3)))</f>
        <v>#DIV/0!</v>
      </c>
    </row>
    <row r="39" spans="2:39" x14ac:dyDescent="0.2">
      <c r="B39" s="58">
        <f t="shared" si="4"/>
        <v>15</v>
      </c>
      <c r="C39" s="23" t="str">
        <f>IF(VLOOKUP(B39,'Paddock Names'!$B$11:$C$140,2)&gt;0,VLOOKUP(B39,'Paddock Names'!$B$11:$C$140,2),"")</f>
        <v/>
      </c>
      <c r="D39" s="28" t="e">
        <f>IF(((F39-G39)/(((VLOOKUP(B39,'Growth Rates'!$B$11:$O$140,($B$1+2),FALSE)))-(((I$7/VLOOKUP(B39,'Paddock Names'!$B$11:$D$140,3))))))*-1&gt;31,31,(IF(((F39-G39)/(((VLOOKUP(B39,'Growth Rates'!$B$11:$O$140,($B$1+2),FALSE)))-(((I$7/VLOOKUP(B39,'Paddock Names'!$B$11:$D$140,3))))))*-1&gt;0,ROUNDDOWN(((F39-G39)/(((VLOOKUP(B39,'Growth Rates'!$B$11:$O$140,($B$1+2),FALSE)))-(((I$7/VLOOKUP(B39,'Paddock Names'!$B$11:$D$140,3))))))*-1,0),31)))</f>
        <v>#DIV/0!</v>
      </c>
      <c r="E39" s="17" t="str">
        <f>IF(SUM(I39:AM39)&gt;0,SUM(I39:AM39)," ")</f>
        <v xml:space="preserve"> </v>
      </c>
      <c r="F39" s="119" t="e">
        <f>Nov!AL40</f>
        <v>#DIV/0!</v>
      </c>
      <c r="G39" s="17">
        <f>VLOOKUP(B39,'Herbage Mass Residual'!$B$11:$O$140,($B$1+2),FALSE)</f>
        <v>2000</v>
      </c>
      <c r="H39" s="103" t="e">
        <f>($F$7/VLOOKUP(B39,'Paddock Names'!$B$11:$D$140,3))*(SUM(I39:AM39)/31)</f>
        <v>#DIV/0!</v>
      </c>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2"/>
    </row>
    <row r="40" spans="2:39" ht="16" thickBot="1" x14ac:dyDescent="0.25">
      <c r="B40" s="58">
        <f t="shared" si="4"/>
        <v>15.5</v>
      </c>
      <c r="C40" s="23"/>
      <c r="D40" s="29"/>
      <c r="E40" s="27"/>
      <c r="F40" s="21"/>
      <c r="G40" s="22"/>
      <c r="H40" s="104"/>
      <c r="I40" s="114" t="e">
        <f>F39+(VLOOKUP(B39,'Growth Rates'!$B$11:$O$140,($B$1+2),FALSE))-(I39*(I$7/VLOOKUP(B39,'Paddock Names'!$B$11:$D$140,3)))</f>
        <v>#DIV/0!</v>
      </c>
      <c r="J40" s="114" t="e">
        <f>I40+(VLOOKUP($B39,'Growth Rates'!$B$11:$O$140,($B$1+2),FALSE))-(J39*(J$7/VLOOKUP($B39,'Paddock Names'!$B$11:$D$140,3)))</f>
        <v>#DIV/0!</v>
      </c>
      <c r="K40" s="114" t="e">
        <f>J40+(VLOOKUP($B39,'Growth Rates'!$B$11:$O$140,($B$1+2),FALSE))-(K39*(K$7/VLOOKUP($B39,'Paddock Names'!$B$11:$D$140,3)))</f>
        <v>#DIV/0!</v>
      </c>
      <c r="L40" s="114" t="e">
        <f>K40+(VLOOKUP($B39,'Growth Rates'!$B$11:$O$140,($B$1+2),FALSE))-(L39*(L$7/VLOOKUP($B39,'Paddock Names'!$B$11:$D$140,3)))</f>
        <v>#DIV/0!</v>
      </c>
      <c r="M40" s="114" t="e">
        <f>L40+(VLOOKUP($B39,'Growth Rates'!$B$11:$O$140,($B$1+2),FALSE))-(M39*(M$7/VLOOKUP($B39,'Paddock Names'!$B$11:$D$140,3)))</f>
        <v>#DIV/0!</v>
      </c>
      <c r="N40" s="114" t="e">
        <f>M40+(VLOOKUP($B39,'Growth Rates'!$B$11:$O$140,($B$1+2),FALSE))-(N39*(N$7/VLOOKUP($B39,'Paddock Names'!$B$11:$D$140,3)))</f>
        <v>#DIV/0!</v>
      </c>
      <c r="O40" s="114" t="e">
        <f>N40+(VLOOKUP($B39,'Growth Rates'!$B$11:$O$140,($B$1+2),FALSE))-(O39*(O$7/VLOOKUP($B39,'Paddock Names'!$B$11:$D$140,3)))</f>
        <v>#DIV/0!</v>
      </c>
      <c r="P40" s="114" t="e">
        <f>O40+(VLOOKUP($B39,'Growth Rates'!$B$11:$O$140,($B$1+2),FALSE))-(P39*(P$7/VLOOKUP($B39,'Paddock Names'!$B$11:$D$140,3)))</f>
        <v>#DIV/0!</v>
      </c>
      <c r="Q40" s="114" t="e">
        <f>P40+(VLOOKUP($B39,'Growth Rates'!$B$11:$O$140,($B$1+2),FALSE))-(Q39*(Q$7/VLOOKUP($B39,'Paddock Names'!$B$11:$D$140,3)))</f>
        <v>#DIV/0!</v>
      </c>
      <c r="R40" s="114" t="e">
        <f>Q40+(VLOOKUP($B39,'Growth Rates'!$B$11:$O$140,($B$1+2),FALSE))-(R39*(R$7/VLOOKUP($B39,'Paddock Names'!$B$11:$D$140,3)))</f>
        <v>#DIV/0!</v>
      </c>
      <c r="S40" s="114" t="e">
        <f>R40+(VLOOKUP($B39,'Growth Rates'!$B$11:$O$140,($B$1+2),FALSE))-(S39*(S$7/VLOOKUP($B39,'Paddock Names'!$B$11:$D$140,3)))</f>
        <v>#DIV/0!</v>
      </c>
      <c r="T40" s="114" t="e">
        <f>S40+(VLOOKUP($B39,'Growth Rates'!$B$11:$O$140,($B$1+2),FALSE))-(T39*(T$7/VLOOKUP($B39,'Paddock Names'!$B$11:$D$140,3)))</f>
        <v>#DIV/0!</v>
      </c>
      <c r="U40" s="114" t="e">
        <f>T40+(VLOOKUP($B39,'Growth Rates'!$B$11:$O$140,($B$1+2),FALSE))-(U39*(U$7/VLOOKUP($B39,'Paddock Names'!$B$11:$D$140,3)))</f>
        <v>#DIV/0!</v>
      </c>
      <c r="V40" s="114" t="e">
        <f>U40+(VLOOKUP($B39,'Growth Rates'!$B$11:$O$140,($B$1+2),FALSE))-(V39*(V$7/VLOOKUP($B39,'Paddock Names'!$B$11:$D$140,3)))</f>
        <v>#DIV/0!</v>
      </c>
      <c r="W40" s="114" t="e">
        <f>V40+(VLOOKUP($B39,'Growth Rates'!$B$11:$O$140,($B$1+2),FALSE))-(W39*(W$7/VLOOKUP($B39,'Paddock Names'!$B$11:$D$140,3)))</f>
        <v>#DIV/0!</v>
      </c>
      <c r="X40" s="114" t="e">
        <f>W40+(VLOOKUP($B39,'Growth Rates'!$B$11:$O$140,($B$1+2),FALSE))-(X39*(X$7/VLOOKUP($B39,'Paddock Names'!$B$11:$D$140,3)))</f>
        <v>#DIV/0!</v>
      </c>
      <c r="Y40" s="114" t="e">
        <f>X40+(VLOOKUP($B39,'Growth Rates'!$B$11:$O$140,($B$1+2),FALSE))-(Y39*(Y$7/VLOOKUP($B39,'Paddock Names'!$B$11:$D$140,3)))</f>
        <v>#DIV/0!</v>
      </c>
      <c r="Z40" s="114" t="e">
        <f>Y40+(VLOOKUP($B39,'Growth Rates'!$B$11:$O$140,($B$1+2),FALSE))-(Z39*(Z$7/VLOOKUP($B39,'Paddock Names'!$B$11:$D$140,3)))</f>
        <v>#DIV/0!</v>
      </c>
      <c r="AA40" s="114" t="e">
        <f>Z40+(VLOOKUP($B39,'Growth Rates'!$B$11:$O$140,($B$1+2),FALSE))-(AA39*(AA$7/VLOOKUP($B39,'Paddock Names'!$B$11:$D$140,3)))</f>
        <v>#DIV/0!</v>
      </c>
      <c r="AB40" s="114" t="e">
        <f>AA40+(VLOOKUP($B39,'Growth Rates'!$B$11:$O$140,($B$1+2),FALSE))-(AB39*(AB$7/VLOOKUP($B39,'Paddock Names'!$B$11:$D$140,3)))</f>
        <v>#DIV/0!</v>
      </c>
      <c r="AC40" s="114" t="e">
        <f>AB40+(VLOOKUP($B39,'Growth Rates'!$B$11:$O$140,($B$1+2),FALSE))-(AC39*(AC$7/VLOOKUP($B39,'Paddock Names'!$B$11:$D$140,3)))</f>
        <v>#DIV/0!</v>
      </c>
      <c r="AD40" s="114" t="e">
        <f>AC40+(VLOOKUP($B39,'Growth Rates'!$B$11:$O$140,($B$1+2),FALSE))-(AD39*(AD$7/VLOOKUP($B39,'Paddock Names'!$B$11:$D$140,3)))</f>
        <v>#DIV/0!</v>
      </c>
      <c r="AE40" s="114" t="e">
        <f>AD40+(VLOOKUP($B39,'Growth Rates'!$B$11:$O$140,($B$1+2),FALSE))-(AE39*(AE$7/VLOOKUP($B39,'Paddock Names'!$B$11:$D$140,3)))</f>
        <v>#DIV/0!</v>
      </c>
      <c r="AF40" s="114" t="e">
        <f>AE40+(VLOOKUP($B39,'Growth Rates'!$B$11:$O$140,($B$1+2),FALSE))-(AF39*(AF$7/VLOOKUP($B39,'Paddock Names'!$B$11:$D$140,3)))</f>
        <v>#DIV/0!</v>
      </c>
      <c r="AG40" s="114" t="e">
        <f>AF40+(VLOOKUP($B39,'Growth Rates'!$B$11:$O$140,($B$1+2),FALSE))-(AG39*(AG$7/VLOOKUP($B39,'Paddock Names'!$B$11:$D$140,3)))</f>
        <v>#DIV/0!</v>
      </c>
      <c r="AH40" s="114" t="e">
        <f>AG40+(VLOOKUP($B39,'Growth Rates'!$B$11:$O$140,($B$1+2),FALSE))-(AH39*(AH$7/VLOOKUP($B39,'Paddock Names'!$B$11:$D$140,3)))</f>
        <v>#DIV/0!</v>
      </c>
      <c r="AI40" s="114" t="e">
        <f>AH40+(VLOOKUP($B39,'Growth Rates'!$B$11:$O$140,($B$1+2),FALSE))-(AI39*(AI$7/VLOOKUP($B39,'Paddock Names'!$B$11:$D$140,3)))</f>
        <v>#DIV/0!</v>
      </c>
      <c r="AJ40" s="114" t="e">
        <f>AI40+(VLOOKUP($B39,'Growth Rates'!$B$11:$O$140,($B$1+2),FALSE))-(AJ39*(AJ$7/VLOOKUP($B39,'Paddock Names'!$B$11:$D$140,3)))</f>
        <v>#DIV/0!</v>
      </c>
      <c r="AK40" s="114" t="e">
        <f>AJ40+(VLOOKUP($B39,'Growth Rates'!$B$11:$O$140,($B$1+2),FALSE))-(AK39*(AK$7/VLOOKUP($B39,'Paddock Names'!$B$11:$D$140,3)))</f>
        <v>#DIV/0!</v>
      </c>
      <c r="AL40" s="114" t="e">
        <f>AK40+(VLOOKUP($B39,'Growth Rates'!$B$11:$O$140,($B$1+2),FALSE))-(AL39*(AL$7/VLOOKUP($B39,'Paddock Names'!$B$11:$D$140,3)))</f>
        <v>#DIV/0!</v>
      </c>
      <c r="AM40" s="115" t="e">
        <f>AL40+(VLOOKUP($B39,'Growth Rates'!$B$11:$O$140,($B$1+2),FALSE))-(AM39*(AM$7/VLOOKUP($B39,'Paddock Names'!$B$11:$D$140,3)))</f>
        <v>#DIV/0!</v>
      </c>
    </row>
    <row r="41" spans="2:39" x14ac:dyDescent="0.2">
      <c r="B41" s="58">
        <f t="shared" si="4"/>
        <v>16</v>
      </c>
      <c r="C41" s="23" t="str">
        <f>IF(VLOOKUP(B41,'Paddock Names'!$B$11:$C$140,2)&gt;0,VLOOKUP(B41,'Paddock Names'!$B$11:$C$140,2),"")</f>
        <v/>
      </c>
      <c r="D41" s="28" t="e">
        <f>IF(((F41-G41)/(((VLOOKUP(B41,'Growth Rates'!$B$11:$O$140,($B$1+2),FALSE)))-(((I$7/VLOOKUP(B41,'Paddock Names'!$B$11:$D$140,3))))))*-1&gt;31,31,(IF(((F41-G41)/(((VLOOKUP(B41,'Growth Rates'!$B$11:$O$140,($B$1+2),FALSE)))-(((I$7/VLOOKUP(B41,'Paddock Names'!$B$11:$D$140,3))))))*-1&gt;0,ROUNDDOWN(((F41-G41)/(((VLOOKUP(B41,'Growth Rates'!$B$11:$O$140,($B$1+2),FALSE)))-(((I$7/VLOOKUP(B41,'Paddock Names'!$B$11:$D$140,3))))))*-1,0),31)))</f>
        <v>#DIV/0!</v>
      </c>
      <c r="E41" s="17" t="str">
        <f>IF(SUM(I41:AM41)&gt;0,SUM(I41:AM41)," ")</f>
        <v xml:space="preserve"> </v>
      </c>
      <c r="F41" s="119" t="e">
        <f>Nov!AL42</f>
        <v>#DIV/0!</v>
      </c>
      <c r="G41" s="17">
        <f>VLOOKUP(B41,'Herbage Mass Residual'!$B$11:$O$140,($B$1+2),FALSE)</f>
        <v>2000</v>
      </c>
      <c r="H41" s="103" t="e">
        <f>($F$7/VLOOKUP(B41,'Paddock Names'!$B$11:$D$140,3))*(SUM(I41:AM41)/31)</f>
        <v>#DIV/0!</v>
      </c>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2"/>
    </row>
    <row r="42" spans="2:39" ht="16" thickBot="1" x14ac:dyDescent="0.25">
      <c r="B42" s="58">
        <f t="shared" si="4"/>
        <v>16.5</v>
      </c>
      <c r="C42" s="23"/>
      <c r="D42" s="29"/>
      <c r="E42" s="27"/>
      <c r="F42" s="21"/>
      <c r="G42" s="22"/>
      <c r="H42" s="104"/>
      <c r="I42" s="114" t="e">
        <f>F41+(VLOOKUP(B41,'Growth Rates'!$B$11:$O$140,($B$1+2),FALSE))-(I41*(I$7/VLOOKUP(B41,'Paddock Names'!$B$11:$D$140,3)))</f>
        <v>#DIV/0!</v>
      </c>
      <c r="J42" s="114" t="e">
        <f>I42+(VLOOKUP($B41,'Growth Rates'!$B$11:$O$140,($B$1+2),FALSE))-(J41*(J$7/VLOOKUP($B41,'Paddock Names'!$B$11:$D$140,3)))</f>
        <v>#DIV/0!</v>
      </c>
      <c r="K42" s="114" t="e">
        <f>J42+(VLOOKUP($B41,'Growth Rates'!$B$11:$O$140,($B$1+2),FALSE))-(K41*(K$7/VLOOKUP($B41,'Paddock Names'!$B$11:$D$140,3)))</f>
        <v>#DIV/0!</v>
      </c>
      <c r="L42" s="114" t="e">
        <f>K42+(VLOOKUP($B41,'Growth Rates'!$B$11:$O$140,($B$1+2),FALSE))-(L41*(L$7/VLOOKUP($B41,'Paddock Names'!$B$11:$D$140,3)))</f>
        <v>#DIV/0!</v>
      </c>
      <c r="M42" s="114" t="e">
        <f>L42+(VLOOKUP($B41,'Growth Rates'!$B$11:$O$140,($B$1+2),FALSE))-(M41*(M$7/VLOOKUP($B41,'Paddock Names'!$B$11:$D$140,3)))</f>
        <v>#DIV/0!</v>
      </c>
      <c r="N42" s="114" t="e">
        <f>M42+(VLOOKUP($B41,'Growth Rates'!$B$11:$O$140,($B$1+2),FALSE))-(N41*(N$7/VLOOKUP($B41,'Paddock Names'!$B$11:$D$140,3)))</f>
        <v>#DIV/0!</v>
      </c>
      <c r="O42" s="114" t="e">
        <f>N42+(VLOOKUP($B41,'Growth Rates'!$B$11:$O$140,($B$1+2),FALSE))-(O41*(O$7/VLOOKUP($B41,'Paddock Names'!$B$11:$D$140,3)))</f>
        <v>#DIV/0!</v>
      </c>
      <c r="P42" s="114" t="e">
        <f>O42+(VLOOKUP($B41,'Growth Rates'!$B$11:$O$140,($B$1+2),FALSE))-(P41*(P$7/VLOOKUP($B41,'Paddock Names'!$B$11:$D$140,3)))</f>
        <v>#DIV/0!</v>
      </c>
      <c r="Q42" s="114" t="e">
        <f>P42+(VLOOKUP($B41,'Growth Rates'!$B$11:$O$140,($B$1+2),FALSE))-(Q41*(Q$7/VLOOKUP($B41,'Paddock Names'!$B$11:$D$140,3)))</f>
        <v>#DIV/0!</v>
      </c>
      <c r="R42" s="114" t="e">
        <f>Q42+(VLOOKUP($B41,'Growth Rates'!$B$11:$O$140,($B$1+2),FALSE))-(R41*(R$7/VLOOKUP($B41,'Paddock Names'!$B$11:$D$140,3)))</f>
        <v>#DIV/0!</v>
      </c>
      <c r="S42" s="114" t="e">
        <f>R42+(VLOOKUP($B41,'Growth Rates'!$B$11:$O$140,($B$1+2),FALSE))-(S41*(S$7/VLOOKUP($B41,'Paddock Names'!$B$11:$D$140,3)))</f>
        <v>#DIV/0!</v>
      </c>
      <c r="T42" s="114" t="e">
        <f>S42+(VLOOKUP($B41,'Growth Rates'!$B$11:$O$140,($B$1+2),FALSE))-(T41*(T$7/VLOOKUP($B41,'Paddock Names'!$B$11:$D$140,3)))</f>
        <v>#DIV/0!</v>
      </c>
      <c r="U42" s="114" t="e">
        <f>T42+(VLOOKUP($B41,'Growth Rates'!$B$11:$O$140,($B$1+2),FALSE))-(U41*(U$7/VLOOKUP($B41,'Paddock Names'!$B$11:$D$140,3)))</f>
        <v>#DIV/0!</v>
      </c>
      <c r="V42" s="114" t="e">
        <f>U42+(VLOOKUP($B41,'Growth Rates'!$B$11:$O$140,($B$1+2),FALSE))-(V41*(V$7/VLOOKUP($B41,'Paddock Names'!$B$11:$D$140,3)))</f>
        <v>#DIV/0!</v>
      </c>
      <c r="W42" s="114" t="e">
        <f>V42+(VLOOKUP($B41,'Growth Rates'!$B$11:$O$140,($B$1+2),FALSE))-(W41*(W$7/VLOOKUP($B41,'Paddock Names'!$B$11:$D$140,3)))</f>
        <v>#DIV/0!</v>
      </c>
      <c r="X42" s="114" t="e">
        <f>W42+(VLOOKUP($B41,'Growth Rates'!$B$11:$O$140,($B$1+2),FALSE))-(X41*(X$7/VLOOKUP($B41,'Paddock Names'!$B$11:$D$140,3)))</f>
        <v>#DIV/0!</v>
      </c>
      <c r="Y42" s="114" t="e">
        <f>X42+(VLOOKUP($B41,'Growth Rates'!$B$11:$O$140,($B$1+2),FALSE))-(Y41*(Y$7/VLOOKUP($B41,'Paddock Names'!$B$11:$D$140,3)))</f>
        <v>#DIV/0!</v>
      </c>
      <c r="Z42" s="114" t="e">
        <f>Y42+(VLOOKUP($B41,'Growth Rates'!$B$11:$O$140,($B$1+2),FALSE))-(Z41*(Z$7/VLOOKUP($B41,'Paddock Names'!$B$11:$D$140,3)))</f>
        <v>#DIV/0!</v>
      </c>
      <c r="AA42" s="114" t="e">
        <f>Z42+(VLOOKUP($B41,'Growth Rates'!$B$11:$O$140,($B$1+2),FALSE))-(AA41*(AA$7/VLOOKUP($B41,'Paddock Names'!$B$11:$D$140,3)))</f>
        <v>#DIV/0!</v>
      </c>
      <c r="AB42" s="114" t="e">
        <f>AA42+(VLOOKUP($B41,'Growth Rates'!$B$11:$O$140,($B$1+2),FALSE))-(AB41*(AB$7/VLOOKUP($B41,'Paddock Names'!$B$11:$D$140,3)))</f>
        <v>#DIV/0!</v>
      </c>
      <c r="AC42" s="114" t="e">
        <f>AB42+(VLOOKUP($B41,'Growth Rates'!$B$11:$O$140,($B$1+2),FALSE))-(AC41*(AC$7/VLOOKUP($B41,'Paddock Names'!$B$11:$D$140,3)))</f>
        <v>#DIV/0!</v>
      </c>
      <c r="AD42" s="114" t="e">
        <f>AC42+(VLOOKUP($B41,'Growth Rates'!$B$11:$O$140,($B$1+2),FALSE))-(AD41*(AD$7/VLOOKUP($B41,'Paddock Names'!$B$11:$D$140,3)))</f>
        <v>#DIV/0!</v>
      </c>
      <c r="AE42" s="114" t="e">
        <f>AD42+(VLOOKUP($B41,'Growth Rates'!$B$11:$O$140,($B$1+2),FALSE))-(AE41*(AE$7/VLOOKUP($B41,'Paddock Names'!$B$11:$D$140,3)))</f>
        <v>#DIV/0!</v>
      </c>
      <c r="AF42" s="114" t="e">
        <f>AE42+(VLOOKUP($B41,'Growth Rates'!$B$11:$O$140,($B$1+2),FALSE))-(AF41*(AF$7/VLOOKUP($B41,'Paddock Names'!$B$11:$D$140,3)))</f>
        <v>#DIV/0!</v>
      </c>
      <c r="AG42" s="114" t="e">
        <f>AF42+(VLOOKUP($B41,'Growth Rates'!$B$11:$O$140,($B$1+2),FALSE))-(AG41*(AG$7/VLOOKUP($B41,'Paddock Names'!$B$11:$D$140,3)))</f>
        <v>#DIV/0!</v>
      </c>
      <c r="AH42" s="114" t="e">
        <f>AG42+(VLOOKUP($B41,'Growth Rates'!$B$11:$O$140,($B$1+2),FALSE))-(AH41*(AH$7/VLOOKUP($B41,'Paddock Names'!$B$11:$D$140,3)))</f>
        <v>#DIV/0!</v>
      </c>
      <c r="AI42" s="114" t="e">
        <f>AH42+(VLOOKUP($B41,'Growth Rates'!$B$11:$O$140,($B$1+2),FALSE))-(AI41*(AI$7/VLOOKUP($B41,'Paddock Names'!$B$11:$D$140,3)))</f>
        <v>#DIV/0!</v>
      </c>
      <c r="AJ42" s="114" t="e">
        <f>AI42+(VLOOKUP($B41,'Growth Rates'!$B$11:$O$140,($B$1+2),FALSE))-(AJ41*(AJ$7/VLOOKUP($B41,'Paddock Names'!$B$11:$D$140,3)))</f>
        <v>#DIV/0!</v>
      </c>
      <c r="AK42" s="114" t="e">
        <f>AJ42+(VLOOKUP($B41,'Growth Rates'!$B$11:$O$140,($B$1+2),FALSE))-(AK41*(AK$7/VLOOKUP($B41,'Paddock Names'!$B$11:$D$140,3)))</f>
        <v>#DIV/0!</v>
      </c>
      <c r="AL42" s="114" t="e">
        <f>AK42+(VLOOKUP($B41,'Growth Rates'!$B$11:$O$140,($B$1+2),FALSE))-(AL41*(AL$7/VLOOKUP($B41,'Paddock Names'!$B$11:$D$140,3)))</f>
        <v>#DIV/0!</v>
      </c>
      <c r="AM42" s="115" t="e">
        <f>AL42+(VLOOKUP($B41,'Growth Rates'!$B$11:$O$140,($B$1+2),FALSE))-(AM41*(AM$7/VLOOKUP($B41,'Paddock Names'!$B$11:$D$140,3)))</f>
        <v>#DIV/0!</v>
      </c>
    </row>
    <row r="43" spans="2:39" x14ac:dyDescent="0.2">
      <c r="B43" s="58">
        <f t="shared" si="4"/>
        <v>17</v>
      </c>
      <c r="C43" s="23" t="str">
        <f>IF(VLOOKUP(B43,'Paddock Names'!$B$11:$C$140,2)&gt;0,VLOOKUP(B43,'Paddock Names'!$B$11:$C$140,2),"")</f>
        <v/>
      </c>
      <c r="D43" s="28" t="e">
        <f>IF(((F43-G43)/(((VLOOKUP(B43,'Growth Rates'!$B$11:$O$140,($B$1+2),FALSE)))-(((I$7/VLOOKUP(B43,'Paddock Names'!$B$11:$D$140,3))))))*-1&gt;31,31,(IF(((F43-G43)/(((VLOOKUP(B43,'Growth Rates'!$B$11:$O$140,($B$1+2),FALSE)))-(((I$7/VLOOKUP(B43,'Paddock Names'!$B$11:$D$140,3))))))*-1&gt;0,ROUNDDOWN(((F43-G43)/(((VLOOKUP(B43,'Growth Rates'!$B$11:$O$140,($B$1+2),FALSE)))-(((I$7/VLOOKUP(B43,'Paddock Names'!$B$11:$D$140,3))))))*-1,0),31)))</f>
        <v>#DIV/0!</v>
      </c>
      <c r="E43" s="17" t="str">
        <f>IF(SUM(I43:AM43)&gt;0,SUM(I43:AM43)," ")</f>
        <v xml:space="preserve"> </v>
      </c>
      <c r="F43" s="119" t="e">
        <f>Nov!AL44</f>
        <v>#DIV/0!</v>
      </c>
      <c r="G43" s="17">
        <f>VLOOKUP(B43,'Herbage Mass Residual'!$B$11:$O$140,($B$1+2),FALSE)</f>
        <v>2000</v>
      </c>
      <c r="H43" s="103" t="e">
        <f>($F$7/VLOOKUP(B43,'Paddock Names'!$B$11:$D$140,3))*(SUM(I43:AM43)/31)</f>
        <v>#DIV/0!</v>
      </c>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2"/>
    </row>
    <row r="44" spans="2:39" ht="16" thickBot="1" x14ac:dyDescent="0.25">
      <c r="B44" s="58">
        <f t="shared" si="4"/>
        <v>17.5</v>
      </c>
      <c r="C44" s="23"/>
      <c r="D44" s="29"/>
      <c r="E44" s="27"/>
      <c r="F44" s="21"/>
      <c r="G44" s="22"/>
      <c r="H44" s="104"/>
      <c r="I44" s="114" t="e">
        <f>F43+(VLOOKUP(B43,'Growth Rates'!$B$11:$O$140,($B$1+2),FALSE))-(I43*(I$7/VLOOKUP(B43,'Paddock Names'!$B$11:$D$140,3)))</f>
        <v>#DIV/0!</v>
      </c>
      <c r="J44" s="114" t="e">
        <f>I44+(VLOOKUP($B43,'Growth Rates'!$B$11:$O$140,($B$1+2),FALSE))-(J43*(J$7/VLOOKUP($B43,'Paddock Names'!$B$11:$D$140,3)))</f>
        <v>#DIV/0!</v>
      </c>
      <c r="K44" s="114" t="e">
        <f>J44+(VLOOKUP($B43,'Growth Rates'!$B$11:$O$140,($B$1+2),FALSE))-(K43*(K$7/VLOOKUP($B43,'Paddock Names'!$B$11:$D$140,3)))</f>
        <v>#DIV/0!</v>
      </c>
      <c r="L44" s="114" t="e">
        <f>K44+(VLOOKUP($B43,'Growth Rates'!$B$11:$O$140,($B$1+2),FALSE))-(L43*(L$7/VLOOKUP($B43,'Paddock Names'!$B$11:$D$140,3)))</f>
        <v>#DIV/0!</v>
      </c>
      <c r="M44" s="114" t="e">
        <f>L44+(VLOOKUP($B43,'Growth Rates'!$B$11:$O$140,($B$1+2),FALSE))-(M43*(M$7/VLOOKUP($B43,'Paddock Names'!$B$11:$D$140,3)))</f>
        <v>#DIV/0!</v>
      </c>
      <c r="N44" s="114" t="e">
        <f>M44+(VLOOKUP($B43,'Growth Rates'!$B$11:$O$140,($B$1+2),FALSE))-(N43*(N$7/VLOOKUP($B43,'Paddock Names'!$B$11:$D$140,3)))</f>
        <v>#DIV/0!</v>
      </c>
      <c r="O44" s="114" t="e">
        <f>N44+(VLOOKUP($B43,'Growth Rates'!$B$11:$O$140,($B$1+2),FALSE))-(O43*(O$7/VLOOKUP($B43,'Paddock Names'!$B$11:$D$140,3)))</f>
        <v>#DIV/0!</v>
      </c>
      <c r="P44" s="114" t="e">
        <f>O44+(VLOOKUP($B43,'Growth Rates'!$B$11:$O$140,($B$1+2),FALSE))-(P43*(P$7/VLOOKUP($B43,'Paddock Names'!$B$11:$D$140,3)))</f>
        <v>#DIV/0!</v>
      </c>
      <c r="Q44" s="114" t="e">
        <f>P44+(VLOOKUP($B43,'Growth Rates'!$B$11:$O$140,($B$1+2),FALSE))-(Q43*(Q$7/VLOOKUP($B43,'Paddock Names'!$B$11:$D$140,3)))</f>
        <v>#DIV/0!</v>
      </c>
      <c r="R44" s="114" t="e">
        <f>Q44+(VLOOKUP($B43,'Growth Rates'!$B$11:$O$140,($B$1+2),FALSE))-(R43*(R$7/VLOOKUP($B43,'Paddock Names'!$B$11:$D$140,3)))</f>
        <v>#DIV/0!</v>
      </c>
      <c r="S44" s="114" t="e">
        <f>R44+(VLOOKUP($B43,'Growth Rates'!$B$11:$O$140,($B$1+2),FALSE))-(S43*(S$7/VLOOKUP($B43,'Paddock Names'!$B$11:$D$140,3)))</f>
        <v>#DIV/0!</v>
      </c>
      <c r="T44" s="114" t="e">
        <f>S44+(VLOOKUP($B43,'Growth Rates'!$B$11:$O$140,($B$1+2),FALSE))-(T43*(T$7/VLOOKUP($B43,'Paddock Names'!$B$11:$D$140,3)))</f>
        <v>#DIV/0!</v>
      </c>
      <c r="U44" s="114" t="e">
        <f>T44+(VLOOKUP($B43,'Growth Rates'!$B$11:$O$140,($B$1+2),FALSE))-(U43*(U$7/VLOOKUP($B43,'Paddock Names'!$B$11:$D$140,3)))</f>
        <v>#DIV/0!</v>
      </c>
      <c r="V44" s="114" t="e">
        <f>U44+(VLOOKUP($B43,'Growth Rates'!$B$11:$O$140,($B$1+2),FALSE))-(V43*(V$7/VLOOKUP($B43,'Paddock Names'!$B$11:$D$140,3)))</f>
        <v>#DIV/0!</v>
      </c>
      <c r="W44" s="114" t="e">
        <f>V44+(VLOOKUP($B43,'Growth Rates'!$B$11:$O$140,($B$1+2),FALSE))-(W43*(W$7/VLOOKUP($B43,'Paddock Names'!$B$11:$D$140,3)))</f>
        <v>#DIV/0!</v>
      </c>
      <c r="X44" s="114" t="e">
        <f>W44+(VLOOKUP($B43,'Growth Rates'!$B$11:$O$140,($B$1+2),FALSE))-(X43*(X$7/VLOOKUP($B43,'Paddock Names'!$B$11:$D$140,3)))</f>
        <v>#DIV/0!</v>
      </c>
      <c r="Y44" s="114" t="e">
        <f>X44+(VLOOKUP($B43,'Growth Rates'!$B$11:$O$140,($B$1+2),FALSE))-(Y43*(Y$7/VLOOKUP($B43,'Paddock Names'!$B$11:$D$140,3)))</f>
        <v>#DIV/0!</v>
      </c>
      <c r="Z44" s="114" t="e">
        <f>Y44+(VLOOKUP($B43,'Growth Rates'!$B$11:$O$140,($B$1+2),FALSE))-(Z43*(Z$7/VLOOKUP($B43,'Paddock Names'!$B$11:$D$140,3)))</f>
        <v>#DIV/0!</v>
      </c>
      <c r="AA44" s="114" t="e">
        <f>Z44+(VLOOKUP($B43,'Growth Rates'!$B$11:$O$140,($B$1+2),FALSE))-(AA43*(AA$7/VLOOKUP($B43,'Paddock Names'!$B$11:$D$140,3)))</f>
        <v>#DIV/0!</v>
      </c>
      <c r="AB44" s="114" t="e">
        <f>AA44+(VLOOKUP($B43,'Growth Rates'!$B$11:$O$140,($B$1+2),FALSE))-(AB43*(AB$7/VLOOKUP($B43,'Paddock Names'!$B$11:$D$140,3)))</f>
        <v>#DIV/0!</v>
      </c>
      <c r="AC44" s="114" t="e">
        <f>AB44+(VLOOKUP($B43,'Growth Rates'!$B$11:$O$140,($B$1+2),FALSE))-(AC43*(AC$7/VLOOKUP($B43,'Paddock Names'!$B$11:$D$140,3)))</f>
        <v>#DIV/0!</v>
      </c>
      <c r="AD44" s="114" t="e">
        <f>AC44+(VLOOKUP($B43,'Growth Rates'!$B$11:$O$140,($B$1+2),FALSE))-(AD43*(AD$7/VLOOKUP($B43,'Paddock Names'!$B$11:$D$140,3)))</f>
        <v>#DIV/0!</v>
      </c>
      <c r="AE44" s="114" t="e">
        <f>AD44+(VLOOKUP($B43,'Growth Rates'!$B$11:$O$140,($B$1+2),FALSE))-(AE43*(AE$7/VLOOKUP($B43,'Paddock Names'!$B$11:$D$140,3)))</f>
        <v>#DIV/0!</v>
      </c>
      <c r="AF44" s="114" t="e">
        <f>AE44+(VLOOKUP($B43,'Growth Rates'!$B$11:$O$140,($B$1+2),FALSE))-(AF43*(AF$7/VLOOKUP($B43,'Paddock Names'!$B$11:$D$140,3)))</f>
        <v>#DIV/0!</v>
      </c>
      <c r="AG44" s="114" t="e">
        <f>AF44+(VLOOKUP($B43,'Growth Rates'!$B$11:$O$140,($B$1+2),FALSE))-(AG43*(AG$7/VLOOKUP($B43,'Paddock Names'!$B$11:$D$140,3)))</f>
        <v>#DIV/0!</v>
      </c>
      <c r="AH44" s="114" t="e">
        <f>AG44+(VLOOKUP($B43,'Growth Rates'!$B$11:$O$140,($B$1+2),FALSE))-(AH43*(AH$7/VLOOKUP($B43,'Paddock Names'!$B$11:$D$140,3)))</f>
        <v>#DIV/0!</v>
      </c>
      <c r="AI44" s="114" t="e">
        <f>AH44+(VLOOKUP($B43,'Growth Rates'!$B$11:$O$140,($B$1+2),FALSE))-(AI43*(AI$7/VLOOKUP($B43,'Paddock Names'!$B$11:$D$140,3)))</f>
        <v>#DIV/0!</v>
      </c>
      <c r="AJ44" s="114" t="e">
        <f>AI44+(VLOOKUP($B43,'Growth Rates'!$B$11:$O$140,($B$1+2),FALSE))-(AJ43*(AJ$7/VLOOKUP($B43,'Paddock Names'!$B$11:$D$140,3)))</f>
        <v>#DIV/0!</v>
      </c>
      <c r="AK44" s="114" t="e">
        <f>AJ44+(VLOOKUP($B43,'Growth Rates'!$B$11:$O$140,($B$1+2),FALSE))-(AK43*(AK$7/VLOOKUP($B43,'Paddock Names'!$B$11:$D$140,3)))</f>
        <v>#DIV/0!</v>
      </c>
      <c r="AL44" s="114" t="e">
        <f>AK44+(VLOOKUP($B43,'Growth Rates'!$B$11:$O$140,($B$1+2),FALSE))-(AL43*(AL$7/VLOOKUP($B43,'Paddock Names'!$B$11:$D$140,3)))</f>
        <v>#DIV/0!</v>
      </c>
      <c r="AM44" s="115" t="e">
        <f>AL44+(VLOOKUP($B43,'Growth Rates'!$B$11:$O$140,($B$1+2),FALSE))-(AM43*(AM$7/VLOOKUP($B43,'Paddock Names'!$B$11:$D$140,3)))</f>
        <v>#DIV/0!</v>
      </c>
    </row>
    <row r="45" spans="2:39" x14ac:dyDescent="0.2">
      <c r="B45" s="58">
        <f t="shared" si="4"/>
        <v>18</v>
      </c>
      <c r="C45" s="23" t="str">
        <f>IF(VLOOKUP(B45,'Paddock Names'!$B$11:$C$140,2)&gt;0,VLOOKUP(B45,'Paddock Names'!$B$11:$C$140,2),"")</f>
        <v/>
      </c>
      <c r="D45" s="28" t="e">
        <f>IF(((F45-G45)/(((VLOOKUP(B45,'Growth Rates'!$B$11:$O$140,($B$1+2),FALSE)))-(((I$7/VLOOKUP(B45,'Paddock Names'!$B$11:$D$140,3))))))*-1&gt;31,31,(IF(((F45-G45)/(((VLOOKUP(B45,'Growth Rates'!$B$11:$O$140,($B$1+2),FALSE)))-(((I$7/VLOOKUP(B45,'Paddock Names'!$B$11:$D$140,3))))))*-1&gt;0,ROUNDDOWN(((F45-G45)/(((VLOOKUP(B45,'Growth Rates'!$B$11:$O$140,($B$1+2),FALSE)))-(((I$7/VLOOKUP(B45,'Paddock Names'!$B$11:$D$140,3))))))*-1,0),31)))</f>
        <v>#DIV/0!</v>
      </c>
      <c r="E45" s="17" t="str">
        <f>IF(SUM(I45:AM45)&gt;0,SUM(I45:AM45)," ")</f>
        <v xml:space="preserve"> </v>
      </c>
      <c r="F45" s="119" t="e">
        <f>Nov!AL46</f>
        <v>#DIV/0!</v>
      </c>
      <c r="G45" s="17">
        <f>VLOOKUP(B45,'Herbage Mass Residual'!$B$11:$O$140,($B$1+2),FALSE)</f>
        <v>2000</v>
      </c>
      <c r="H45" s="103" t="e">
        <f>($F$7/VLOOKUP(B45,'Paddock Names'!$B$11:$D$140,3))*(SUM(I45:AM45)/31)</f>
        <v>#DIV/0!</v>
      </c>
      <c r="I45" s="100"/>
      <c r="J45" s="100"/>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2"/>
    </row>
    <row r="46" spans="2:39" ht="16" thickBot="1" x14ac:dyDescent="0.25">
      <c r="B46" s="58">
        <f t="shared" si="4"/>
        <v>18.5</v>
      </c>
      <c r="C46" s="23"/>
      <c r="D46" s="29"/>
      <c r="E46" s="27"/>
      <c r="F46" s="21"/>
      <c r="G46" s="22"/>
      <c r="H46" s="104"/>
      <c r="I46" s="114" t="e">
        <f>F45+(VLOOKUP(B45,'Growth Rates'!$B$11:$O$140,($B$1+2),FALSE))-(I45*(I$7/VLOOKUP(B45,'Paddock Names'!$B$11:$D$140,3)))</f>
        <v>#DIV/0!</v>
      </c>
      <c r="J46" s="114" t="e">
        <f>I46+(VLOOKUP($B45,'Growth Rates'!$B$11:$O$140,($B$1+2),FALSE))-(J45*(J$7/VLOOKUP($B45,'Paddock Names'!$B$11:$D$140,3)))</f>
        <v>#DIV/0!</v>
      </c>
      <c r="K46" s="114" t="e">
        <f>J46+(VLOOKUP($B45,'Growth Rates'!$B$11:$O$140,($B$1+2),FALSE))-(K45*(K$7/VLOOKUP($B45,'Paddock Names'!$B$11:$D$140,3)))</f>
        <v>#DIV/0!</v>
      </c>
      <c r="L46" s="114" t="e">
        <f>K46+(VLOOKUP($B45,'Growth Rates'!$B$11:$O$140,($B$1+2),FALSE))-(L45*(L$7/VLOOKUP($B45,'Paddock Names'!$B$11:$D$140,3)))</f>
        <v>#DIV/0!</v>
      </c>
      <c r="M46" s="114" t="e">
        <f>L46+(VLOOKUP($B45,'Growth Rates'!$B$11:$O$140,($B$1+2),FALSE))-(M45*(M$7/VLOOKUP($B45,'Paddock Names'!$B$11:$D$140,3)))</f>
        <v>#DIV/0!</v>
      </c>
      <c r="N46" s="114" t="e">
        <f>M46+(VLOOKUP($B45,'Growth Rates'!$B$11:$O$140,($B$1+2),FALSE))-(N45*(N$7/VLOOKUP($B45,'Paddock Names'!$B$11:$D$140,3)))</f>
        <v>#DIV/0!</v>
      </c>
      <c r="O46" s="114" t="e">
        <f>N46+(VLOOKUP($B45,'Growth Rates'!$B$11:$O$140,($B$1+2),FALSE))-(O45*(O$7/VLOOKUP($B45,'Paddock Names'!$B$11:$D$140,3)))</f>
        <v>#DIV/0!</v>
      </c>
      <c r="P46" s="114" t="e">
        <f>O46+(VLOOKUP($B45,'Growth Rates'!$B$11:$O$140,($B$1+2),FALSE))-(P45*(P$7/VLOOKUP($B45,'Paddock Names'!$B$11:$D$140,3)))</f>
        <v>#DIV/0!</v>
      </c>
      <c r="Q46" s="114" t="e">
        <f>P46+(VLOOKUP($B45,'Growth Rates'!$B$11:$O$140,($B$1+2),FALSE))-(Q45*(Q$7/VLOOKUP($B45,'Paddock Names'!$B$11:$D$140,3)))</f>
        <v>#DIV/0!</v>
      </c>
      <c r="R46" s="114" t="e">
        <f>Q46+(VLOOKUP($B45,'Growth Rates'!$B$11:$O$140,($B$1+2),FALSE))-(R45*(R$7/VLOOKUP($B45,'Paddock Names'!$B$11:$D$140,3)))</f>
        <v>#DIV/0!</v>
      </c>
      <c r="S46" s="114" t="e">
        <f>R46+(VLOOKUP($B45,'Growth Rates'!$B$11:$O$140,($B$1+2),FALSE))-(S45*(S$7/VLOOKUP($B45,'Paddock Names'!$B$11:$D$140,3)))</f>
        <v>#DIV/0!</v>
      </c>
      <c r="T46" s="114" t="e">
        <f>S46+(VLOOKUP($B45,'Growth Rates'!$B$11:$O$140,($B$1+2),FALSE))-(T45*(T$7/VLOOKUP($B45,'Paddock Names'!$B$11:$D$140,3)))</f>
        <v>#DIV/0!</v>
      </c>
      <c r="U46" s="114" t="e">
        <f>T46+(VLOOKUP($B45,'Growth Rates'!$B$11:$O$140,($B$1+2),FALSE))-(U45*(U$7/VLOOKUP($B45,'Paddock Names'!$B$11:$D$140,3)))</f>
        <v>#DIV/0!</v>
      </c>
      <c r="V46" s="114" t="e">
        <f>U46+(VLOOKUP($B45,'Growth Rates'!$B$11:$O$140,($B$1+2),FALSE))-(V45*(V$7/VLOOKUP($B45,'Paddock Names'!$B$11:$D$140,3)))</f>
        <v>#DIV/0!</v>
      </c>
      <c r="W46" s="114" t="e">
        <f>V46+(VLOOKUP($B45,'Growth Rates'!$B$11:$O$140,($B$1+2),FALSE))-(W45*(W$7/VLOOKUP($B45,'Paddock Names'!$B$11:$D$140,3)))</f>
        <v>#DIV/0!</v>
      </c>
      <c r="X46" s="114" t="e">
        <f>W46+(VLOOKUP($B45,'Growth Rates'!$B$11:$O$140,($B$1+2),FALSE))-(X45*(X$7/VLOOKUP($B45,'Paddock Names'!$B$11:$D$140,3)))</f>
        <v>#DIV/0!</v>
      </c>
      <c r="Y46" s="114" t="e">
        <f>X46+(VLOOKUP($B45,'Growth Rates'!$B$11:$O$140,($B$1+2),FALSE))-(Y45*(Y$7/VLOOKUP($B45,'Paddock Names'!$B$11:$D$140,3)))</f>
        <v>#DIV/0!</v>
      </c>
      <c r="Z46" s="114" t="e">
        <f>Y46+(VLOOKUP($B45,'Growth Rates'!$B$11:$O$140,($B$1+2),FALSE))-(Z45*(Z$7/VLOOKUP($B45,'Paddock Names'!$B$11:$D$140,3)))</f>
        <v>#DIV/0!</v>
      </c>
      <c r="AA46" s="114" t="e">
        <f>Z46+(VLOOKUP($B45,'Growth Rates'!$B$11:$O$140,($B$1+2),FALSE))-(AA45*(AA$7/VLOOKUP($B45,'Paddock Names'!$B$11:$D$140,3)))</f>
        <v>#DIV/0!</v>
      </c>
      <c r="AB46" s="114" t="e">
        <f>AA46+(VLOOKUP($B45,'Growth Rates'!$B$11:$O$140,($B$1+2),FALSE))-(AB45*(AB$7/VLOOKUP($B45,'Paddock Names'!$B$11:$D$140,3)))</f>
        <v>#DIV/0!</v>
      </c>
      <c r="AC46" s="114" t="e">
        <f>AB46+(VLOOKUP($B45,'Growth Rates'!$B$11:$O$140,($B$1+2),FALSE))-(AC45*(AC$7/VLOOKUP($B45,'Paddock Names'!$B$11:$D$140,3)))</f>
        <v>#DIV/0!</v>
      </c>
      <c r="AD46" s="114" t="e">
        <f>AC46+(VLOOKUP($B45,'Growth Rates'!$B$11:$O$140,($B$1+2),FALSE))-(AD45*(AD$7/VLOOKUP($B45,'Paddock Names'!$B$11:$D$140,3)))</f>
        <v>#DIV/0!</v>
      </c>
      <c r="AE46" s="114" t="e">
        <f>AD46+(VLOOKUP($B45,'Growth Rates'!$B$11:$O$140,($B$1+2),FALSE))-(AE45*(AE$7/VLOOKUP($B45,'Paddock Names'!$B$11:$D$140,3)))</f>
        <v>#DIV/0!</v>
      </c>
      <c r="AF46" s="114" t="e">
        <f>AE46+(VLOOKUP($B45,'Growth Rates'!$B$11:$O$140,($B$1+2),FALSE))-(AF45*(AF$7/VLOOKUP($B45,'Paddock Names'!$B$11:$D$140,3)))</f>
        <v>#DIV/0!</v>
      </c>
      <c r="AG46" s="114" t="e">
        <f>AF46+(VLOOKUP($B45,'Growth Rates'!$B$11:$O$140,($B$1+2),FALSE))-(AG45*(AG$7/VLOOKUP($B45,'Paddock Names'!$B$11:$D$140,3)))</f>
        <v>#DIV/0!</v>
      </c>
      <c r="AH46" s="114" t="e">
        <f>AG46+(VLOOKUP($B45,'Growth Rates'!$B$11:$O$140,($B$1+2),FALSE))-(AH45*(AH$7/VLOOKUP($B45,'Paddock Names'!$B$11:$D$140,3)))</f>
        <v>#DIV/0!</v>
      </c>
      <c r="AI46" s="114" t="e">
        <f>AH46+(VLOOKUP($B45,'Growth Rates'!$B$11:$O$140,($B$1+2),FALSE))-(AI45*(AI$7/VLOOKUP($B45,'Paddock Names'!$B$11:$D$140,3)))</f>
        <v>#DIV/0!</v>
      </c>
      <c r="AJ46" s="114" t="e">
        <f>AI46+(VLOOKUP($B45,'Growth Rates'!$B$11:$O$140,($B$1+2),FALSE))-(AJ45*(AJ$7/VLOOKUP($B45,'Paddock Names'!$B$11:$D$140,3)))</f>
        <v>#DIV/0!</v>
      </c>
      <c r="AK46" s="114" t="e">
        <f>AJ46+(VLOOKUP($B45,'Growth Rates'!$B$11:$O$140,($B$1+2),FALSE))-(AK45*(AK$7/VLOOKUP($B45,'Paddock Names'!$B$11:$D$140,3)))</f>
        <v>#DIV/0!</v>
      </c>
      <c r="AL46" s="114" t="e">
        <f>AK46+(VLOOKUP($B45,'Growth Rates'!$B$11:$O$140,($B$1+2),FALSE))-(AL45*(AL$7/VLOOKUP($B45,'Paddock Names'!$B$11:$D$140,3)))</f>
        <v>#DIV/0!</v>
      </c>
      <c r="AM46" s="115" t="e">
        <f>AL46+(VLOOKUP($B45,'Growth Rates'!$B$11:$O$140,($B$1+2),FALSE))-(AM45*(AM$7/VLOOKUP($B45,'Paddock Names'!$B$11:$D$140,3)))</f>
        <v>#DIV/0!</v>
      </c>
    </row>
    <row r="47" spans="2:39" x14ac:dyDescent="0.2">
      <c r="B47" s="58">
        <f t="shared" si="4"/>
        <v>19</v>
      </c>
      <c r="C47" s="23" t="str">
        <f>IF(VLOOKUP(B47,'Paddock Names'!$B$11:$C$140,2)&gt;0,VLOOKUP(B47,'Paddock Names'!$B$11:$C$140,2),"")</f>
        <v/>
      </c>
      <c r="D47" s="28" t="e">
        <f>IF(((F47-G47)/(((VLOOKUP(B47,'Growth Rates'!$B$11:$O$140,($B$1+2),FALSE)))-(((I$7/VLOOKUP(B47,'Paddock Names'!$B$11:$D$140,3))))))*-1&gt;31,31,(IF(((F47-G47)/(((VLOOKUP(B47,'Growth Rates'!$B$11:$O$140,($B$1+2),FALSE)))-(((I$7/VLOOKUP(B47,'Paddock Names'!$B$11:$D$140,3))))))*-1&gt;0,ROUNDDOWN(((F47-G47)/(((VLOOKUP(B47,'Growth Rates'!$B$11:$O$140,($B$1+2),FALSE)))-(((I$7/VLOOKUP(B47,'Paddock Names'!$B$11:$D$140,3))))))*-1,0),31)))</f>
        <v>#DIV/0!</v>
      </c>
      <c r="E47" s="17" t="str">
        <f>IF(SUM(I47:AM47)&gt;0,SUM(I47:AM47)," ")</f>
        <v xml:space="preserve"> </v>
      </c>
      <c r="F47" s="119" t="e">
        <f>Nov!AL48</f>
        <v>#DIV/0!</v>
      </c>
      <c r="G47" s="17">
        <f>VLOOKUP(B47,'Herbage Mass Residual'!$B$11:$O$140,($B$1+2),FALSE)</f>
        <v>2000</v>
      </c>
      <c r="H47" s="103" t="e">
        <f>($F$7/VLOOKUP(B47,'Paddock Names'!$B$11:$D$140,3))*(SUM(I47:AM47)/31)</f>
        <v>#DIV/0!</v>
      </c>
      <c r="I47" s="100"/>
      <c r="J47" s="100"/>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2"/>
    </row>
    <row r="48" spans="2:39" ht="16" thickBot="1" x14ac:dyDescent="0.25">
      <c r="B48" s="58">
        <f t="shared" si="4"/>
        <v>19.5</v>
      </c>
      <c r="C48" s="23"/>
      <c r="D48" s="29"/>
      <c r="E48" s="27"/>
      <c r="F48" s="21"/>
      <c r="G48" s="22"/>
      <c r="H48" s="104"/>
      <c r="I48" s="114" t="e">
        <f>F47+(VLOOKUP(B47,'Growth Rates'!$B$11:$O$140,($B$1+2),FALSE))-(I47*(I$7/VLOOKUP(B47,'Paddock Names'!$B$11:$D$140,3)))</f>
        <v>#DIV/0!</v>
      </c>
      <c r="J48" s="114" t="e">
        <f>I48+(VLOOKUP($B47,'Growth Rates'!$B$11:$O$140,($B$1+2),FALSE))-(J47*(J$7/VLOOKUP($B47,'Paddock Names'!$B$11:$D$140,3)))</f>
        <v>#DIV/0!</v>
      </c>
      <c r="K48" s="114" t="e">
        <f>J48+(VLOOKUP($B47,'Growth Rates'!$B$11:$O$140,($B$1+2),FALSE))-(K47*(K$7/VLOOKUP($B47,'Paddock Names'!$B$11:$D$140,3)))</f>
        <v>#DIV/0!</v>
      </c>
      <c r="L48" s="114" t="e">
        <f>K48+(VLOOKUP($B47,'Growth Rates'!$B$11:$O$140,($B$1+2),FALSE))-(L47*(L$7/VLOOKUP($B47,'Paddock Names'!$B$11:$D$140,3)))</f>
        <v>#DIV/0!</v>
      </c>
      <c r="M48" s="114" t="e">
        <f>L48+(VLOOKUP($B47,'Growth Rates'!$B$11:$O$140,($B$1+2),FALSE))-(M47*(M$7/VLOOKUP($B47,'Paddock Names'!$B$11:$D$140,3)))</f>
        <v>#DIV/0!</v>
      </c>
      <c r="N48" s="114" t="e">
        <f>M48+(VLOOKUP($B47,'Growth Rates'!$B$11:$O$140,($B$1+2),FALSE))-(N47*(N$7/VLOOKUP($B47,'Paddock Names'!$B$11:$D$140,3)))</f>
        <v>#DIV/0!</v>
      </c>
      <c r="O48" s="114" t="e">
        <f>N48+(VLOOKUP($B47,'Growth Rates'!$B$11:$O$140,($B$1+2),FALSE))-(O47*(O$7/VLOOKUP($B47,'Paddock Names'!$B$11:$D$140,3)))</f>
        <v>#DIV/0!</v>
      </c>
      <c r="P48" s="114" t="e">
        <f>O48+(VLOOKUP($B47,'Growth Rates'!$B$11:$O$140,($B$1+2),FALSE))-(P47*(P$7/VLOOKUP($B47,'Paddock Names'!$B$11:$D$140,3)))</f>
        <v>#DIV/0!</v>
      </c>
      <c r="Q48" s="114" t="e">
        <f>P48+(VLOOKUP($B47,'Growth Rates'!$B$11:$O$140,($B$1+2),FALSE))-(Q47*(Q$7/VLOOKUP($B47,'Paddock Names'!$B$11:$D$140,3)))</f>
        <v>#DIV/0!</v>
      </c>
      <c r="R48" s="114" t="e">
        <f>Q48+(VLOOKUP($B47,'Growth Rates'!$B$11:$O$140,($B$1+2),FALSE))-(R47*(R$7/VLOOKUP($B47,'Paddock Names'!$B$11:$D$140,3)))</f>
        <v>#DIV/0!</v>
      </c>
      <c r="S48" s="114" t="e">
        <f>R48+(VLOOKUP($B47,'Growth Rates'!$B$11:$O$140,($B$1+2),FALSE))-(S47*(S$7/VLOOKUP($B47,'Paddock Names'!$B$11:$D$140,3)))</f>
        <v>#DIV/0!</v>
      </c>
      <c r="T48" s="114" t="e">
        <f>S48+(VLOOKUP($B47,'Growth Rates'!$B$11:$O$140,($B$1+2),FALSE))-(T47*(T$7/VLOOKUP($B47,'Paddock Names'!$B$11:$D$140,3)))</f>
        <v>#DIV/0!</v>
      </c>
      <c r="U48" s="114" t="e">
        <f>T48+(VLOOKUP($B47,'Growth Rates'!$B$11:$O$140,($B$1+2),FALSE))-(U47*(U$7/VLOOKUP($B47,'Paddock Names'!$B$11:$D$140,3)))</f>
        <v>#DIV/0!</v>
      </c>
      <c r="V48" s="114" t="e">
        <f>U48+(VLOOKUP($B47,'Growth Rates'!$B$11:$O$140,($B$1+2),FALSE))-(V47*(V$7/VLOOKUP($B47,'Paddock Names'!$B$11:$D$140,3)))</f>
        <v>#DIV/0!</v>
      </c>
      <c r="W48" s="114" t="e">
        <f>V48+(VLOOKUP($B47,'Growth Rates'!$B$11:$O$140,($B$1+2),FALSE))-(W47*(W$7/VLOOKUP($B47,'Paddock Names'!$B$11:$D$140,3)))</f>
        <v>#DIV/0!</v>
      </c>
      <c r="X48" s="114" t="e">
        <f>W48+(VLOOKUP($B47,'Growth Rates'!$B$11:$O$140,($B$1+2),FALSE))-(X47*(X$7/VLOOKUP($B47,'Paddock Names'!$B$11:$D$140,3)))</f>
        <v>#DIV/0!</v>
      </c>
      <c r="Y48" s="114" t="e">
        <f>X48+(VLOOKUP($B47,'Growth Rates'!$B$11:$O$140,($B$1+2),FALSE))-(Y47*(Y$7/VLOOKUP($B47,'Paddock Names'!$B$11:$D$140,3)))</f>
        <v>#DIV/0!</v>
      </c>
      <c r="Z48" s="114" t="e">
        <f>Y48+(VLOOKUP($B47,'Growth Rates'!$B$11:$O$140,($B$1+2),FALSE))-(Z47*(Z$7/VLOOKUP($B47,'Paddock Names'!$B$11:$D$140,3)))</f>
        <v>#DIV/0!</v>
      </c>
      <c r="AA48" s="114" t="e">
        <f>Z48+(VLOOKUP($B47,'Growth Rates'!$B$11:$O$140,($B$1+2),FALSE))-(AA47*(AA$7/VLOOKUP($B47,'Paddock Names'!$B$11:$D$140,3)))</f>
        <v>#DIV/0!</v>
      </c>
      <c r="AB48" s="114" t="e">
        <f>AA48+(VLOOKUP($B47,'Growth Rates'!$B$11:$O$140,($B$1+2),FALSE))-(AB47*(AB$7/VLOOKUP($B47,'Paddock Names'!$B$11:$D$140,3)))</f>
        <v>#DIV/0!</v>
      </c>
      <c r="AC48" s="114" t="e">
        <f>AB48+(VLOOKUP($B47,'Growth Rates'!$B$11:$O$140,($B$1+2),FALSE))-(AC47*(AC$7/VLOOKUP($B47,'Paddock Names'!$B$11:$D$140,3)))</f>
        <v>#DIV/0!</v>
      </c>
      <c r="AD48" s="114" t="e">
        <f>AC48+(VLOOKUP($B47,'Growth Rates'!$B$11:$O$140,($B$1+2),FALSE))-(AD47*(AD$7/VLOOKUP($B47,'Paddock Names'!$B$11:$D$140,3)))</f>
        <v>#DIV/0!</v>
      </c>
      <c r="AE48" s="114" t="e">
        <f>AD48+(VLOOKUP($B47,'Growth Rates'!$B$11:$O$140,($B$1+2),FALSE))-(AE47*(AE$7/VLOOKUP($B47,'Paddock Names'!$B$11:$D$140,3)))</f>
        <v>#DIV/0!</v>
      </c>
      <c r="AF48" s="114" t="e">
        <f>AE48+(VLOOKUP($B47,'Growth Rates'!$B$11:$O$140,($B$1+2),FALSE))-(AF47*(AF$7/VLOOKUP($B47,'Paddock Names'!$B$11:$D$140,3)))</f>
        <v>#DIV/0!</v>
      </c>
      <c r="AG48" s="114" t="e">
        <f>AF48+(VLOOKUP($B47,'Growth Rates'!$B$11:$O$140,($B$1+2),FALSE))-(AG47*(AG$7/VLOOKUP($B47,'Paddock Names'!$B$11:$D$140,3)))</f>
        <v>#DIV/0!</v>
      </c>
      <c r="AH48" s="114" t="e">
        <f>AG48+(VLOOKUP($B47,'Growth Rates'!$B$11:$O$140,($B$1+2),FALSE))-(AH47*(AH$7/VLOOKUP($B47,'Paddock Names'!$B$11:$D$140,3)))</f>
        <v>#DIV/0!</v>
      </c>
      <c r="AI48" s="114" t="e">
        <f>AH48+(VLOOKUP($B47,'Growth Rates'!$B$11:$O$140,($B$1+2),FALSE))-(AI47*(AI$7/VLOOKUP($B47,'Paddock Names'!$B$11:$D$140,3)))</f>
        <v>#DIV/0!</v>
      </c>
      <c r="AJ48" s="114" t="e">
        <f>AI48+(VLOOKUP($B47,'Growth Rates'!$B$11:$O$140,($B$1+2),FALSE))-(AJ47*(AJ$7/VLOOKUP($B47,'Paddock Names'!$B$11:$D$140,3)))</f>
        <v>#DIV/0!</v>
      </c>
      <c r="AK48" s="114" t="e">
        <f>AJ48+(VLOOKUP($B47,'Growth Rates'!$B$11:$O$140,($B$1+2),FALSE))-(AK47*(AK$7/VLOOKUP($B47,'Paddock Names'!$B$11:$D$140,3)))</f>
        <v>#DIV/0!</v>
      </c>
      <c r="AL48" s="114" t="e">
        <f>AK48+(VLOOKUP($B47,'Growth Rates'!$B$11:$O$140,($B$1+2),FALSE))-(AL47*(AL$7/VLOOKUP($B47,'Paddock Names'!$B$11:$D$140,3)))</f>
        <v>#DIV/0!</v>
      </c>
      <c r="AM48" s="115" t="e">
        <f>AL48+(VLOOKUP($B47,'Growth Rates'!$B$11:$O$140,($B$1+2),FALSE))-(AM47*(AM$7/VLOOKUP($B47,'Paddock Names'!$B$11:$D$140,3)))</f>
        <v>#DIV/0!</v>
      </c>
    </row>
    <row r="49" spans="2:39" x14ac:dyDescent="0.2">
      <c r="B49" s="58">
        <f t="shared" si="4"/>
        <v>20</v>
      </c>
      <c r="C49" s="23" t="str">
        <f>IF(VLOOKUP(B49,'Paddock Names'!$B$11:$C$140,2)&gt;0,VLOOKUP(B49,'Paddock Names'!$B$11:$C$140,2),"")</f>
        <v/>
      </c>
      <c r="D49" s="28" t="e">
        <f>IF(((F49-G49)/(((VLOOKUP(B49,'Growth Rates'!$B$11:$O$140,($B$1+2),FALSE)))-(((I$7/VLOOKUP(B49,'Paddock Names'!$B$11:$D$140,3))))))*-1&gt;31,31,(IF(((F49-G49)/(((VLOOKUP(B49,'Growth Rates'!$B$11:$O$140,($B$1+2),FALSE)))-(((I$7/VLOOKUP(B49,'Paddock Names'!$B$11:$D$140,3))))))*-1&gt;0,ROUNDDOWN(((F49-G49)/(((VLOOKUP(B49,'Growth Rates'!$B$11:$O$140,($B$1+2),FALSE)))-(((I$7/VLOOKUP(B49,'Paddock Names'!$B$11:$D$140,3))))))*-1,0),31)))</f>
        <v>#DIV/0!</v>
      </c>
      <c r="E49" s="17" t="str">
        <f>IF(SUM(I49:AM49)&gt;0,SUM(I49:AM49)," ")</f>
        <v xml:space="preserve"> </v>
      </c>
      <c r="F49" s="119" t="e">
        <f>Nov!AL50</f>
        <v>#DIV/0!</v>
      </c>
      <c r="G49" s="17">
        <f>VLOOKUP(B49,'Herbage Mass Residual'!$B$11:$O$140,($B$1+2),FALSE)</f>
        <v>2000</v>
      </c>
      <c r="H49" s="103" t="e">
        <f>($F$7/VLOOKUP(B49,'Paddock Names'!$B$11:$D$140,3))*(SUM(I49:AM49)/31)</f>
        <v>#DIV/0!</v>
      </c>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2"/>
    </row>
    <row r="50" spans="2:39" ht="16" thickBot="1" x14ac:dyDescent="0.25">
      <c r="B50" s="58">
        <f t="shared" si="4"/>
        <v>20.5</v>
      </c>
      <c r="C50" s="23"/>
      <c r="D50" s="29"/>
      <c r="E50" s="27"/>
      <c r="F50" s="21"/>
      <c r="G50" s="22"/>
      <c r="H50" s="104"/>
      <c r="I50" s="114" t="e">
        <f>F49+(VLOOKUP(B49,'Growth Rates'!$B$11:$O$140,($B$1+2),FALSE))-(I49*(I$7/VLOOKUP(B49,'Paddock Names'!$B$11:$D$140,3)))</f>
        <v>#DIV/0!</v>
      </c>
      <c r="J50" s="114" t="e">
        <f>I50+(VLOOKUP($B49,'Growth Rates'!$B$11:$O$140,($B$1+2),FALSE))-(J49*(J$7/VLOOKUP($B49,'Paddock Names'!$B$11:$D$140,3)))</f>
        <v>#DIV/0!</v>
      </c>
      <c r="K50" s="114" t="e">
        <f>J50+(VLOOKUP($B49,'Growth Rates'!$B$11:$O$140,($B$1+2),FALSE))-(K49*(K$7/VLOOKUP($B49,'Paddock Names'!$B$11:$D$140,3)))</f>
        <v>#DIV/0!</v>
      </c>
      <c r="L50" s="114" t="e">
        <f>K50+(VLOOKUP($B49,'Growth Rates'!$B$11:$O$140,($B$1+2),FALSE))-(L49*(L$7/VLOOKUP($B49,'Paddock Names'!$B$11:$D$140,3)))</f>
        <v>#DIV/0!</v>
      </c>
      <c r="M50" s="114" t="e">
        <f>L50+(VLOOKUP($B49,'Growth Rates'!$B$11:$O$140,($B$1+2),FALSE))-(M49*(M$7/VLOOKUP($B49,'Paddock Names'!$B$11:$D$140,3)))</f>
        <v>#DIV/0!</v>
      </c>
      <c r="N50" s="114" t="e">
        <f>M50+(VLOOKUP($B49,'Growth Rates'!$B$11:$O$140,($B$1+2),FALSE))-(N49*(N$7/VLOOKUP($B49,'Paddock Names'!$B$11:$D$140,3)))</f>
        <v>#DIV/0!</v>
      </c>
      <c r="O50" s="114" t="e">
        <f>N50+(VLOOKUP($B49,'Growth Rates'!$B$11:$O$140,($B$1+2),FALSE))-(O49*(O$7/VLOOKUP($B49,'Paddock Names'!$B$11:$D$140,3)))</f>
        <v>#DIV/0!</v>
      </c>
      <c r="P50" s="114" t="e">
        <f>O50+(VLOOKUP($B49,'Growth Rates'!$B$11:$O$140,($B$1+2),FALSE))-(P49*(P$7/VLOOKUP($B49,'Paddock Names'!$B$11:$D$140,3)))</f>
        <v>#DIV/0!</v>
      </c>
      <c r="Q50" s="114" t="e">
        <f>P50+(VLOOKUP($B49,'Growth Rates'!$B$11:$O$140,($B$1+2),FALSE))-(Q49*(Q$7/VLOOKUP($B49,'Paddock Names'!$B$11:$D$140,3)))</f>
        <v>#DIV/0!</v>
      </c>
      <c r="R50" s="114" t="e">
        <f>Q50+(VLOOKUP($B49,'Growth Rates'!$B$11:$O$140,($B$1+2),FALSE))-(R49*(R$7/VLOOKUP($B49,'Paddock Names'!$B$11:$D$140,3)))</f>
        <v>#DIV/0!</v>
      </c>
      <c r="S50" s="114" t="e">
        <f>R50+(VLOOKUP($B49,'Growth Rates'!$B$11:$O$140,($B$1+2),FALSE))-(S49*(S$7/VLOOKUP($B49,'Paddock Names'!$B$11:$D$140,3)))</f>
        <v>#DIV/0!</v>
      </c>
      <c r="T50" s="114" t="e">
        <f>S50+(VLOOKUP($B49,'Growth Rates'!$B$11:$O$140,($B$1+2),FALSE))-(T49*(T$7/VLOOKUP($B49,'Paddock Names'!$B$11:$D$140,3)))</f>
        <v>#DIV/0!</v>
      </c>
      <c r="U50" s="114" t="e">
        <f>T50+(VLOOKUP($B49,'Growth Rates'!$B$11:$O$140,($B$1+2),FALSE))-(U49*(U$7/VLOOKUP($B49,'Paddock Names'!$B$11:$D$140,3)))</f>
        <v>#DIV/0!</v>
      </c>
      <c r="V50" s="114" t="e">
        <f>U50+(VLOOKUP($B49,'Growth Rates'!$B$11:$O$140,($B$1+2),FALSE))-(V49*(V$7/VLOOKUP($B49,'Paddock Names'!$B$11:$D$140,3)))</f>
        <v>#DIV/0!</v>
      </c>
      <c r="W50" s="114" t="e">
        <f>V50+(VLOOKUP($B49,'Growth Rates'!$B$11:$O$140,($B$1+2),FALSE))-(W49*(W$7/VLOOKUP($B49,'Paddock Names'!$B$11:$D$140,3)))</f>
        <v>#DIV/0!</v>
      </c>
      <c r="X50" s="114" t="e">
        <f>W50+(VLOOKUP($B49,'Growth Rates'!$B$11:$O$140,($B$1+2),FALSE))-(X49*(X$7/VLOOKUP($B49,'Paddock Names'!$B$11:$D$140,3)))</f>
        <v>#DIV/0!</v>
      </c>
      <c r="Y50" s="114" t="e">
        <f>X50+(VLOOKUP($B49,'Growth Rates'!$B$11:$O$140,($B$1+2),FALSE))-(Y49*(Y$7/VLOOKUP($B49,'Paddock Names'!$B$11:$D$140,3)))</f>
        <v>#DIV/0!</v>
      </c>
      <c r="Z50" s="114" t="e">
        <f>Y50+(VLOOKUP($B49,'Growth Rates'!$B$11:$O$140,($B$1+2),FALSE))-(Z49*(Z$7/VLOOKUP($B49,'Paddock Names'!$B$11:$D$140,3)))</f>
        <v>#DIV/0!</v>
      </c>
      <c r="AA50" s="114" t="e">
        <f>Z50+(VLOOKUP($B49,'Growth Rates'!$B$11:$O$140,($B$1+2),FALSE))-(AA49*(AA$7/VLOOKUP($B49,'Paddock Names'!$B$11:$D$140,3)))</f>
        <v>#DIV/0!</v>
      </c>
      <c r="AB50" s="114" t="e">
        <f>AA50+(VLOOKUP($B49,'Growth Rates'!$B$11:$O$140,($B$1+2),FALSE))-(AB49*(AB$7/VLOOKUP($B49,'Paddock Names'!$B$11:$D$140,3)))</f>
        <v>#DIV/0!</v>
      </c>
      <c r="AC50" s="114" t="e">
        <f>AB50+(VLOOKUP($B49,'Growth Rates'!$B$11:$O$140,($B$1+2),FALSE))-(AC49*(AC$7/VLOOKUP($B49,'Paddock Names'!$B$11:$D$140,3)))</f>
        <v>#DIV/0!</v>
      </c>
      <c r="AD50" s="114" t="e">
        <f>AC50+(VLOOKUP($B49,'Growth Rates'!$B$11:$O$140,($B$1+2),FALSE))-(AD49*(AD$7/VLOOKUP($B49,'Paddock Names'!$B$11:$D$140,3)))</f>
        <v>#DIV/0!</v>
      </c>
      <c r="AE50" s="114" t="e">
        <f>AD50+(VLOOKUP($B49,'Growth Rates'!$B$11:$O$140,($B$1+2),FALSE))-(AE49*(AE$7/VLOOKUP($B49,'Paddock Names'!$B$11:$D$140,3)))</f>
        <v>#DIV/0!</v>
      </c>
      <c r="AF50" s="114" t="e">
        <f>AE50+(VLOOKUP($B49,'Growth Rates'!$B$11:$O$140,($B$1+2),FALSE))-(AF49*(AF$7/VLOOKUP($B49,'Paddock Names'!$B$11:$D$140,3)))</f>
        <v>#DIV/0!</v>
      </c>
      <c r="AG50" s="114" t="e">
        <f>AF50+(VLOOKUP($B49,'Growth Rates'!$B$11:$O$140,($B$1+2),FALSE))-(AG49*(AG$7/VLOOKUP($B49,'Paddock Names'!$B$11:$D$140,3)))</f>
        <v>#DIV/0!</v>
      </c>
      <c r="AH50" s="114" t="e">
        <f>AG50+(VLOOKUP($B49,'Growth Rates'!$B$11:$O$140,($B$1+2),FALSE))-(AH49*(AH$7/VLOOKUP($B49,'Paddock Names'!$B$11:$D$140,3)))</f>
        <v>#DIV/0!</v>
      </c>
      <c r="AI50" s="114" t="e">
        <f>AH50+(VLOOKUP($B49,'Growth Rates'!$B$11:$O$140,($B$1+2),FALSE))-(AI49*(AI$7/VLOOKUP($B49,'Paddock Names'!$B$11:$D$140,3)))</f>
        <v>#DIV/0!</v>
      </c>
      <c r="AJ50" s="114" t="e">
        <f>AI50+(VLOOKUP($B49,'Growth Rates'!$B$11:$O$140,($B$1+2),FALSE))-(AJ49*(AJ$7/VLOOKUP($B49,'Paddock Names'!$B$11:$D$140,3)))</f>
        <v>#DIV/0!</v>
      </c>
      <c r="AK50" s="114" t="e">
        <f>AJ50+(VLOOKUP($B49,'Growth Rates'!$B$11:$O$140,($B$1+2),FALSE))-(AK49*(AK$7/VLOOKUP($B49,'Paddock Names'!$B$11:$D$140,3)))</f>
        <v>#DIV/0!</v>
      </c>
      <c r="AL50" s="114" t="e">
        <f>AK50+(VLOOKUP($B49,'Growth Rates'!$B$11:$O$140,($B$1+2),FALSE))-(AL49*(AL$7/VLOOKUP($B49,'Paddock Names'!$B$11:$D$140,3)))</f>
        <v>#DIV/0!</v>
      </c>
      <c r="AM50" s="115" t="e">
        <f>AL50+(VLOOKUP($B49,'Growth Rates'!$B$11:$O$140,($B$1+2),FALSE))-(AM49*(AM$7/VLOOKUP($B49,'Paddock Names'!$B$11:$D$140,3)))</f>
        <v>#DIV/0!</v>
      </c>
    </row>
    <row r="51" spans="2:39" x14ac:dyDescent="0.2">
      <c r="B51" s="58">
        <f t="shared" si="4"/>
        <v>21</v>
      </c>
      <c r="C51" s="23" t="str">
        <f>IF(VLOOKUP(B51,'Paddock Names'!$B$11:$C$140,2)&gt;0,VLOOKUP(B51,'Paddock Names'!$B$11:$C$140,2),"")</f>
        <v/>
      </c>
      <c r="D51" s="28" t="e">
        <f>IF(((F51-G51)/(((VLOOKUP(B51,'Growth Rates'!$B$11:$O$140,($B$1+2),FALSE)))-(((I$7/VLOOKUP(B51,'Paddock Names'!$B$11:$D$140,3))))))*-1&gt;31,31,(IF(((F51-G51)/(((VLOOKUP(B51,'Growth Rates'!$B$11:$O$140,($B$1+2),FALSE)))-(((I$7/VLOOKUP(B51,'Paddock Names'!$B$11:$D$140,3))))))*-1&gt;0,ROUNDDOWN(((F51-G51)/(((VLOOKUP(B51,'Growth Rates'!$B$11:$O$140,($B$1+2),FALSE)))-(((I$7/VLOOKUP(B51,'Paddock Names'!$B$11:$D$140,3))))))*-1,0),31)))</f>
        <v>#DIV/0!</v>
      </c>
      <c r="E51" s="17" t="str">
        <f>IF(SUM(I51:AM51)&gt;0,SUM(I51:AM51)," ")</f>
        <v xml:space="preserve"> </v>
      </c>
      <c r="F51" s="119" t="e">
        <f>Nov!AL52</f>
        <v>#DIV/0!</v>
      </c>
      <c r="G51" s="17">
        <f>VLOOKUP(B51,'Herbage Mass Residual'!$B$11:$O$140,($B$1+2),FALSE)</f>
        <v>2000</v>
      </c>
      <c r="H51" s="103" t="e">
        <f>($F$7/VLOOKUP(B51,'Paddock Names'!$B$11:$D$140,3))*(SUM(I51:AM51)/31)</f>
        <v>#DIV/0!</v>
      </c>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2"/>
    </row>
    <row r="52" spans="2:39" ht="16" thickBot="1" x14ac:dyDescent="0.25">
      <c r="B52" s="58">
        <f t="shared" si="4"/>
        <v>21.5</v>
      </c>
      <c r="C52" s="23"/>
      <c r="D52" s="29"/>
      <c r="E52" s="27"/>
      <c r="F52" s="21"/>
      <c r="G52" s="22"/>
      <c r="H52" s="104"/>
      <c r="I52" s="114" t="e">
        <f>F51+(VLOOKUP(B51,'Growth Rates'!$B$11:$O$140,($B$1+2),FALSE))-(I51*(I$7/VLOOKUP(B51,'Paddock Names'!$B$11:$D$140,3)))</f>
        <v>#DIV/0!</v>
      </c>
      <c r="J52" s="114" t="e">
        <f>I52+(VLOOKUP($B51,'Growth Rates'!$B$11:$O$140,($B$1+2),FALSE))-(J51*(J$7/VLOOKUP($B51,'Paddock Names'!$B$11:$D$140,3)))</f>
        <v>#DIV/0!</v>
      </c>
      <c r="K52" s="114" t="e">
        <f>J52+(VLOOKUP($B51,'Growth Rates'!$B$11:$O$140,($B$1+2),FALSE))-(K51*(K$7/VLOOKUP($B51,'Paddock Names'!$B$11:$D$140,3)))</f>
        <v>#DIV/0!</v>
      </c>
      <c r="L52" s="114" t="e">
        <f>K52+(VLOOKUP($B51,'Growth Rates'!$B$11:$O$140,($B$1+2),FALSE))-(L51*(L$7/VLOOKUP($B51,'Paddock Names'!$B$11:$D$140,3)))</f>
        <v>#DIV/0!</v>
      </c>
      <c r="M52" s="114" t="e">
        <f>L52+(VLOOKUP($B51,'Growth Rates'!$B$11:$O$140,($B$1+2),FALSE))-(M51*(M$7/VLOOKUP($B51,'Paddock Names'!$B$11:$D$140,3)))</f>
        <v>#DIV/0!</v>
      </c>
      <c r="N52" s="114" t="e">
        <f>M52+(VLOOKUP($B51,'Growth Rates'!$B$11:$O$140,($B$1+2),FALSE))-(N51*(N$7/VLOOKUP($B51,'Paddock Names'!$B$11:$D$140,3)))</f>
        <v>#DIV/0!</v>
      </c>
      <c r="O52" s="114" t="e">
        <f>N52+(VLOOKUP($B51,'Growth Rates'!$B$11:$O$140,($B$1+2),FALSE))-(O51*(O$7/VLOOKUP($B51,'Paddock Names'!$B$11:$D$140,3)))</f>
        <v>#DIV/0!</v>
      </c>
      <c r="P52" s="114" t="e">
        <f>O52+(VLOOKUP($B51,'Growth Rates'!$B$11:$O$140,($B$1+2),FALSE))-(P51*(P$7/VLOOKUP($B51,'Paddock Names'!$B$11:$D$140,3)))</f>
        <v>#DIV/0!</v>
      </c>
      <c r="Q52" s="114" t="e">
        <f>P52+(VLOOKUP($B51,'Growth Rates'!$B$11:$O$140,($B$1+2),FALSE))-(Q51*(Q$7/VLOOKUP($B51,'Paddock Names'!$B$11:$D$140,3)))</f>
        <v>#DIV/0!</v>
      </c>
      <c r="R52" s="114" t="e">
        <f>Q52+(VLOOKUP($B51,'Growth Rates'!$B$11:$O$140,($B$1+2),FALSE))-(R51*(R$7/VLOOKUP($B51,'Paddock Names'!$B$11:$D$140,3)))</f>
        <v>#DIV/0!</v>
      </c>
      <c r="S52" s="114" t="e">
        <f>R52+(VLOOKUP($B51,'Growth Rates'!$B$11:$O$140,($B$1+2),FALSE))-(S51*(S$7/VLOOKUP($B51,'Paddock Names'!$B$11:$D$140,3)))</f>
        <v>#DIV/0!</v>
      </c>
      <c r="T52" s="114" t="e">
        <f>S52+(VLOOKUP($B51,'Growth Rates'!$B$11:$O$140,($B$1+2),FALSE))-(T51*(T$7/VLOOKUP($B51,'Paddock Names'!$B$11:$D$140,3)))</f>
        <v>#DIV/0!</v>
      </c>
      <c r="U52" s="114" t="e">
        <f>T52+(VLOOKUP($B51,'Growth Rates'!$B$11:$O$140,($B$1+2),FALSE))-(U51*(U$7/VLOOKUP($B51,'Paddock Names'!$B$11:$D$140,3)))</f>
        <v>#DIV/0!</v>
      </c>
      <c r="V52" s="114" t="e">
        <f>U52+(VLOOKUP($B51,'Growth Rates'!$B$11:$O$140,($B$1+2),FALSE))-(V51*(V$7/VLOOKUP($B51,'Paddock Names'!$B$11:$D$140,3)))</f>
        <v>#DIV/0!</v>
      </c>
      <c r="W52" s="114" t="e">
        <f>V52+(VLOOKUP($B51,'Growth Rates'!$B$11:$O$140,($B$1+2),FALSE))-(W51*(W$7/VLOOKUP($B51,'Paddock Names'!$B$11:$D$140,3)))</f>
        <v>#DIV/0!</v>
      </c>
      <c r="X52" s="114" t="e">
        <f>W52+(VLOOKUP($B51,'Growth Rates'!$B$11:$O$140,($B$1+2),FALSE))-(X51*(X$7/VLOOKUP($B51,'Paddock Names'!$B$11:$D$140,3)))</f>
        <v>#DIV/0!</v>
      </c>
      <c r="Y52" s="114" t="e">
        <f>X52+(VLOOKUP($B51,'Growth Rates'!$B$11:$O$140,($B$1+2),FALSE))-(Y51*(Y$7/VLOOKUP($B51,'Paddock Names'!$B$11:$D$140,3)))</f>
        <v>#DIV/0!</v>
      </c>
      <c r="Z52" s="114" t="e">
        <f>Y52+(VLOOKUP($B51,'Growth Rates'!$B$11:$O$140,($B$1+2),FALSE))-(Z51*(Z$7/VLOOKUP($B51,'Paddock Names'!$B$11:$D$140,3)))</f>
        <v>#DIV/0!</v>
      </c>
      <c r="AA52" s="114" t="e">
        <f>Z52+(VLOOKUP($B51,'Growth Rates'!$B$11:$O$140,($B$1+2),FALSE))-(AA51*(AA$7/VLOOKUP($B51,'Paddock Names'!$B$11:$D$140,3)))</f>
        <v>#DIV/0!</v>
      </c>
      <c r="AB52" s="114" t="e">
        <f>AA52+(VLOOKUP($B51,'Growth Rates'!$B$11:$O$140,($B$1+2),FALSE))-(AB51*(AB$7/VLOOKUP($B51,'Paddock Names'!$B$11:$D$140,3)))</f>
        <v>#DIV/0!</v>
      </c>
      <c r="AC52" s="114" t="e">
        <f>AB52+(VLOOKUP($B51,'Growth Rates'!$B$11:$O$140,($B$1+2),FALSE))-(AC51*(AC$7/VLOOKUP($B51,'Paddock Names'!$B$11:$D$140,3)))</f>
        <v>#DIV/0!</v>
      </c>
      <c r="AD52" s="114" t="e">
        <f>AC52+(VLOOKUP($B51,'Growth Rates'!$B$11:$O$140,($B$1+2),FALSE))-(AD51*(AD$7/VLOOKUP($B51,'Paddock Names'!$B$11:$D$140,3)))</f>
        <v>#DIV/0!</v>
      </c>
      <c r="AE52" s="114" t="e">
        <f>AD52+(VLOOKUP($B51,'Growth Rates'!$B$11:$O$140,($B$1+2),FALSE))-(AE51*(AE$7/VLOOKUP($B51,'Paddock Names'!$B$11:$D$140,3)))</f>
        <v>#DIV/0!</v>
      </c>
      <c r="AF52" s="114" t="e">
        <f>AE52+(VLOOKUP($B51,'Growth Rates'!$B$11:$O$140,($B$1+2),FALSE))-(AF51*(AF$7/VLOOKUP($B51,'Paddock Names'!$B$11:$D$140,3)))</f>
        <v>#DIV/0!</v>
      </c>
      <c r="AG52" s="114" t="e">
        <f>AF52+(VLOOKUP($B51,'Growth Rates'!$B$11:$O$140,($B$1+2),FALSE))-(AG51*(AG$7/VLOOKUP($B51,'Paddock Names'!$B$11:$D$140,3)))</f>
        <v>#DIV/0!</v>
      </c>
      <c r="AH52" s="114" t="e">
        <f>AG52+(VLOOKUP($B51,'Growth Rates'!$B$11:$O$140,($B$1+2),FALSE))-(AH51*(AH$7/VLOOKUP($B51,'Paddock Names'!$B$11:$D$140,3)))</f>
        <v>#DIV/0!</v>
      </c>
      <c r="AI52" s="114" t="e">
        <f>AH52+(VLOOKUP($B51,'Growth Rates'!$B$11:$O$140,($B$1+2),FALSE))-(AI51*(AI$7/VLOOKUP($B51,'Paddock Names'!$B$11:$D$140,3)))</f>
        <v>#DIV/0!</v>
      </c>
      <c r="AJ52" s="114" t="e">
        <f>AI52+(VLOOKUP($B51,'Growth Rates'!$B$11:$O$140,($B$1+2),FALSE))-(AJ51*(AJ$7/VLOOKUP($B51,'Paddock Names'!$B$11:$D$140,3)))</f>
        <v>#DIV/0!</v>
      </c>
      <c r="AK52" s="114" t="e">
        <f>AJ52+(VLOOKUP($B51,'Growth Rates'!$B$11:$O$140,($B$1+2),FALSE))-(AK51*(AK$7/VLOOKUP($B51,'Paddock Names'!$B$11:$D$140,3)))</f>
        <v>#DIV/0!</v>
      </c>
      <c r="AL52" s="114" t="e">
        <f>AK52+(VLOOKUP($B51,'Growth Rates'!$B$11:$O$140,($B$1+2),FALSE))-(AL51*(AL$7/VLOOKUP($B51,'Paddock Names'!$B$11:$D$140,3)))</f>
        <v>#DIV/0!</v>
      </c>
      <c r="AM52" s="115" t="e">
        <f>AL52+(VLOOKUP($B51,'Growth Rates'!$B$11:$O$140,($B$1+2),FALSE))-(AM51*(AM$7/VLOOKUP($B51,'Paddock Names'!$B$11:$D$140,3)))</f>
        <v>#DIV/0!</v>
      </c>
    </row>
    <row r="53" spans="2:39" x14ac:dyDescent="0.2">
      <c r="B53" s="58">
        <f t="shared" si="4"/>
        <v>22</v>
      </c>
      <c r="C53" s="23" t="str">
        <f>IF(VLOOKUP(B53,'Paddock Names'!$B$11:$C$140,2)&gt;0,VLOOKUP(B53,'Paddock Names'!$B$11:$C$140,2),"")</f>
        <v/>
      </c>
      <c r="D53" s="28" t="e">
        <f>IF(((F53-G53)/(((VLOOKUP(B53,'Growth Rates'!$B$11:$O$140,($B$1+2),FALSE)))-(((I$7/VLOOKUP(B53,'Paddock Names'!$B$11:$D$140,3))))))*-1&gt;31,31,(IF(((F53-G53)/(((VLOOKUP(B53,'Growth Rates'!$B$11:$O$140,($B$1+2),FALSE)))-(((I$7/VLOOKUP(B53,'Paddock Names'!$B$11:$D$140,3))))))*-1&gt;0,ROUNDDOWN(((F53-G53)/(((VLOOKUP(B53,'Growth Rates'!$B$11:$O$140,($B$1+2),FALSE)))-(((I$7/VLOOKUP(B53,'Paddock Names'!$B$11:$D$140,3))))))*-1,0),31)))</f>
        <v>#DIV/0!</v>
      </c>
      <c r="E53" s="17" t="str">
        <f>IF(SUM(I53:AM53)&gt;0,SUM(I53:AM53)," ")</f>
        <v xml:space="preserve"> </v>
      </c>
      <c r="F53" s="119" t="e">
        <f>Nov!AL54</f>
        <v>#DIV/0!</v>
      </c>
      <c r="G53" s="17">
        <f>VLOOKUP(B53,'Herbage Mass Residual'!$B$11:$O$140,($B$1+2),FALSE)</f>
        <v>2000</v>
      </c>
      <c r="H53" s="103" t="e">
        <f>($F$7/VLOOKUP(B53,'Paddock Names'!$B$11:$D$140,3))*(SUM(I53:AM53)/31)</f>
        <v>#DIV/0!</v>
      </c>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2"/>
    </row>
    <row r="54" spans="2:39" ht="16" thickBot="1" x14ac:dyDescent="0.25">
      <c r="B54" s="58">
        <f t="shared" si="4"/>
        <v>22.5</v>
      </c>
      <c r="C54" s="23"/>
      <c r="D54" s="29"/>
      <c r="E54" s="27"/>
      <c r="F54" s="21"/>
      <c r="G54" s="22"/>
      <c r="H54" s="104"/>
      <c r="I54" s="114" t="e">
        <f>F53+(VLOOKUP(B53,'Growth Rates'!$B$11:$O$140,($B$1+2),FALSE))-(I53*(I$7/VLOOKUP(B53,'Paddock Names'!$B$11:$D$140,3)))</f>
        <v>#DIV/0!</v>
      </c>
      <c r="J54" s="114" t="e">
        <f>I54+(VLOOKUP($B53,'Growth Rates'!$B$11:$O$140,($B$1+2),FALSE))-(J53*(J$7/VLOOKUP($B53,'Paddock Names'!$B$11:$D$140,3)))</f>
        <v>#DIV/0!</v>
      </c>
      <c r="K54" s="114" t="e">
        <f>J54+(VLOOKUP($B53,'Growth Rates'!$B$11:$O$140,($B$1+2),FALSE))-(K53*(K$7/VLOOKUP($B53,'Paddock Names'!$B$11:$D$140,3)))</f>
        <v>#DIV/0!</v>
      </c>
      <c r="L54" s="114" t="e">
        <f>K54+(VLOOKUP($B53,'Growth Rates'!$B$11:$O$140,($B$1+2),FALSE))-(L53*(L$7/VLOOKUP($B53,'Paddock Names'!$B$11:$D$140,3)))</f>
        <v>#DIV/0!</v>
      </c>
      <c r="M54" s="114" t="e">
        <f>L54+(VLOOKUP($B53,'Growth Rates'!$B$11:$O$140,($B$1+2),FALSE))-(M53*(M$7/VLOOKUP($B53,'Paddock Names'!$B$11:$D$140,3)))</f>
        <v>#DIV/0!</v>
      </c>
      <c r="N54" s="114" t="e">
        <f>M54+(VLOOKUP($B53,'Growth Rates'!$B$11:$O$140,($B$1+2),FALSE))-(N53*(N$7/VLOOKUP($B53,'Paddock Names'!$B$11:$D$140,3)))</f>
        <v>#DIV/0!</v>
      </c>
      <c r="O54" s="114" t="e">
        <f>N54+(VLOOKUP($B53,'Growth Rates'!$B$11:$O$140,($B$1+2),FALSE))-(O53*(O$7/VLOOKUP($B53,'Paddock Names'!$B$11:$D$140,3)))</f>
        <v>#DIV/0!</v>
      </c>
      <c r="P54" s="114" t="e">
        <f>O54+(VLOOKUP($B53,'Growth Rates'!$B$11:$O$140,($B$1+2),FALSE))-(P53*(P$7/VLOOKUP($B53,'Paddock Names'!$B$11:$D$140,3)))</f>
        <v>#DIV/0!</v>
      </c>
      <c r="Q54" s="114" t="e">
        <f>P54+(VLOOKUP($B53,'Growth Rates'!$B$11:$O$140,($B$1+2),FALSE))-(Q53*(Q$7/VLOOKUP($B53,'Paddock Names'!$B$11:$D$140,3)))</f>
        <v>#DIV/0!</v>
      </c>
      <c r="R54" s="114" t="e">
        <f>Q54+(VLOOKUP($B53,'Growth Rates'!$B$11:$O$140,($B$1+2),FALSE))-(R53*(R$7/VLOOKUP($B53,'Paddock Names'!$B$11:$D$140,3)))</f>
        <v>#DIV/0!</v>
      </c>
      <c r="S54" s="114" t="e">
        <f>R54+(VLOOKUP($B53,'Growth Rates'!$B$11:$O$140,($B$1+2),FALSE))-(S53*(S$7/VLOOKUP($B53,'Paddock Names'!$B$11:$D$140,3)))</f>
        <v>#DIV/0!</v>
      </c>
      <c r="T54" s="114" t="e">
        <f>S54+(VLOOKUP($B53,'Growth Rates'!$B$11:$O$140,($B$1+2),FALSE))-(T53*(T$7/VLOOKUP($B53,'Paddock Names'!$B$11:$D$140,3)))</f>
        <v>#DIV/0!</v>
      </c>
      <c r="U54" s="114" t="e">
        <f>T54+(VLOOKUP($B53,'Growth Rates'!$B$11:$O$140,($B$1+2),FALSE))-(U53*(U$7/VLOOKUP($B53,'Paddock Names'!$B$11:$D$140,3)))</f>
        <v>#DIV/0!</v>
      </c>
      <c r="V54" s="114" t="e">
        <f>U54+(VLOOKUP($B53,'Growth Rates'!$B$11:$O$140,($B$1+2),FALSE))-(V53*(V$7/VLOOKUP($B53,'Paddock Names'!$B$11:$D$140,3)))</f>
        <v>#DIV/0!</v>
      </c>
      <c r="W54" s="114" t="e">
        <f>V54+(VLOOKUP($B53,'Growth Rates'!$B$11:$O$140,($B$1+2),FALSE))-(W53*(W$7/VLOOKUP($B53,'Paddock Names'!$B$11:$D$140,3)))</f>
        <v>#DIV/0!</v>
      </c>
      <c r="X54" s="114" t="e">
        <f>W54+(VLOOKUP($B53,'Growth Rates'!$B$11:$O$140,($B$1+2),FALSE))-(X53*(X$7/VLOOKUP($B53,'Paddock Names'!$B$11:$D$140,3)))</f>
        <v>#DIV/0!</v>
      </c>
      <c r="Y54" s="114" t="e">
        <f>X54+(VLOOKUP($B53,'Growth Rates'!$B$11:$O$140,($B$1+2),FALSE))-(Y53*(Y$7/VLOOKUP($B53,'Paddock Names'!$B$11:$D$140,3)))</f>
        <v>#DIV/0!</v>
      </c>
      <c r="Z54" s="114" t="e">
        <f>Y54+(VLOOKUP($B53,'Growth Rates'!$B$11:$O$140,($B$1+2),FALSE))-(Z53*(Z$7/VLOOKUP($B53,'Paddock Names'!$B$11:$D$140,3)))</f>
        <v>#DIV/0!</v>
      </c>
      <c r="AA54" s="114" t="e">
        <f>Z54+(VLOOKUP($B53,'Growth Rates'!$B$11:$O$140,($B$1+2),FALSE))-(AA53*(AA$7/VLOOKUP($B53,'Paddock Names'!$B$11:$D$140,3)))</f>
        <v>#DIV/0!</v>
      </c>
      <c r="AB54" s="114" t="e">
        <f>AA54+(VLOOKUP($B53,'Growth Rates'!$B$11:$O$140,($B$1+2),FALSE))-(AB53*(AB$7/VLOOKUP($B53,'Paddock Names'!$B$11:$D$140,3)))</f>
        <v>#DIV/0!</v>
      </c>
      <c r="AC54" s="114" t="e">
        <f>AB54+(VLOOKUP($B53,'Growth Rates'!$B$11:$O$140,($B$1+2),FALSE))-(AC53*(AC$7/VLOOKUP($B53,'Paddock Names'!$B$11:$D$140,3)))</f>
        <v>#DIV/0!</v>
      </c>
      <c r="AD54" s="114" t="e">
        <f>AC54+(VLOOKUP($B53,'Growth Rates'!$B$11:$O$140,($B$1+2),FALSE))-(AD53*(AD$7/VLOOKUP($B53,'Paddock Names'!$B$11:$D$140,3)))</f>
        <v>#DIV/0!</v>
      </c>
      <c r="AE54" s="114" t="e">
        <f>AD54+(VLOOKUP($B53,'Growth Rates'!$B$11:$O$140,($B$1+2),FALSE))-(AE53*(AE$7/VLOOKUP($B53,'Paddock Names'!$B$11:$D$140,3)))</f>
        <v>#DIV/0!</v>
      </c>
      <c r="AF54" s="114" t="e">
        <f>AE54+(VLOOKUP($B53,'Growth Rates'!$B$11:$O$140,($B$1+2),FALSE))-(AF53*(AF$7/VLOOKUP($B53,'Paddock Names'!$B$11:$D$140,3)))</f>
        <v>#DIV/0!</v>
      </c>
      <c r="AG54" s="114" t="e">
        <f>AF54+(VLOOKUP($B53,'Growth Rates'!$B$11:$O$140,($B$1+2),FALSE))-(AG53*(AG$7/VLOOKUP($B53,'Paddock Names'!$B$11:$D$140,3)))</f>
        <v>#DIV/0!</v>
      </c>
      <c r="AH54" s="114" t="e">
        <f>AG54+(VLOOKUP($B53,'Growth Rates'!$B$11:$O$140,($B$1+2),FALSE))-(AH53*(AH$7/VLOOKUP($B53,'Paddock Names'!$B$11:$D$140,3)))</f>
        <v>#DIV/0!</v>
      </c>
      <c r="AI54" s="114" t="e">
        <f>AH54+(VLOOKUP($B53,'Growth Rates'!$B$11:$O$140,($B$1+2),FALSE))-(AI53*(AI$7/VLOOKUP($B53,'Paddock Names'!$B$11:$D$140,3)))</f>
        <v>#DIV/0!</v>
      </c>
      <c r="AJ54" s="114" t="e">
        <f>AI54+(VLOOKUP($B53,'Growth Rates'!$B$11:$O$140,($B$1+2),FALSE))-(AJ53*(AJ$7/VLOOKUP($B53,'Paddock Names'!$B$11:$D$140,3)))</f>
        <v>#DIV/0!</v>
      </c>
      <c r="AK54" s="114" t="e">
        <f>AJ54+(VLOOKUP($B53,'Growth Rates'!$B$11:$O$140,($B$1+2),FALSE))-(AK53*(AK$7/VLOOKUP($B53,'Paddock Names'!$B$11:$D$140,3)))</f>
        <v>#DIV/0!</v>
      </c>
      <c r="AL54" s="114" t="e">
        <f>AK54+(VLOOKUP($B53,'Growth Rates'!$B$11:$O$140,($B$1+2),FALSE))-(AL53*(AL$7/VLOOKUP($B53,'Paddock Names'!$B$11:$D$140,3)))</f>
        <v>#DIV/0!</v>
      </c>
      <c r="AM54" s="115" t="e">
        <f>AL54+(VLOOKUP($B53,'Growth Rates'!$B$11:$O$140,($B$1+2),FALSE))-(AM53*(AM$7/VLOOKUP($B53,'Paddock Names'!$B$11:$D$140,3)))</f>
        <v>#DIV/0!</v>
      </c>
    </row>
    <row r="55" spans="2:39" x14ac:dyDescent="0.2">
      <c r="B55" s="58">
        <f t="shared" si="4"/>
        <v>23</v>
      </c>
      <c r="C55" s="23" t="str">
        <f>IF(VLOOKUP(B55,'Paddock Names'!$B$11:$C$140,2)&gt;0,VLOOKUP(B55,'Paddock Names'!$B$11:$C$140,2),"")</f>
        <v/>
      </c>
      <c r="D55" s="28" t="e">
        <f>IF(((F55-G55)/(((VLOOKUP(B55,'Growth Rates'!$B$11:$O$140,($B$1+2),FALSE)))-(((I$7/VLOOKUP(B55,'Paddock Names'!$B$11:$D$140,3))))))*-1&gt;31,31,(IF(((F55-G55)/(((VLOOKUP(B55,'Growth Rates'!$B$11:$O$140,($B$1+2),FALSE)))-(((I$7/VLOOKUP(B55,'Paddock Names'!$B$11:$D$140,3))))))*-1&gt;0,ROUNDDOWN(((F55-G55)/(((VLOOKUP(B55,'Growth Rates'!$B$11:$O$140,($B$1+2),FALSE)))-(((I$7/VLOOKUP(B55,'Paddock Names'!$B$11:$D$140,3))))))*-1,0),31)))</f>
        <v>#DIV/0!</v>
      </c>
      <c r="E55" s="17" t="str">
        <f>IF(SUM(I55:AM55)&gt;0,SUM(I55:AM55)," ")</f>
        <v xml:space="preserve"> </v>
      </c>
      <c r="F55" s="119" t="e">
        <f>Nov!AL56</f>
        <v>#DIV/0!</v>
      </c>
      <c r="G55" s="17">
        <f>VLOOKUP(B55,'Herbage Mass Residual'!$B$11:$O$140,($B$1+2),FALSE)</f>
        <v>2000</v>
      </c>
      <c r="H55" s="103" t="e">
        <f>($F$7/VLOOKUP(B55,'Paddock Names'!$B$11:$D$140,3))*(SUM(I55:AM55)/31)</f>
        <v>#DIV/0!</v>
      </c>
      <c r="I55" s="100"/>
      <c r="J55" s="100"/>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2"/>
    </row>
    <row r="56" spans="2:39" ht="16" thickBot="1" x14ac:dyDescent="0.25">
      <c r="B56" s="58">
        <f t="shared" si="4"/>
        <v>23.5</v>
      </c>
      <c r="C56" s="23"/>
      <c r="D56" s="29"/>
      <c r="E56" s="27"/>
      <c r="F56" s="21"/>
      <c r="G56" s="22"/>
      <c r="H56" s="104"/>
      <c r="I56" s="114" t="e">
        <f>F55+(VLOOKUP(B55,'Growth Rates'!$B$11:$O$140,($B$1+2),FALSE))-(I55*(I$7/VLOOKUP(B55,'Paddock Names'!$B$11:$D$140,3)))</f>
        <v>#DIV/0!</v>
      </c>
      <c r="J56" s="114" t="e">
        <f>I56+(VLOOKUP($B55,'Growth Rates'!$B$11:$O$140,($B$1+2),FALSE))-(J55*(J$7/VLOOKUP($B55,'Paddock Names'!$B$11:$D$140,3)))</f>
        <v>#DIV/0!</v>
      </c>
      <c r="K56" s="114" t="e">
        <f>J56+(VLOOKUP($B55,'Growth Rates'!$B$11:$O$140,($B$1+2),FALSE))-(K55*(K$7/VLOOKUP($B55,'Paddock Names'!$B$11:$D$140,3)))</f>
        <v>#DIV/0!</v>
      </c>
      <c r="L56" s="114" t="e">
        <f>K56+(VLOOKUP($B55,'Growth Rates'!$B$11:$O$140,($B$1+2),FALSE))-(L55*(L$7/VLOOKUP($B55,'Paddock Names'!$B$11:$D$140,3)))</f>
        <v>#DIV/0!</v>
      </c>
      <c r="M56" s="114" t="e">
        <f>L56+(VLOOKUP($B55,'Growth Rates'!$B$11:$O$140,($B$1+2),FALSE))-(M55*(M$7/VLOOKUP($B55,'Paddock Names'!$B$11:$D$140,3)))</f>
        <v>#DIV/0!</v>
      </c>
      <c r="N56" s="114" t="e">
        <f>M56+(VLOOKUP($B55,'Growth Rates'!$B$11:$O$140,($B$1+2),FALSE))-(N55*(N$7/VLOOKUP($B55,'Paddock Names'!$B$11:$D$140,3)))</f>
        <v>#DIV/0!</v>
      </c>
      <c r="O56" s="114" t="e">
        <f>N56+(VLOOKUP($B55,'Growth Rates'!$B$11:$O$140,($B$1+2),FALSE))-(O55*(O$7/VLOOKUP($B55,'Paddock Names'!$B$11:$D$140,3)))</f>
        <v>#DIV/0!</v>
      </c>
      <c r="P56" s="114" t="e">
        <f>O56+(VLOOKUP($B55,'Growth Rates'!$B$11:$O$140,($B$1+2),FALSE))-(P55*(P$7/VLOOKUP($B55,'Paddock Names'!$B$11:$D$140,3)))</f>
        <v>#DIV/0!</v>
      </c>
      <c r="Q56" s="114" t="e">
        <f>P56+(VLOOKUP($B55,'Growth Rates'!$B$11:$O$140,($B$1+2),FALSE))-(Q55*(Q$7/VLOOKUP($B55,'Paddock Names'!$B$11:$D$140,3)))</f>
        <v>#DIV/0!</v>
      </c>
      <c r="R56" s="114" t="e">
        <f>Q56+(VLOOKUP($B55,'Growth Rates'!$B$11:$O$140,($B$1+2),FALSE))-(R55*(R$7/VLOOKUP($B55,'Paddock Names'!$B$11:$D$140,3)))</f>
        <v>#DIV/0!</v>
      </c>
      <c r="S56" s="114" t="e">
        <f>R56+(VLOOKUP($B55,'Growth Rates'!$B$11:$O$140,($B$1+2),FALSE))-(S55*(S$7/VLOOKUP($B55,'Paddock Names'!$B$11:$D$140,3)))</f>
        <v>#DIV/0!</v>
      </c>
      <c r="T56" s="114" t="e">
        <f>S56+(VLOOKUP($B55,'Growth Rates'!$B$11:$O$140,($B$1+2),FALSE))-(T55*(T$7/VLOOKUP($B55,'Paddock Names'!$B$11:$D$140,3)))</f>
        <v>#DIV/0!</v>
      </c>
      <c r="U56" s="114" t="e">
        <f>T56+(VLOOKUP($B55,'Growth Rates'!$B$11:$O$140,($B$1+2),FALSE))-(U55*(U$7/VLOOKUP($B55,'Paddock Names'!$B$11:$D$140,3)))</f>
        <v>#DIV/0!</v>
      </c>
      <c r="V56" s="114" t="e">
        <f>U56+(VLOOKUP($B55,'Growth Rates'!$B$11:$O$140,($B$1+2),FALSE))-(V55*(V$7/VLOOKUP($B55,'Paddock Names'!$B$11:$D$140,3)))</f>
        <v>#DIV/0!</v>
      </c>
      <c r="W56" s="114" t="e">
        <f>V56+(VLOOKUP($B55,'Growth Rates'!$B$11:$O$140,($B$1+2),FALSE))-(W55*(W$7/VLOOKUP($B55,'Paddock Names'!$B$11:$D$140,3)))</f>
        <v>#DIV/0!</v>
      </c>
      <c r="X56" s="114" t="e">
        <f>W56+(VLOOKUP($B55,'Growth Rates'!$B$11:$O$140,($B$1+2),FALSE))-(X55*(X$7/VLOOKUP($B55,'Paddock Names'!$B$11:$D$140,3)))</f>
        <v>#DIV/0!</v>
      </c>
      <c r="Y56" s="114" t="e">
        <f>X56+(VLOOKUP($B55,'Growth Rates'!$B$11:$O$140,($B$1+2),FALSE))-(Y55*(Y$7/VLOOKUP($B55,'Paddock Names'!$B$11:$D$140,3)))</f>
        <v>#DIV/0!</v>
      </c>
      <c r="Z56" s="114" t="e">
        <f>Y56+(VLOOKUP($B55,'Growth Rates'!$B$11:$O$140,($B$1+2),FALSE))-(Z55*(Z$7/VLOOKUP($B55,'Paddock Names'!$B$11:$D$140,3)))</f>
        <v>#DIV/0!</v>
      </c>
      <c r="AA56" s="114" t="e">
        <f>Z56+(VLOOKUP($B55,'Growth Rates'!$B$11:$O$140,($B$1+2),FALSE))-(AA55*(AA$7/VLOOKUP($B55,'Paddock Names'!$B$11:$D$140,3)))</f>
        <v>#DIV/0!</v>
      </c>
      <c r="AB56" s="114" t="e">
        <f>AA56+(VLOOKUP($B55,'Growth Rates'!$B$11:$O$140,($B$1+2),FALSE))-(AB55*(AB$7/VLOOKUP($B55,'Paddock Names'!$B$11:$D$140,3)))</f>
        <v>#DIV/0!</v>
      </c>
      <c r="AC56" s="114" t="e">
        <f>AB56+(VLOOKUP($B55,'Growth Rates'!$B$11:$O$140,($B$1+2),FALSE))-(AC55*(AC$7/VLOOKUP($B55,'Paddock Names'!$B$11:$D$140,3)))</f>
        <v>#DIV/0!</v>
      </c>
      <c r="AD56" s="114" t="e">
        <f>AC56+(VLOOKUP($B55,'Growth Rates'!$B$11:$O$140,($B$1+2),FALSE))-(AD55*(AD$7/VLOOKUP($B55,'Paddock Names'!$B$11:$D$140,3)))</f>
        <v>#DIV/0!</v>
      </c>
      <c r="AE56" s="114" t="e">
        <f>AD56+(VLOOKUP($B55,'Growth Rates'!$B$11:$O$140,($B$1+2),FALSE))-(AE55*(AE$7/VLOOKUP($B55,'Paddock Names'!$B$11:$D$140,3)))</f>
        <v>#DIV/0!</v>
      </c>
      <c r="AF56" s="114" t="e">
        <f>AE56+(VLOOKUP($B55,'Growth Rates'!$B$11:$O$140,($B$1+2),FALSE))-(AF55*(AF$7/VLOOKUP($B55,'Paddock Names'!$B$11:$D$140,3)))</f>
        <v>#DIV/0!</v>
      </c>
      <c r="AG56" s="114" t="e">
        <f>AF56+(VLOOKUP($B55,'Growth Rates'!$B$11:$O$140,($B$1+2),FALSE))-(AG55*(AG$7/VLOOKUP($B55,'Paddock Names'!$B$11:$D$140,3)))</f>
        <v>#DIV/0!</v>
      </c>
      <c r="AH56" s="114" t="e">
        <f>AG56+(VLOOKUP($B55,'Growth Rates'!$B$11:$O$140,($B$1+2),FALSE))-(AH55*(AH$7/VLOOKUP($B55,'Paddock Names'!$B$11:$D$140,3)))</f>
        <v>#DIV/0!</v>
      </c>
      <c r="AI56" s="114" t="e">
        <f>AH56+(VLOOKUP($B55,'Growth Rates'!$B$11:$O$140,($B$1+2),FALSE))-(AI55*(AI$7/VLOOKUP($B55,'Paddock Names'!$B$11:$D$140,3)))</f>
        <v>#DIV/0!</v>
      </c>
      <c r="AJ56" s="114" t="e">
        <f>AI56+(VLOOKUP($B55,'Growth Rates'!$B$11:$O$140,($B$1+2),FALSE))-(AJ55*(AJ$7/VLOOKUP($B55,'Paddock Names'!$B$11:$D$140,3)))</f>
        <v>#DIV/0!</v>
      </c>
      <c r="AK56" s="114" t="e">
        <f>AJ56+(VLOOKUP($B55,'Growth Rates'!$B$11:$O$140,($B$1+2),FALSE))-(AK55*(AK$7/VLOOKUP($B55,'Paddock Names'!$B$11:$D$140,3)))</f>
        <v>#DIV/0!</v>
      </c>
      <c r="AL56" s="114" t="e">
        <f>AK56+(VLOOKUP($B55,'Growth Rates'!$B$11:$O$140,($B$1+2),FALSE))-(AL55*(AL$7/VLOOKUP($B55,'Paddock Names'!$B$11:$D$140,3)))</f>
        <v>#DIV/0!</v>
      </c>
      <c r="AM56" s="115" t="e">
        <f>AL56+(VLOOKUP($B55,'Growth Rates'!$B$11:$O$140,($B$1+2),FALSE))-(AM55*(AM$7/VLOOKUP($B55,'Paddock Names'!$B$11:$D$140,3)))</f>
        <v>#DIV/0!</v>
      </c>
    </row>
    <row r="57" spans="2:39" x14ac:dyDescent="0.2">
      <c r="B57" s="58">
        <f t="shared" si="4"/>
        <v>24</v>
      </c>
      <c r="C57" s="23" t="str">
        <f>IF(VLOOKUP(B57,'Paddock Names'!$B$11:$C$140,2)&gt;0,VLOOKUP(B57,'Paddock Names'!$B$11:$C$140,2),"")</f>
        <v/>
      </c>
      <c r="D57" s="28" t="e">
        <f>IF(((F57-G57)/(((VLOOKUP(B57,'Growth Rates'!$B$11:$O$140,($B$1+2),FALSE)))-(((I$7/VLOOKUP(B57,'Paddock Names'!$B$11:$D$140,3))))))*-1&gt;31,31,(IF(((F57-G57)/(((VLOOKUP(B57,'Growth Rates'!$B$11:$O$140,($B$1+2),FALSE)))-(((I$7/VLOOKUP(B57,'Paddock Names'!$B$11:$D$140,3))))))*-1&gt;0,ROUNDDOWN(((F57-G57)/(((VLOOKUP(B57,'Growth Rates'!$B$11:$O$140,($B$1+2),FALSE)))-(((I$7/VLOOKUP(B57,'Paddock Names'!$B$11:$D$140,3))))))*-1,0),31)))</f>
        <v>#DIV/0!</v>
      </c>
      <c r="E57" s="17" t="str">
        <f>IF(SUM(I57:AM57)&gt;0,SUM(I57:AM57)," ")</f>
        <v xml:space="preserve"> </v>
      </c>
      <c r="F57" s="119" t="e">
        <f>Nov!AL58</f>
        <v>#DIV/0!</v>
      </c>
      <c r="G57" s="17">
        <f>VLOOKUP(B57,'Herbage Mass Residual'!$B$11:$O$140,($B$1+2),FALSE)</f>
        <v>2000</v>
      </c>
      <c r="H57" s="103" t="e">
        <f>($F$7/VLOOKUP(B57,'Paddock Names'!$B$11:$D$140,3))*(SUM(I57:AM57)/31)</f>
        <v>#DIV/0!</v>
      </c>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2"/>
    </row>
    <row r="58" spans="2:39" ht="16" thickBot="1" x14ac:dyDescent="0.25">
      <c r="B58" s="58">
        <f t="shared" si="4"/>
        <v>24.5</v>
      </c>
      <c r="C58" s="23"/>
      <c r="D58" s="29"/>
      <c r="E58" s="27"/>
      <c r="F58" s="21"/>
      <c r="G58" s="22"/>
      <c r="H58" s="104"/>
      <c r="I58" s="114" t="e">
        <f>F57+(VLOOKUP(B57,'Growth Rates'!$B$11:$O$140,($B$1+2),FALSE))-(I57*(I$7/VLOOKUP(B57,'Paddock Names'!$B$11:$D$140,3)))</f>
        <v>#DIV/0!</v>
      </c>
      <c r="J58" s="114" t="e">
        <f>I58+(VLOOKUP($B57,'Growth Rates'!$B$11:$O$140,($B$1+2),FALSE))-(J57*(J$7/VLOOKUP($B57,'Paddock Names'!$B$11:$D$140,3)))</f>
        <v>#DIV/0!</v>
      </c>
      <c r="K58" s="114" t="e">
        <f>J58+(VLOOKUP($B57,'Growth Rates'!$B$11:$O$140,($B$1+2),FALSE))-(K57*(K$7/VLOOKUP($B57,'Paddock Names'!$B$11:$D$140,3)))</f>
        <v>#DIV/0!</v>
      </c>
      <c r="L58" s="114" t="e">
        <f>K58+(VLOOKUP($B57,'Growth Rates'!$B$11:$O$140,($B$1+2),FALSE))-(L57*(L$7/VLOOKUP($B57,'Paddock Names'!$B$11:$D$140,3)))</f>
        <v>#DIV/0!</v>
      </c>
      <c r="M58" s="114" t="e">
        <f>L58+(VLOOKUP($B57,'Growth Rates'!$B$11:$O$140,($B$1+2),FALSE))-(M57*(M$7/VLOOKUP($B57,'Paddock Names'!$B$11:$D$140,3)))</f>
        <v>#DIV/0!</v>
      </c>
      <c r="N58" s="114" t="e">
        <f>M58+(VLOOKUP($B57,'Growth Rates'!$B$11:$O$140,($B$1+2),FALSE))-(N57*(N$7/VLOOKUP($B57,'Paddock Names'!$B$11:$D$140,3)))</f>
        <v>#DIV/0!</v>
      </c>
      <c r="O58" s="114" t="e">
        <f>N58+(VLOOKUP($B57,'Growth Rates'!$B$11:$O$140,($B$1+2),FALSE))-(O57*(O$7/VLOOKUP($B57,'Paddock Names'!$B$11:$D$140,3)))</f>
        <v>#DIV/0!</v>
      </c>
      <c r="P58" s="114" t="e">
        <f>O58+(VLOOKUP($B57,'Growth Rates'!$B$11:$O$140,($B$1+2),FALSE))-(P57*(P$7/VLOOKUP($B57,'Paddock Names'!$B$11:$D$140,3)))</f>
        <v>#DIV/0!</v>
      </c>
      <c r="Q58" s="114" t="e">
        <f>P58+(VLOOKUP($B57,'Growth Rates'!$B$11:$O$140,($B$1+2),FALSE))-(Q57*(Q$7/VLOOKUP($B57,'Paddock Names'!$B$11:$D$140,3)))</f>
        <v>#DIV/0!</v>
      </c>
      <c r="R58" s="114" t="e">
        <f>Q58+(VLOOKUP($B57,'Growth Rates'!$B$11:$O$140,($B$1+2),FALSE))-(R57*(R$7/VLOOKUP($B57,'Paddock Names'!$B$11:$D$140,3)))</f>
        <v>#DIV/0!</v>
      </c>
      <c r="S58" s="114" t="e">
        <f>R58+(VLOOKUP($B57,'Growth Rates'!$B$11:$O$140,($B$1+2),FALSE))-(S57*(S$7/VLOOKUP($B57,'Paddock Names'!$B$11:$D$140,3)))</f>
        <v>#DIV/0!</v>
      </c>
      <c r="T58" s="114" t="e">
        <f>S58+(VLOOKUP($B57,'Growth Rates'!$B$11:$O$140,($B$1+2),FALSE))-(T57*(T$7/VLOOKUP($B57,'Paddock Names'!$B$11:$D$140,3)))</f>
        <v>#DIV/0!</v>
      </c>
      <c r="U58" s="114" t="e">
        <f>T58+(VLOOKUP($B57,'Growth Rates'!$B$11:$O$140,($B$1+2),FALSE))-(U57*(U$7/VLOOKUP($B57,'Paddock Names'!$B$11:$D$140,3)))</f>
        <v>#DIV/0!</v>
      </c>
      <c r="V58" s="114" t="e">
        <f>U58+(VLOOKUP($B57,'Growth Rates'!$B$11:$O$140,($B$1+2),FALSE))-(V57*(V$7/VLOOKUP($B57,'Paddock Names'!$B$11:$D$140,3)))</f>
        <v>#DIV/0!</v>
      </c>
      <c r="W58" s="114" t="e">
        <f>V58+(VLOOKUP($B57,'Growth Rates'!$B$11:$O$140,($B$1+2),FALSE))-(W57*(W$7/VLOOKUP($B57,'Paddock Names'!$B$11:$D$140,3)))</f>
        <v>#DIV/0!</v>
      </c>
      <c r="X58" s="114" t="e">
        <f>W58+(VLOOKUP($B57,'Growth Rates'!$B$11:$O$140,($B$1+2),FALSE))-(X57*(X$7/VLOOKUP($B57,'Paddock Names'!$B$11:$D$140,3)))</f>
        <v>#DIV/0!</v>
      </c>
      <c r="Y58" s="114" t="e">
        <f>X58+(VLOOKUP($B57,'Growth Rates'!$B$11:$O$140,($B$1+2),FALSE))-(Y57*(Y$7/VLOOKUP($B57,'Paddock Names'!$B$11:$D$140,3)))</f>
        <v>#DIV/0!</v>
      </c>
      <c r="Z58" s="114" t="e">
        <f>Y58+(VLOOKUP($B57,'Growth Rates'!$B$11:$O$140,($B$1+2),FALSE))-(Z57*(Z$7/VLOOKUP($B57,'Paddock Names'!$B$11:$D$140,3)))</f>
        <v>#DIV/0!</v>
      </c>
      <c r="AA58" s="114" t="e">
        <f>Z58+(VLOOKUP($B57,'Growth Rates'!$B$11:$O$140,($B$1+2),FALSE))-(AA57*(AA$7/VLOOKUP($B57,'Paddock Names'!$B$11:$D$140,3)))</f>
        <v>#DIV/0!</v>
      </c>
      <c r="AB58" s="114" t="e">
        <f>AA58+(VLOOKUP($B57,'Growth Rates'!$B$11:$O$140,($B$1+2),FALSE))-(AB57*(AB$7/VLOOKUP($B57,'Paddock Names'!$B$11:$D$140,3)))</f>
        <v>#DIV/0!</v>
      </c>
      <c r="AC58" s="114" t="e">
        <f>AB58+(VLOOKUP($B57,'Growth Rates'!$B$11:$O$140,($B$1+2),FALSE))-(AC57*(AC$7/VLOOKUP($B57,'Paddock Names'!$B$11:$D$140,3)))</f>
        <v>#DIV/0!</v>
      </c>
      <c r="AD58" s="114" t="e">
        <f>AC58+(VLOOKUP($B57,'Growth Rates'!$B$11:$O$140,($B$1+2),FALSE))-(AD57*(AD$7/VLOOKUP($B57,'Paddock Names'!$B$11:$D$140,3)))</f>
        <v>#DIV/0!</v>
      </c>
      <c r="AE58" s="114" t="e">
        <f>AD58+(VLOOKUP($B57,'Growth Rates'!$B$11:$O$140,($B$1+2),FALSE))-(AE57*(AE$7/VLOOKUP($B57,'Paddock Names'!$B$11:$D$140,3)))</f>
        <v>#DIV/0!</v>
      </c>
      <c r="AF58" s="114" t="e">
        <f>AE58+(VLOOKUP($B57,'Growth Rates'!$B$11:$O$140,($B$1+2),FALSE))-(AF57*(AF$7/VLOOKUP($B57,'Paddock Names'!$B$11:$D$140,3)))</f>
        <v>#DIV/0!</v>
      </c>
      <c r="AG58" s="114" t="e">
        <f>AF58+(VLOOKUP($B57,'Growth Rates'!$B$11:$O$140,($B$1+2),FALSE))-(AG57*(AG$7/VLOOKUP($B57,'Paddock Names'!$B$11:$D$140,3)))</f>
        <v>#DIV/0!</v>
      </c>
      <c r="AH58" s="114" t="e">
        <f>AG58+(VLOOKUP($B57,'Growth Rates'!$B$11:$O$140,($B$1+2),FALSE))-(AH57*(AH$7/VLOOKUP($B57,'Paddock Names'!$B$11:$D$140,3)))</f>
        <v>#DIV/0!</v>
      </c>
      <c r="AI58" s="114" t="e">
        <f>AH58+(VLOOKUP($B57,'Growth Rates'!$B$11:$O$140,($B$1+2),FALSE))-(AI57*(AI$7/VLOOKUP($B57,'Paddock Names'!$B$11:$D$140,3)))</f>
        <v>#DIV/0!</v>
      </c>
      <c r="AJ58" s="114" t="e">
        <f>AI58+(VLOOKUP($B57,'Growth Rates'!$B$11:$O$140,($B$1+2),FALSE))-(AJ57*(AJ$7/VLOOKUP($B57,'Paddock Names'!$B$11:$D$140,3)))</f>
        <v>#DIV/0!</v>
      </c>
      <c r="AK58" s="114" t="e">
        <f>AJ58+(VLOOKUP($B57,'Growth Rates'!$B$11:$O$140,($B$1+2),FALSE))-(AK57*(AK$7/VLOOKUP($B57,'Paddock Names'!$B$11:$D$140,3)))</f>
        <v>#DIV/0!</v>
      </c>
      <c r="AL58" s="114" t="e">
        <f>AK58+(VLOOKUP($B57,'Growth Rates'!$B$11:$O$140,($B$1+2),FALSE))-(AL57*(AL$7/VLOOKUP($B57,'Paddock Names'!$B$11:$D$140,3)))</f>
        <v>#DIV/0!</v>
      </c>
      <c r="AM58" s="115" t="e">
        <f>AL58+(VLOOKUP($B57,'Growth Rates'!$B$11:$O$140,($B$1+2),FALSE))-(AM57*(AM$7/VLOOKUP($B57,'Paddock Names'!$B$11:$D$140,3)))</f>
        <v>#DIV/0!</v>
      </c>
    </row>
    <row r="59" spans="2:39" x14ac:dyDescent="0.2">
      <c r="B59" s="58">
        <f t="shared" si="4"/>
        <v>25</v>
      </c>
      <c r="C59" s="23" t="str">
        <f>IF(VLOOKUP(B59,'Paddock Names'!$B$11:$C$140,2)&gt;0,VLOOKUP(B59,'Paddock Names'!$B$11:$C$140,2),"")</f>
        <v/>
      </c>
      <c r="D59" s="28" t="e">
        <f>IF(((F59-G59)/(((VLOOKUP(B59,'Growth Rates'!$B$11:$O$140,($B$1+2),FALSE)))-(((I$7/VLOOKUP(B59,'Paddock Names'!$B$11:$D$140,3))))))*-1&gt;31,31,(IF(((F59-G59)/(((VLOOKUP(B59,'Growth Rates'!$B$11:$O$140,($B$1+2),FALSE)))-(((I$7/VLOOKUP(B59,'Paddock Names'!$B$11:$D$140,3))))))*-1&gt;0,ROUNDDOWN(((F59-G59)/(((VLOOKUP(B59,'Growth Rates'!$B$11:$O$140,($B$1+2),FALSE)))-(((I$7/VLOOKUP(B59,'Paddock Names'!$B$11:$D$140,3))))))*-1,0),31)))</f>
        <v>#DIV/0!</v>
      </c>
      <c r="E59" s="17" t="str">
        <f>IF(SUM(I59:AM59)&gt;0,SUM(I59:AM59)," ")</f>
        <v xml:space="preserve"> </v>
      </c>
      <c r="F59" s="119" t="e">
        <f>Nov!AL60</f>
        <v>#DIV/0!</v>
      </c>
      <c r="G59" s="17">
        <f>VLOOKUP(B59,'Herbage Mass Residual'!$B$11:$O$140,($B$1+2),FALSE)</f>
        <v>2000</v>
      </c>
      <c r="H59" s="103" t="e">
        <f>($F$7/VLOOKUP(B59,'Paddock Names'!$B$11:$D$140,3))*(SUM(I59:AM59)/31)</f>
        <v>#DIV/0!</v>
      </c>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2"/>
    </row>
    <row r="60" spans="2:39" ht="16" thickBot="1" x14ac:dyDescent="0.25">
      <c r="B60" s="58">
        <f t="shared" si="4"/>
        <v>25.5</v>
      </c>
      <c r="C60" s="23"/>
      <c r="D60" s="29"/>
      <c r="E60" s="27"/>
      <c r="F60" s="21"/>
      <c r="G60" s="22"/>
      <c r="H60" s="104"/>
      <c r="I60" s="114" t="e">
        <f>F59+(VLOOKUP(B59,'Growth Rates'!$B$11:$O$140,($B$1+2),FALSE))-(I59*(I$7/VLOOKUP(B59,'Paddock Names'!$B$11:$D$140,3)))</f>
        <v>#DIV/0!</v>
      </c>
      <c r="J60" s="114" t="e">
        <f>I60+(VLOOKUP($B59,'Growth Rates'!$B$11:$O$140,($B$1+2),FALSE))-(J59*(J$7/VLOOKUP($B59,'Paddock Names'!$B$11:$D$140,3)))</f>
        <v>#DIV/0!</v>
      </c>
      <c r="K60" s="114" t="e">
        <f>J60+(VLOOKUP($B59,'Growth Rates'!$B$11:$O$140,($B$1+2),FALSE))-(K59*(K$7/VLOOKUP($B59,'Paddock Names'!$B$11:$D$140,3)))</f>
        <v>#DIV/0!</v>
      </c>
      <c r="L60" s="114" t="e">
        <f>K60+(VLOOKUP($B59,'Growth Rates'!$B$11:$O$140,($B$1+2),FALSE))-(L59*(L$7/VLOOKUP($B59,'Paddock Names'!$B$11:$D$140,3)))</f>
        <v>#DIV/0!</v>
      </c>
      <c r="M60" s="114" t="e">
        <f>L60+(VLOOKUP($B59,'Growth Rates'!$B$11:$O$140,($B$1+2),FALSE))-(M59*(M$7/VLOOKUP($B59,'Paddock Names'!$B$11:$D$140,3)))</f>
        <v>#DIV/0!</v>
      </c>
      <c r="N60" s="114" t="e">
        <f>M60+(VLOOKUP($B59,'Growth Rates'!$B$11:$O$140,($B$1+2),FALSE))-(N59*(N$7/VLOOKUP($B59,'Paddock Names'!$B$11:$D$140,3)))</f>
        <v>#DIV/0!</v>
      </c>
      <c r="O60" s="114" t="e">
        <f>N60+(VLOOKUP($B59,'Growth Rates'!$B$11:$O$140,($B$1+2),FALSE))-(O59*(O$7/VLOOKUP($B59,'Paddock Names'!$B$11:$D$140,3)))</f>
        <v>#DIV/0!</v>
      </c>
      <c r="P60" s="114" t="e">
        <f>O60+(VLOOKUP($B59,'Growth Rates'!$B$11:$O$140,($B$1+2),FALSE))-(P59*(P$7/VLOOKUP($B59,'Paddock Names'!$B$11:$D$140,3)))</f>
        <v>#DIV/0!</v>
      </c>
      <c r="Q60" s="114" t="e">
        <f>P60+(VLOOKUP($B59,'Growth Rates'!$B$11:$O$140,($B$1+2),FALSE))-(Q59*(Q$7/VLOOKUP($B59,'Paddock Names'!$B$11:$D$140,3)))</f>
        <v>#DIV/0!</v>
      </c>
      <c r="R60" s="114" t="e">
        <f>Q60+(VLOOKUP($B59,'Growth Rates'!$B$11:$O$140,($B$1+2),FALSE))-(R59*(R$7/VLOOKUP($B59,'Paddock Names'!$B$11:$D$140,3)))</f>
        <v>#DIV/0!</v>
      </c>
      <c r="S60" s="114" t="e">
        <f>R60+(VLOOKUP($B59,'Growth Rates'!$B$11:$O$140,($B$1+2),FALSE))-(S59*(S$7/VLOOKUP($B59,'Paddock Names'!$B$11:$D$140,3)))</f>
        <v>#DIV/0!</v>
      </c>
      <c r="T60" s="114" t="e">
        <f>S60+(VLOOKUP($B59,'Growth Rates'!$B$11:$O$140,($B$1+2),FALSE))-(T59*(T$7/VLOOKUP($B59,'Paddock Names'!$B$11:$D$140,3)))</f>
        <v>#DIV/0!</v>
      </c>
      <c r="U60" s="114" t="e">
        <f>T60+(VLOOKUP($B59,'Growth Rates'!$B$11:$O$140,($B$1+2),FALSE))-(U59*(U$7/VLOOKUP($B59,'Paddock Names'!$B$11:$D$140,3)))</f>
        <v>#DIV/0!</v>
      </c>
      <c r="V60" s="114" t="e">
        <f>U60+(VLOOKUP($B59,'Growth Rates'!$B$11:$O$140,($B$1+2),FALSE))-(V59*(V$7/VLOOKUP($B59,'Paddock Names'!$B$11:$D$140,3)))</f>
        <v>#DIV/0!</v>
      </c>
      <c r="W60" s="114" t="e">
        <f>V60+(VLOOKUP($B59,'Growth Rates'!$B$11:$O$140,($B$1+2),FALSE))-(W59*(W$7/VLOOKUP($B59,'Paddock Names'!$B$11:$D$140,3)))</f>
        <v>#DIV/0!</v>
      </c>
      <c r="X60" s="114" t="e">
        <f>W60+(VLOOKUP($B59,'Growth Rates'!$B$11:$O$140,($B$1+2),FALSE))-(X59*(X$7/VLOOKUP($B59,'Paddock Names'!$B$11:$D$140,3)))</f>
        <v>#DIV/0!</v>
      </c>
      <c r="Y60" s="114" t="e">
        <f>X60+(VLOOKUP($B59,'Growth Rates'!$B$11:$O$140,($B$1+2),FALSE))-(Y59*(Y$7/VLOOKUP($B59,'Paddock Names'!$B$11:$D$140,3)))</f>
        <v>#DIV/0!</v>
      </c>
      <c r="Z60" s="114" t="e">
        <f>Y60+(VLOOKUP($B59,'Growth Rates'!$B$11:$O$140,($B$1+2),FALSE))-(Z59*(Z$7/VLOOKUP($B59,'Paddock Names'!$B$11:$D$140,3)))</f>
        <v>#DIV/0!</v>
      </c>
      <c r="AA60" s="114" t="e">
        <f>Z60+(VLOOKUP($B59,'Growth Rates'!$B$11:$O$140,($B$1+2),FALSE))-(AA59*(AA$7/VLOOKUP($B59,'Paddock Names'!$B$11:$D$140,3)))</f>
        <v>#DIV/0!</v>
      </c>
      <c r="AB60" s="114" t="e">
        <f>AA60+(VLOOKUP($B59,'Growth Rates'!$B$11:$O$140,($B$1+2),FALSE))-(AB59*(AB$7/VLOOKUP($B59,'Paddock Names'!$B$11:$D$140,3)))</f>
        <v>#DIV/0!</v>
      </c>
      <c r="AC60" s="114" t="e">
        <f>AB60+(VLOOKUP($B59,'Growth Rates'!$B$11:$O$140,($B$1+2),FALSE))-(AC59*(AC$7/VLOOKUP($B59,'Paddock Names'!$B$11:$D$140,3)))</f>
        <v>#DIV/0!</v>
      </c>
      <c r="AD60" s="114" t="e">
        <f>AC60+(VLOOKUP($B59,'Growth Rates'!$B$11:$O$140,($B$1+2),FALSE))-(AD59*(AD$7/VLOOKUP($B59,'Paddock Names'!$B$11:$D$140,3)))</f>
        <v>#DIV/0!</v>
      </c>
      <c r="AE60" s="114" t="e">
        <f>AD60+(VLOOKUP($B59,'Growth Rates'!$B$11:$O$140,($B$1+2),FALSE))-(AE59*(AE$7/VLOOKUP($B59,'Paddock Names'!$B$11:$D$140,3)))</f>
        <v>#DIV/0!</v>
      </c>
      <c r="AF60" s="114" t="e">
        <f>AE60+(VLOOKUP($B59,'Growth Rates'!$B$11:$O$140,($B$1+2),FALSE))-(AF59*(AF$7/VLOOKUP($B59,'Paddock Names'!$B$11:$D$140,3)))</f>
        <v>#DIV/0!</v>
      </c>
      <c r="AG60" s="114" t="e">
        <f>AF60+(VLOOKUP($B59,'Growth Rates'!$B$11:$O$140,($B$1+2),FALSE))-(AG59*(AG$7/VLOOKUP($B59,'Paddock Names'!$B$11:$D$140,3)))</f>
        <v>#DIV/0!</v>
      </c>
      <c r="AH60" s="114" t="e">
        <f>AG60+(VLOOKUP($B59,'Growth Rates'!$B$11:$O$140,($B$1+2),FALSE))-(AH59*(AH$7/VLOOKUP($B59,'Paddock Names'!$B$11:$D$140,3)))</f>
        <v>#DIV/0!</v>
      </c>
      <c r="AI60" s="114" t="e">
        <f>AH60+(VLOOKUP($B59,'Growth Rates'!$B$11:$O$140,($B$1+2),FALSE))-(AI59*(AI$7/VLOOKUP($B59,'Paddock Names'!$B$11:$D$140,3)))</f>
        <v>#DIV/0!</v>
      </c>
      <c r="AJ60" s="114" t="e">
        <f>AI60+(VLOOKUP($B59,'Growth Rates'!$B$11:$O$140,($B$1+2),FALSE))-(AJ59*(AJ$7/VLOOKUP($B59,'Paddock Names'!$B$11:$D$140,3)))</f>
        <v>#DIV/0!</v>
      </c>
      <c r="AK60" s="114" t="e">
        <f>AJ60+(VLOOKUP($B59,'Growth Rates'!$B$11:$O$140,($B$1+2),FALSE))-(AK59*(AK$7/VLOOKUP($B59,'Paddock Names'!$B$11:$D$140,3)))</f>
        <v>#DIV/0!</v>
      </c>
      <c r="AL60" s="114" t="e">
        <f>AK60+(VLOOKUP($B59,'Growth Rates'!$B$11:$O$140,($B$1+2),FALSE))-(AL59*(AL$7/VLOOKUP($B59,'Paddock Names'!$B$11:$D$140,3)))</f>
        <v>#DIV/0!</v>
      </c>
      <c r="AM60" s="115" t="e">
        <f>AL60+(VLOOKUP($B59,'Growth Rates'!$B$11:$O$140,($B$1+2),FALSE))-(AM59*(AM$7/VLOOKUP($B59,'Paddock Names'!$B$11:$D$140,3)))</f>
        <v>#DIV/0!</v>
      </c>
    </row>
    <row r="61" spans="2:39" x14ac:dyDescent="0.2">
      <c r="B61" s="58">
        <f t="shared" si="4"/>
        <v>26</v>
      </c>
      <c r="C61" s="23" t="str">
        <f>IF(VLOOKUP(B61,'Paddock Names'!$B$11:$C$140,2)&gt;0,VLOOKUP(B61,'Paddock Names'!$B$11:$C$140,2),"")</f>
        <v/>
      </c>
      <c r="D61" s="28" t="e">
        <f>IF(((F61-G61)/(((VLOOKUP(B61,'Growth Rates'!$B$11:$O$140,($B$1+2),FALSE)))-(((I$7/VLOOKUP(B61,'Paddock Names'!$B$11:$D$140,3))))))*-1&gt;31,31,(IF(((F61-G61)/(((VLOOKUP(B61,'Growth Rates'!$B$11:$O$140,($B$1+2),FALSE)))-(((I$7/VLOOKUP(B61,'Paddock Names'!$B$11:$D$140,3))))))*-1&gt;0,ROUNDDOWN(((F61-G61)/(((VLOOKUP(B61,'Growth Rates'!$B$11:$O$140,($B$1+2),FALSE)))-(((I$7/VLOOKUP(B61,'Paddock Names'!$B$11:$D$140,3))))))*-1,0),31)))</f>
        <v>#DIV/0!</v>
      </c>
      <c r="E61" s="17" t="str">
        <f>IF(SUM(I61:AM61)&gt;0,SUM(I61:AM61)," ")</f>
        <v xml:space="preserve"> </v>
      </c>
      <c r="F61" s="119" t="e">
        <f>Nov!AL62</f>
        <v>#DIV/0!</v>
      </c>
      <c r="G61" s="17">
        <f>VLOOKUP(B61,'Herbage Mass Residual'!$B$11:$O$140,($B$1+2),FALSE)</f>
        <v>2000</v>
      </c>
      <c r="H61" s="103" t="e">
        <f>($F$7/VLOOKUP(B61,'Paddock Names'!$B$11:$D$140,3))*(SUM(I61:AM61)/31)</f>
        <v>#DIV/0!</v>
      </c>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2"/>
    </row>
    <row r="62" spans="2:39" ht="16" thickBot="1" x14ac:dyDescent="0.25">
      <c r="B62" s="58">
        <f t="shared" si="4"/>
        <v>26.5</v>
      </c>
      <c r="C62" s="23"/>
      <c r="D62" s="29"/>
      <c r="E62" s="27"/>
      <c r="F62" s="21"/>
      <c r="G62" s="22"/>
      <c r="H62" s="104"/>
      <c r="I62" s="114" t="e">
        <f>F61+(VLOOKUP(B61,'Growth Rates'!$B$11:$O$140,($B$1+2),FALSE))-(I61*(I$7/VLOOKUP(B61,'Paddock Names'!$B$11:$D$140,3)))</f>
        <v>#DIV/0!</v>
      </c>
      <c r="J62" s="114" t="e">
        <f>I62+(VLOOKUP($B61,'Growth Rates'!$B$11:$O$140,($B$1+2),FALSE))-(J61*(J$7/VLOOKUP($B61,'Paddock Names'!$B$11:$D$140,3)))</f>
        <v>#DIV/0!</v>
      </c>
      <c r="K62" s="114" t="e">
        <f>J62+(VLOOKUP($B61,'Growth Rates'!$B$11:$O$140,($B$1+2),FALSE))-(K61*(K$7/VLOOKUP($B61,'Paddock Names'!$B$11:$D$140,3)))</f>
        <v>#DIV/0!</v>
      </c>
      <c r="L62" s="114" t="e">
        <f>K62+(VLOOKUP($B61,'Growth Rates'!$B$11:$O$140,($B$1+2),FALSE))-(L61*(L$7/VLOOKUP($B61,'Paddock Names'!$B$11:$D$140,3)))</f>
        <v>#DIV/0!</v>
      </c>
      <c r="M62" s="114" t="e">
        <f>L62+(VLOOKUP($B61,'Growth Rates'!$B$11:$O$140,($B$1+2),FALSE))-(M61*(M$7/VLOOKUP($B61,'Paddock Names'!$B$11:$D$140,3)))</f>
        <v>#DIV/0!</v>
      </c>
      <c r="N62" s="114" t="e">
        <f>M62+(VLOOKUP($B61,'Growth Rates'!$B$11:$O$140,($B$1+2),FALSE))-(N61*(N$7/VLOOKUP($B61,'Paddock Names'!$B$11:$D$140,3)))</f>
        <v>#DIV/0!</v>
      </c>
      <c r="O62" s="114" t="e">
        <f>N62+(VLOOKUP($B61,'Growth Rates'!$B$11:$O$140,($B$1+2),FALSE))-(O61*(O$7/VLOOKUP($B61,'Paddock Names'!$B$11:$D$140,3)))</f>
        <v>#DIV/0!</v>
      </c>
      <c r="P62" s="114" t="e">
        <f>O62+(VLOOKUP($B61,'Growth Rates'!$B$11:$O$140,($B$1+2),FALSE))-(P61*(P$7/VLOOKUP($B61,'Paddock Names'!$B$11:$D$140,3)))</f>
        <v>#DIV/0!</v>
      </c>
      <c r="Q62" s="114" t="e">
        <f>P62+(VLOOKUP($B61,'Growth Rates'!$B$11:$O$140,($B$1+2),FALSE))-(Q61*(Q$7/VLOOKUP($B61,'Paddock Names'!$B$11:$D$140,3)))</f>
        <v>#DIV/0!</v>
      </c>
      <c r="R62" s="114" t="e">
        <f>Q62+(VLOOKUP($B61,'Growth Rates'!$B$11:$O$140,($B$1+2),FALSE))-(R61*(R$7/VLOOKUP($B61,'Paddock Names'!$B$11:$D$140,3)))</f>
        <v>#DIV/0!</v>
      </c>
      <c r="S62" s="114" t="e">
        <f>R62+(VLOOKUP($B61,'Growth Rates'!$B$11:$O$140,($B$1+2),FALSE))-(S61*(S$7/VLOOKUP($B61,'Paddock Names'!$B$11:$D$140,3)))</f>
        <v>#DIV/0!</v>
      </c>
      <c r="T62" s="114" t="e">
        <f>S62+(VLOOKUP($B61,'Growth Rates'!$B$11:$O$140,($B$1+2),FALSE))-(T61*(T$7/VLOOKUP($B61,'Paddock Names'!$B$11:$D$140,3)))</f>
        <v>#DIV/0!</v>
      </c>
      <c r="U62" s="114" t="e">
        <f>T62+(VLOOKUP($B61,'Growth Rates'!$B$11:$O$140,($B$1+2),FALSE))-(U61*(U$7/VLOOKUP($B61,'Paddock Names'!$B$11:$D$140,3)))</f>
        <v>#DIV/0!</v>
      </c>
      <c r="V62" s="114" t="e">
        <f>U62+(VLOOKUP($B61,'Growth Rates'!$B$11:$O$140,($B$1+2),FALSE))-(V61*(V$7/VLOOKUP($B61,'Paddock Names'!$B$11:$D$140,3)))</f>
        <v>#DIV/0!</v>
      </c>
      <c r="W62" s="114" t="e">
        <f>V62+(VLOOKUP($B61,'Growth Rates'!$B$11:$O$140,($B$1+2),FALSE))-(W61*(W$7/VLOOKUP($B61,'Paddock Names'!$B$11:$D$140,3)))</f>
        <v>#DIV/0!</v>
      </c>
      <c r="X62" s="114" t="e">
        <f>W62+(VLOOKUP($B61,'Growth Rates'!$B$11:$O$140,($B$1+2),FALSE))-(X61*(X$7/VLOOKUP($B61,'Paddock Names'!$B$11:$D$140,3)))</f>
        <v>#DIV/0!</v>
      </c>
      <c r="Y62" s="114" t="e">
        <f>X62+(VLOOKUP($B61,'Growth Rates'!$B$11:$O$140,($B$1+2),FALSE))-(Y61*(Y$7/VLOOKUP($B61,'Paddock Names'!$B$11:$D$140,3)))</f>
        <v>#DIV/0!</v>
      </c>
      <c r="Z62" s="114" t="e">
        <f>Y62+(VLOOKUP($B61,'Growth Rates'!$B$11:$O$140,($B$1+2),FALSE))-(Z61*(Z$7/VLOOKUP($B61,'Paddock Names'!$B$11:$D$140,3)))</f>
        <v>#DIV/0!</v>
      </c>
      <c r="AA62" s="114" t="e">
        <f>Z62+(VLOOKUP($B61,'Growth Rates'!$B$11:$O$140,($B$1+2),FALSE))-(AA61*(AA$7/VLOOKUP($B61,'Paddock Names'!$B$11:$D$140,3)))</f>
        <v>#DIV/0!</v>
      </c>
      <c r="AB62" s="114" t="e">
        <f>AA62+(VLOOKUP($B61,'Growth Rates'!$B$11:$O$140,($B$1+2),FALSE))-(AB61*(AB$7/VLOOKUP($B61,'Paddock Names'!$B$11:$D$140,3)))</f>
        <v>#DIV/0!</v>
      </c>
      <c r="AC62" s="114" t="e">
        <f>AB62+(VLOOKUP($B61,'Growth Rates'!$B$11:$O$140,($B$1+2),FALSE))-(AC61*(AC$7/VLOOKUP($B61,'Paddock Names'!$B$11:$D$140,3)))</f>
        <v>#DIV/0!</v>
      </c>
      <c r="AD62" s="114" t="e">
        <f>AC62+(VLOOKUP($B61,'Growth Rates'!$B$11:$O$140,($B$1+2),FALSE))-(AD61*(AD$7/VLOOKUP($B61,'Paddock Names'!$B$11:$D$140,3)))</f>
        <v>#DIV/0!</v>
      </c>
      <c r="AE62" s="114" t="e">
        <f>AD62+(VLOOKUP($B61,'Growth Rates'!$B$11:$O$140,($B$1+2),FALSE))-(AE61*(AE$7/VLOOKUP($B61,'Paddock Names'!$B$11:$D$140,3)))</f>
        <v>#DIV/0!</v>
      </c>
      <c r="AF62" s="114" t="e">
        <f>AE62+(VLOOKUP($B61,'Growth Rates'!$B$11:$O$140,($B$1+2),FALSE))-(AF61*(AF$7/VLOOKUP($B61,'Paddock Names'!$B$11:$D$140,3)))</f>
        <v>#DIV/0!</v>
      </c>
      <c r="AG62" s="114" t="e">
        <f>AF62+(VLOOKUP($B61,'Growth Rates'!$B$11:$O$140,($B$1+2),FALSE))-(AG61*(AG$7/VLOOKUP($B61,'Paddock Names'!$B$11:$D$140,3)))</f>
        <v>#DIV/0!</v>
      </c>
      <c r="AH62" s="114" t="e">
        <f>AG62+(VLOOKUP($B61,'Growth Rates'!$B$11:$O$140,($B$1+2),FALSE))-(AH61*(AH$7/VLOOKUP($B61,'Paddock Names'!$B$11:$D$140,3)))</f>
        <v>#DIV/0!</v>
      </c>
      <c r="AI62" s="114" t="e">
        <f>AH62+(VLOOKUP($B61,'Growth Rates'!$B$11:$O$140,($B$1+2),FALSE))-(AI61*(AI$7/VLOOKUP($B61,'Paddock Names'!$B$11:$D$140,3)))</f>
        <v>#DIV/0!</v>
      </c>
      <c r="AJ62" s="114" t="e">
        <f>AI62+(VLOOKUP($B61,'Growth Rates'!$B$11:$O$140,($B$1+2),FALSE))-(AJ61*(AJ$7/VLOOKUP($B61,'Paddock Names'!$B$11:$D$140,3)))</f>
        <v>#DIV/0!</v>
      </c>
      <c r="AK62" s="114" t="e">
        <f>AJ62+(VLOOKUP($B61,'Growth Rates'!$B$11:$O$140,($B$1+2),FALSE))-(AK61*(AK$7/VLOOKUP($B61,'Paddock Names'!$B$11:$D$140,3)))</f>
        <v>#DIV/0!</v>
      </c>
      <c r="AL62" s="114" t="e">
        <f>AK62+(VLOOKUP($B61,'Growth Rates'!$B$11:$O$140,($B$1+2),FALSE))-(AL61*(AL$7/VLOOKUP($B61,'Paddock Names'!$B$11:$D$140,3)))</f>
        <v>#DIV/0!</v>
      </c>
      <c r="AM62" s="115" t="e">
        <f>AL62+(VLOOKUP($B61,'Growth Rates'!$B$11:$O$140,($B$1+2),FALSE))-(AM61*(AM$7/VLOOKUP($B61,'Paddock Names'!$B$11:$D$140,3)))</f>
        <v>#DIV/0!</v>
      </c>
    </row>
    <row r="63" spans="2:39" x14ac:dyDescent="0.2">
      <c r="B63" s="58">
        <f t="shared" si="4"/>
        <v>27</v>
      </c>
      <c r="C63" s="23" t="str">
        <f>IF(VLOOKUP(B63,'Paddock Names'!$B$11:$C$140,2)&gt;0,VLOOKUP(B63,'Paddock Names'!$B$11:$C$140,2),"")</f>
        <v/>
      </c>
      <c r="D63" s="28" t="e">
        <f>IF(((F63-G63)/(((VLOOKUP(B63,'Growth Rates'!$B$11:$O$140,($B$1+2),FALSE)))-(((I$7/VLOOKUP(B63,'Paddock Names'!$B$11:$D$140,3))))))*-1&gt;31,31,(IF(((F63-G63)/(((VLOOKUP(B63,'Growth Rates'!$B$11:$O$140,($B$1+2),FALSE)))-(((I$7/VLOOKUP(B63,'Paddock Names'!$B$11:$D$140,3))))))*-1&gt;0,ROUNDDOWN(((F63-G63)/(((VLOOKUP(B63,'Growth Rates'!$B$11:$O$140,($B$1+2),FALSE)))-(((I$7/VLOOKUP(B63,'Paddock Names'!$B$11:$D$140,3))))))*-1,0),31)))</f>
        <v>#DIV/0!</v>
      </c>
      <c r="E63" s="17" t="str">
        <f>IF(SUM(I63:AM63)&gt;0,SUM(I63:AM63)," ")</f>
        <v xml:space="preserve"> </v>
      </c>
      <c r="F63" s="119" t="e">
        <f>Nov!AL64</f>
        <v>#DIV/0!</v>
      </c>
      <c r="G63" s="17">
        <f>VLOOKUP(B63,'Herbage Mass Residual'!$B$11:$O$140,($B$1+2),FALSE)</f>
        <v>2000</v>
      </c>
      <c r="H63" s="103" t="e">
        <f>($F$7/VLOOKUP(B63,'Paddock Names'!$B$11:$D$140,3))*(SUM(I63:AM63)/31)</f>
        <v>#DIV/0!</v>
      </c>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2"/>
    </row>
    <row r="64" spans="2:39" ht="16" thickBot="1" x14ac:dyDescent="0.25">
      <c r="B64" s="58">
        <f t="shared" si="4"/>
        <v>27.5</v>
      </c>
      <c r="C64" s="23"/>
      <c r="D64" s="29"/>
      <c r="E64" s="27"/>
      <c r="F64" s="21"/>
      <c r="G64" s="22"/>
      <c r="H64" s="104"/>
      <c r="I64" s="114" t="e">
        <f>F63+(VLOOKUP(B63,'Growth Rates'!$B$11:$O$140,($B$1+2),FALSE))-(I63*(I$7/VLOOKUP(B63,'Paddock Names'!$B$11:$D$140,3)))</f>
        <v>#DIV/0!</v>
      </c>
      <c r="J64" s="114" t="e">
        <f>I64+(VLOOKUP($B63,'Growth Rates'!$B$11:$O$140,($B$1+2),FALSE))-(J63*(J$7/VLOOKUP($B63,'Paddock Names'!$B$11:$D$140,3)))</f>
        <v>#DIV/0!</v>
      </c>
      <c r="K64" s="114" t="e">
        <f>J64+(VLOOKUP($B63,'Growth Rates'!$B$11:$O$140,($B$1+2),FALSE))-(K63*(K$7/VLOOKUP($B63,'Paddock Names'!$B$11:$D$140,3)))</f>
        <v>#DIV/0!</v>
      </c>
      <c r="L64" s="114" t="e">
        <f>K64+(VLOOKUP($B63,'Growth Rates'!$B$11:$O$140,($B$1+2),FALSE))-(L63*(L$7/VLOOKUP($B63,'Paddock Names'!$B$11:$D$140,3)))</f>
        <v>#DIV/0!</v>
      </c>
      <c r="M64" s="114" t="e">
        <f>L64+(VLOOKUP($B63,'Growth Rates'!$B$11:$O$140,($B$1+2),FALSE))-(M63*(M$7/VLOOKUP($B63,'Paddock Names'!$B$11:$D$140,3)))</f>
        <v>#DIV/0!</v>
      </c>
      <c r="N64" s="114" t="e">
        <f>M64+(VLOOKUP($B63,'Growth Rates'!$B$11:$O$140,($B$1+2),FALSE))-(N63*(N$7/VLOOKUP($B63,'Paddock Names'!$B$11:$D$140,3)))</f>
        <v>#DIV/0!</v>
      </c>
      <c r="O64" s="114" t="e">
        <f>N64+(VLOOKUP($B63,'Growth Rates'!$B$11:$O$140,($B$1+2),FALSE))-(O63*(O$7/VLOOKUP($B63,'Paddock Names'!$B$11:$D$140,3)))</f>
        <v>#DIV/0!</v>
      </c>
      <c r="P64" s="114" t="e">
        <f>O64+(VLOOKUP($B63,'Growth Rates'!$B$11:$O$140,($B$1+2),FALSE))-(P63*(P$7/VLOOKUP($B63,'Paddock Names'!$B$11:$D$140,3)))</f>
        <v>#DIV/0!</v>
      </c>
      <c r="Q64" s="114" t="e">
        <f>P64+(VLOOKUP($B63,'Growth Rates'!$B$11:$O$140,($B$1+2),FALSE))-(Q63*(Q$7/VLOOKUP($B63,'Paddock Names'!$B$11:$D$140,3)))</f>
        <v>#DIV/0!</v>
      </c>
      <c r="R64" s="114" t="e">
        <f>Q64+(VLOOKUP($B63,'Growth Rates'!$B$11:$O$140,($B$1+2),FALSE))-(R63*(R$7/VLOOKUP($B63,'Paddock Names'!$B$11:$D$140,3)))</f>
        <v>#DIV/0!</v>
      </c>
      <c r="S64" s="114" t="e">
        <f>R64+(VLOOKUP($B63,'Growth Rates'!$B$11:$O$140,($B$1+2),FALSE))-(S63*(S$7/VLOOKUP($B63,'Paddock Names'!$B$11:$D$140,3)))</f>
        <v>#DIV/0!</v>
      </c>
      <c r="T64" s="114" t="e">
        <f>S64+(VLOOKUP($B63,'Growth Rates'!$B$11:$O$140,($B$1+2),FALSE))-(T63*(T$7/VLOOKUP($B63,'Paddock Names'!$B$11:$D$140,3)))</f>
        <v>#DIV/0!</v>
      </c>
      <c r="U64" s="114" t="e">
        <f>T64+(VLOOKUP($B63,'Growth Rates'!$B$11:$O$140,($B$1+2),FALSE))-(U63*(U$7/VLOOKUP($B63,'Paddock Names'!$B$11:$D$140,3)))</f>
        <v>#DIV/0!</v>
      </c>
      <c r="V64" s="114" t="e">
        <f>U64+(VLOOKUP($B63,'Growth Rates'!$B$11:$O$140,($B$1+2),FALSE))-(V63*(V$7/VLOOKUP($B63,'Paddock Names'!$B$11:$D$140,3)))</f>
        <v>#DIV/0!</v>
      </c>
      <c r="W64" s="114" t="e">
        <f>V64+(VLOOKUP($B63,'Growth Rates'!$B$11:$O$140,($B$1+2),FALSE))-(W63*(W$7/VLOOKUP($B63,'Paddock Names'!$B$11:$D$140,3)))</f>
        <v>#DIV/0!</v>
      </c>
      <c r="X64" s="114" t="e">
        <f>W64+(VLOOKUP($B63,'Growth Rates'!$B$11:$O$140,($B$1+2),FALSE))-(X63*(X$7/VLOOKUP($B63,'Paddock Names'!$B$11:$D$140,3)))</f>
        <v>#DIV/0!</v>
      </c>
      <c r="Y64" s="114" t="e">
        <f>X64+(VLOOKUP($B63,'Growth Rates'!$B$11:$O$140,($B$1+2),FALSE))-(Y63*(Y$7/VLOOKUP($B63,'Paddock Names'!$B$11:$D$140,3)))</f>
        <v>#DIV/0!</v>
      </c>
      <c r="Z64" s="114" t="e">
        <f>Y64+(VLOOKUP($B63,'Growth Rates'!$B$11:$O$140,($B$1+2),FALSE))-(Z63*(Z$7/VLOOKUP($B63,'Paddock Names'!$B$11:$D$140,3)))</f>
        <v>#DIV/0!</v>
      </c>
      <c r="AA64" s="114" t="e">
        <f>Z64+(VLOOKUP($B63,'Growth Rates'!$B$11:$O$140,($B$1+2),FALSE))-(AA63*(AA$7/VLOOKUP($B63,'Paddock Names'!$B$11:$D$140,3)))</f>
        <v>#DIV/0!</v>
      </c>
      <c r="AB64" s="114" t="e">
        <f>AA64+(VLOOKUP($B63,'Growth Rates'!$B$11:$O$140,($B$1+2),FALSE))-(AB63*(AB$7/VLOOKUP($B63,'Paddock Names'!$B$11:$D$140,3)))</f>
        <v>#DIV/0!</v>
      </c>
      <c r="AC64" s="114" t="e">
        <f>AB64+(VLOOKUP($B63,'Growth Rates'!$B$11:$O$140,($B$1+2),FALSE))-(AC63*(AC$7/VLOOKUP($B63,'Paddock Names'!$B$11:$D$140,3)))</f>
        <v>#DIV/0!</v>
      </c>
      <c r="AD64" s="114" t="e">
        <f>AC64+(VLOOKUP($B63,'Growth Rates'!$B$11:$O$140,($B$1+2),FALSE))-(AD63*(AD$7/VLOOKUP($B63,'Paddock Names'!$B$11:$D$140,3)))</f>
        <v>#DIV/0!</v>
      </c>
      <c r="AE64" s="114" t="e">
        <f>AD64+(VLOOKUP($B63,'Growth Rates'!$B$11:$O$140,($B$1+2),FALSE))-(AE63*(AE$7/VLOOKUP($B63,'Paddock Names'!$B$11:$D$140,3)))</f>
        <v>#DIV/0!</v>
      </c>
      <c r="AF64" s="114" t="e">
        <f>AE64+(VLOOKUP($B63,'Growth Rates'!$B$11:$O$140,($B$1+2),FALSE))-(AF63*(AF$7/VLOOKUP($B63,'Paddock Names'!$B$11:$D$140,3)))</f>
        <v>#DIV/0!</v>
      </c>
      <c r="AG64" s="114" t="e">
        <f>AF64+(VLOOKUP($B63,'Growth Rates'!$B$11:$O$140,($B$1+2),FALSE))-(AG63*(AG$7/VLOOKUP($B63,'Paddock Names'!$B$11:$D$140,3)))</f>
        <v>#DIV/0!</v>
      </c>
      <c r="AH64" s="114" t="e">
        <f>AG64+(VLOOKUP($B63,'Growth Rates'!$B$11:$O$140,($B$1+2),FALSE))-(AH63*(AH$7/VLOOKUP($B63,'Paddock Names'!$B$11:$D$140,3)))</f>
        <v>#DIV/0!</v>
      </c>
      <c r="AI64" s="114" t="e">
        <f>AH64+(VLOOKUP($B63,'Growth Rates'!$B$11:$O$140,($B$1+2),FALSE))-(AI63*(AI$7/VLOOKUP($B63,'Paddock Names'!$B$11:$D$140,3)))</f>
        <v>#DIV/0!</v>
      </c>
      <c r="AJ64" s="114" t="e">
        <f>AI64+(VLOOKUP($B63,'Growth Rates'!$B$11:$O$140,($B$1+2),FALSE))-(AJ63*(AJ$7/VLOOKUP($B63,'Paddock Names'!$B$11:$D$140,3)))</f>
        <v>#DIV/0!</v>
      </c>
      <c r="AK64" s="114" t="e">
        <f>AJ64+(VLOOKUP($B63,'Growth Rates'!$B$11:$O$140,($B$1+2),FALSE))-(AK63*(AK$7/VLOOKUP($B63,'Paddock Names'!$B$11:$D$140,3)))</f>
        <v>#DIV/0!</v>
      </c>
      <c r="AL64" s="114" t="e">
        <f>AK64+(VLOOKUP($B63,'Growth Rates'!$B$11:$O$140,($B$1+2),FALSE))-(AL63*(AL$7/VLOOKUP($B63,'Paddock Names'!$B$11:$D$140,3)))</f>
        <v>#DIV/0!</v>
      </c>
      <c r="AM64" s="115" t="e">
        <f>AL64+(VLOOKUP($B63,'Growth Rates'!$B$11:$O$140,($B$1+2),FALSE))-(AM63*(AM$7/VLOOKUP($B63,'Paddock Names'!$B$11:$D$140,3)))</f>
        <v>#DIV/0!</v>
      </c>
    </row>
    <row r="65" spans="2:39" x14ac:dyDescent="0.2">
      <c r="B65" s="58">
        <f t="shared" si="4"/>
        <v>28</v>
      </c>
      <c r="C65" s="23" t="str">
        <f>IF(VLOOKUP(B65,'Paddock Names'!$B$11:$C$140,2)&gt;0,VLOOKUP(B65,'Paddock Names'!$B$11:$C$140,2),"")</f>
        <v/>
      </c>
      <c r="D65" s="28" t="e">
        <f>IF(((F65-G65)/(((VLOOKUP(B65,'Growth Rates'!$B$11:$O$140,($B$1+2),FALSE)))-(((I$7/VLOOKUP(B65,'Paddock Names'!$B$11:$D$140,3))))))*-1&gt;31,31,(IF(((F65-G65)/(((VLOOKUP(B65,'Growth Rates'!$B$11:$O$140,($B$1+2),FALSE)))-(((I$7/VLOOKUP(B65,'Paddock Names'!$B$11:$D$140,3))))))*-1&gt;0,ROUNDDOWN(((F65-G65)/(((VLOOKUP(B65,'Growth Rates'!$B$11:$O$140,($B$1+2),FALSE)))-(((I$7/VLOOKUP(B65,'Paddock Names'!$B$11:$D$140,3))))))*-1,0),31)))</f>
        <v>#DIV/0!</v>
      </c>
      <c r="E65" s="17" t="str">
        <f>IF(SUM(I65:AM65)&gt;0,SUM(I65:AM65)," ")</f>
        <v xml:space="preserve"> </v>
      </c>
      <c r="F65" s="119" t="e">
        <f>Nov!AL66</f>
        <v>#DIV/0!</v>
      </c>
      <c r="G65" s="17">
        <f>VLOOKUP(B65,'Herbage Mass Residual'!$B$11:$O$140,($B$1+2),FALSE)</f>
        <v>2000</v>
      </c>
      <c r="H65" s="103" t="e">
        <f>($F$7/VLOOKUP(B65,'Paddock Names'!$B$11:$D$140,3))*(SUM(I65:AM65)/31)</f>
        <v>#DIV/0!</v>
      </c>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2"/>
    </row>
    <row r="66" spans="2:39" ht="16" thickBot="1" x14ac:dyDescent="0.25">
      <c r="B66" s="58">
        <f t="shared" si="4"/>
        <v>28.5</v>
      </c>
      <c r="C66" s="23"/>
      <c r="D66" s="29"/>
      <c r="E66" s="27"/>
      <c r="F66" s="21"/>
      <c r="G66" s="22"/>
      <c r="H66" s="104"/>
      <c r="I66" s="114" t="e">
        <f>F65+(VLOOKUP(B65,'Growth Rates'!$B$11:$O$140,($B$1+2),FALSE))-(I65*(I$7/VLOOKUP(B65,'Paddock Names'!$B$11:$D$140,3)))</f>
        <v>#DIV/0!</v>
      </c>
      <c r="J66" s="114" t="e">
        <f>I66+(VLOOKUP($B65,'Growth Rates'!$B$11:$O$140,($B$1+2),FALSE))-(J65*(J$7/VLOOKUP($B65,'Paddock Names'!$B$11:$D$140,3)))</f>
        <v>#DIV/0!</v>
      </c>
      <c r="K66" s="114" t="e">
        <f>J66+(VLOOKUP($B65,'Growth Rates'!$B$11:$O$140,($B$1+2),FALSE))-(K65*(K$7/VLOOKUP($B65,'Paddock Names'!$B$11:$D$140,3)))</f>
        <v>#DIV/0!</v>
      </c>
      <c r="L66" s="114" t="e">
        <f>K66+(VLOOKUP($B65,'Growth Rates'!$B$11:$O$140,($B$1+2),FALSE))-(L65*(L$7/VLOOKUP($B65,'Paddock Names'!$B$11:$D$140,3)))</f>
        <v>#DIV/0!</v>
      </c>
      <c r="M66" s="114" t="e">
        <f>L66+(VLOOKUP($B65,'Growth Rates'!$B$11:$O$140,($B$1+2),FALSE))-(M65*(M$7/VLOOKUP($B65,'Paddock Names'!$B$11:$D$140,3)))</f>
        <v>#DIV/0!</v>
      </c>
      <c r="N66" s="114" t="e">
        <f>M66+(VLOOKUP($B65,'Growth Rates'!$B$11:$O$140,($B$1+2),FALSE))-(N65*(N$7/VLOOKUP($B65,'Paddock Names'!$B$11:$D$140,3)))</f>
        <v>#DIV/0!</v>
      </c>
      <c r="O66" s="114" t="e">
        <f>N66+(VLOOKUP($B65,'Growth Rates'!$B$11:$O$140,($B$1+2),FALSE))-(O65*(O$7/VLOOKUP($B65,'Paddock Names'!$B$11:$D$140,3)))</f>
        <v>#DIV/0!</v>
      </c>
      <c r="P66" s="114" t="e">
        <f>O66+(VLOOKUP($B65,'Growth Rates'!$B$11:$O$140,($B$1+2),FALSE))-(P65*(P$7/VLOOKUP($B65,'Paddock Names'!$B$11:$D$140,3)))</f>
        <v>#DIV/0!</v>
      </c>
      <c r="Q66" s="114" t="e">
        <f>P66+(VLOOKUP($B65,'Growth Rates'!$B$11:$O$140,($B$1+2),FALSE))-(Q65*(Q$7/VLOOKUP($B65,'Paddock Names'!$B$11:$D$140,3)))</f>
        <v>#DIV/0!</v>
      </c>
      <c r="R66" s="114" t="e">
        <f>Q66+(VLOOKUP($B65,'Growth Rates'!$B$11:$O$140,($B$1+2),FALSE))-(R65*(R$7/VLOOKUP($B65,'Paddock Names'!$B$11:$D$140,3)))</f>
        <v>#DIV/0!</v>
      </c>
      <c r="S66" s="114" t="e">
        <f>R66+(VLOOKUP($B65,'Growth Rates'!$B$11:$O$140,($B$1+2),FALSE))-(S65*(S$7/VLOOKUP($B65,'Paddock Names'!$B$11:$D$140,3)))</f>
        <v>#DIV/0!</v>
      </c>
      <c r="T66" s="114" t="e">
        <f>S66+(VLOOKUP($B65,'Growth Rates'!$B$11:$O$140,($B$1+2),FALSE))-(T65*(T$7/VLOOKUP($B65,'Paddock Names'!$B$11:$D$140,3)))</f>
        <v>#DIV/0!</v>
      </c>
      <c r="U66" s="114" t="e">
        <f>T66+(VLOOKUP($B65,'Growth Rates'!$B$11:$O$140,($B$1+2),FALSE))-(U65*(U$7/VLOOKUP($B65,'Paddock Names'!$B$11:$D$140,3)))</f>
        <v>#DIV/0!</v>
      </c>
      <c r="V66" s="114" t="e">
        <f>U66+(VLOOKUP($B65,'Growth Rates'!$B$11:$O$140,($B$1+2),FALSE))-(V65*(V$7/VLOOKUP($B65,'Paddock Names'!$B$11:$D$140,3)))</f>
        <v>#DIV/0!</v>
      </c>
      <c r="W66" s="114" t="e">
        <f>V66+(VLOOKUP($B65,'Growth Rates'!$B$11:$O$140,($B$1+2),FALSE))-(W65*(W$7/VLOOKUP($B65,'Paddock Names'!$B$11:$D$140,3)))</f>
        <v>#DIV/0!</v>
      </c>
      <c r="X66" s="114" t="e">
        <f>W66+(VLOOKUP($B65,'Growth Rates'!$B$11:$O$140,($B$1+2),FALSE))-(X65*(X$7/VLOOKUP($B65,'Paddock Names'!$B$11:$D$140,3)))</f>
        <v>#DIV/0!</v>
      </c>
      <c r="Y66" s="114" t="e">
        <f>X66+(VLOOKUP($B65,'Growth Rates'!$B$11:$O$140,($B$1+2),FALSE))-(Y65*(Y$7/VLOOKUP($B65,'Paddock Names'!$B$11:$D$140,3)))</f>
        <v>#DIV/0!</v>
      </c>
      <c r="Z66" s="114" t="e">
        <f>Y66+(VLOOKUP($B65,'Growth Rates'!$B$11:$O$140,($B$1+2),FALSE))-(Z65*(Z$7/VLOOKUP($B65,'Paddock Names'!$B$11:$D$140,3)))</f>
        <v>#DIV/0!</v>
      </c>
      <c r="AA66" s="114" t="e">
        <f>Z66+(VLOOKUP($B65,'Growth Rates'!$B$11:$O$140,($B$1+2),FALSE))-(AA65*(AA$7/VLOOKUP($B65,'Paddock Names'!$B$11:$D$140,3)))</f>
        <v>#DIV/0!</v>
      </c>
      <c r="AB66" s="114" t="e">
        <f>AA66+(VLOOKUP($B65,'Growth Rates'!$B$11:$O$140,($B$1+2),FALSE))-(AB65*(AB$7/VLOOKUP($B65,'Paddock Names'!$B$11:$D$140,3)))</f>
        <v>#DIV/0!</v>
      </c>
      <c r="AC66" s="114" t="e">
        <f>AB66+(VLOOKUP($B65,'Growth Rates'!$B$11:$O$140,($B$1+2),FALSE))-(AC65*(AC$7/VLOOKUP($B65,'Paddock Names'!$B$11:$D$140,3)))</f>
        <v>#DIV/0!</v>
      </c>
      <c r="AD66" s="114" t="e">
        <f>AC66+(VLOOKUP($B65,'Growth Rates'!$B$11:$O$140,($B$1+2),FALSE))-(AD65*(AD$7/VLOOKUP($B65,'Paddock Names'!$B$11:$D$140,3)))</f>
        <v>#DIV/0!</v>
      </c>
      <c r="AE66" s="114" t="e">
        <f>AD66+(VLOOKUP($B65,'Growth Rates'!$B$11:$O$140,($B$1+2),FALSE))-(AE65*(AE$7/VLOOKUP($B65,'Paddock Names'!$B$11:$D$140,3)))</f>
        <v>#DIV/0!</v>
      </c>
      <c r="AF66" s="114" t="e">
        <f>AE66+(VLOOKUP($B65,'Growth Rates'!$B$11:$O$140,($B$1+2),FALSE))-(AF65*(AF$7/VLOOKUP($B65,'Paddock Names'!$B$11:$D$140,3)))</f>
        <v>#DIV/0!</v>
      </c>
      <c r="AG66" s="114" t="e">
        <f>AF66+(VLOOKUP($B65,'Growth Rates'!$B$11:$O$140,($B$1+2),FALSE))-(AG65*(AG$7/VLOOKUP($B65,'Paddock Names'!$B$11:$D$140,3)))</f>
        <v>#DIV/0!</v>
      </c>
      <c r="AH66" s="114" t="e">
        <f>AG66+(VLOOKUP($B65,'Growth Rates'!$B$11:$O$140,($B$1+2),FALSE))-(AH65*(AH$7/VLOOKUP($B65,'Paddock Names'!$B$11:$D$140,3)))</f>
        <v>#DIV/0!</v>
      </c>
      <c r="AI66" s="114" t="e">
        <f>AH66+(VLOOKUP($B65,'Growth Rates'!$B$11:$O$140,($B$1+2),FALSE))-(AI65*(AI$7/VLOOKUP($B65,'Paddock Names'!$B$11:$D$140,3)))</f>
        <v>#DIV/0!</v>
      </c>
      <c r="AJ66" s="114" t="e">
        <f>AI66+(VLOOKUP($B65,'Growth Rates'!$B$11:$O$140,($B$1+2),FALSE))-(AJ65*(AJ$7/VLOOKUP($B65,'Paddock Names'!$B$11:$D$140,3)))</f>
        <v>#DIV/0!</v>
      </c>
      <c r="AK66" s="114" t="e">
        <f>AJ66+(VLOOKUP($B65,'Growth Rates'!$B$11:$O$140,($B$1+2),FALSE))-(AK65*(AK$7/VLOOKUP($B65,'Paddock Names'!$B$11:$D$140,3)))</f>
        <v>#DIV/0!</v>
      </c>
      <c r="AL66" s="114" t="e">
        <f>AK66+(VLOOKUP($B65,'Growth Rates'!$B$11:$O$140,($B$1+2),FALSE))-(AL65*(AL$7/VLOOKUP($B65,'Paddock Names'!$B$11:$D$140,3)))</f>
        <v>#DIV/0!</v>
      </c>
      <c r="AM66" s="115" t="e">
        <f>AL66+(VLOOKUP($B65,'Growth Rates'!$B$11:$O$140,($B$1+2),FALSE))-(AM65*(AM$7/VLOOKUP($B65,'Paddock Names'!$B$11:$D$140,3)))</f>
        <v>#DIV/0!</v>
      </c>
    </row>
    <row r="67" spans="2:39" x14ac:dyDescent="0.2">
      <c r="B67" s="58">
        <f t="shared" si="4"/>
        <v>29</v>
      </c>
      <c r="C67" s="23" t="str">
        <f>IF(VLOOKUP(B67,'Paddock Names'!$B$11:$C$140,2)&gt;0,VLOOKUP(B67,'Paddock Names'!$B$11:$C$140,2),"")</f>
        <v/>
      </c>
      <c r="D67" s="28" t="e">
        <f>IF(((F67-G67)/(((VLOOKUP(B67,'Growth Rates'!$B$11:$O$140,($B$1+2),FALSE)))-(((I$7/VLOOKUP(B67,'Paddock Names'!$B$11:$D$140,3))))))*-1&gt;31,31,(IF(((F67-G67)/(((VLOOKUP(B67,'Growth Rates'!$B$11:$O$140,($B$1+2),FALSE)))-(((I$7/VLOOKUP(B67,'Paddock Names'!$B$11:$D$140,3))))))*-1&gt;0,ROUNDDOWN(((F67-G67)/(((VLOOKUP(B67,'Growth Rates'!$B$11:$O$140,($B$1+2),FALSE)))-(((I$7/VLOOKUP(B67,'Paddock Names'!$B$11:$D$140,3))))))*-1,0),31)))</f>
        <v>#DIV/0!</v>
      </c>
      <c r="E67" s="17" t="str">
        <f>IF(SUM(I67:AM67)&gt;0,SUM(I67:AM67)," ")</f>
        <v xml:space="preserve"> </v>
      </c>
      <c r="F67" s="119" t="e">
        <f>Nov!AL68</f>
        <v>#DIV/0!</v>
      </c>
      <c r="G67" s="17">
        <f>VLOOKUP(B67,'Herbage Mass Residual'!$B$11:$O$140,($B$1+2),FALSE)</f>
        <v>2000</v>
      </c>
      <c r="H67" s="103" t="e">
        <f>($F$7/VLOOKUP(B67,'Paddock Names'!$B$11:$D$140,3))*(SUM(I67:AM67)/31)</f>
        <v>#DIV/0!</v>
      </c>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2"/>
    </row>
    <row r="68" spans="2:39" ht="16" thickBot="1" x14ac:dyDescent="0.25">
      <c r="B68" s="58">
        <f t="shared" si="4"/>
        <v>29.5</v>
      </c>
      <c r="C68" s="23"/>
      <c r="D68" s="29"/>
      <c r="E68" s="27"/>
      <c r="F68" s="21"/>
      <c r="G68" s="22"/>
      <c r="H68" s="104"/>
      <c r="I68" s="114" t="e">
        <f>F67+(VLOOKUP(B67,'Growth Rates'!$B$11:$O$140,($B$1+2),FALSE))-(I67*(I$7/VLOOKUP(B67,'Paddock Names'!$B$11:$D$140,3)))</f>
        <v>#DIV/0!</v>
      </c>
      <c r="J68" s="114" t="e">
        <f>I68+(VLOOKUP($B67,'Growth Rates'!$B$11:$O$140,($B$1+2),FALSE))-(J67*(J$7/VLOOKUP($B67,'Paddock Names'!$B$11:$D$140,3)))</f>
        <v>#DIV/0!</v>
      </c>
      <c r="K68" s="114" t="e">
        <f>J68+(VLOOKUP($B67,'Growth Rates'!$B$11:$O$140,($B$1+2),FALSE))-(K67*(K$7/VLOOKUP($B67,'Paddock Names'!$B$11:$D$140,3)))</f>
        <v>#DIV/0!</v>
      </c>
      <c r="L68" s="114" t="e">
        <f>K68+(VLOOKUP($B67,'Growth Rates'!$B$11:$O$140,($B$1+2),FALSE))-(L67*(L$7/VLOOKUP($B67,'Paddock Names'!$B$11:$D$140,3)))</f>
        <v>#DIV/0!</v>
      </c>
      <c r="M68" s="114" t="e">
        <f>L68+(VLOOKUP($B67,'Growth Rates'!$B$11:$O$140,($B$1+2),FALSE))-(M67*(M$7/VLOOKUP($B67,'Paddock Names'!$B$11:$D$140,3)))</f>
        <v>#DIV/0!</v>
      </c>
      <c r="N68" s="114" t="e">
        <f>M68+(VLOOKUP($B67,'Growth Rates'!$B$11:$O$140,($B$1+2),FALSE))-(N67*(N$7/VLOOKUP($B67,'Paddock Names'!$B$11:$D$140,3)))</f>
        <v>#DIV/0!</v>
      </c>
      <c r="O68" s="114" t="e">
        <f>N68+(VLOOKUP($B67,'Growth Rates'!$B$11:$O$140,($B$1+2),FALSE))-(O67*(O$7/VLOOKUP($B67,'Paddock Names'!$B$11:$D$140,3)))</f>
        <v>#DIV/0!</v>
      </c>
      <c r="P68" s="114" t="e">
        <f>O68+(VLOOKUP($B67,'Growth Rates'!$B$11:$O$140,($B$1+2),FALSE))-(P67*(P$7/VLOOKUP($B67,'Paddock Names'!$B$11:$D$140,3)))</f>
        <v>#DIV/0!</v>
      </c>
      <c r="Q68" s="114" t="e">
        <f>P68+(VLOOKUP($B67,'Growth Rates'!$B$11:$O$140,($B$1+2),FALSE))-(Q67*(Q$7/VLOOKUP($B67,'Paddock Names'!$B$11:$D$140,3)))</f>
        <v>#DIV/0!</v>
      </c>
      <c r="R68" s="114" t="e">
        <f>Q68+(VLOOKUP($B67,'Growth Rates'!$B$11:$O$140,($B$1+2),FALSE))-(R67*(R$7/VLOOKUP($B67,'Paddock Names'!$B$11:$D$140,3)))</f>
        <v>#DIV/0!</v>
      </c>
      <c r="S68" s="114" t="e">
        <f>R68+(VLOOKUP($B67,'Growth Rates'!$B$11:$O$140,($B$1+2),FALSE))-(S67*(S$7/VLOOKUP($B67,'Paddock Names'!$B$11:$D$140,3)))</f>
        <v>#DIV/0!</v>
      </c>
      <c r="T68" s="114" t="e">
        <f>S68+(VLOOKUP($B67,'Growth Rates'!$B$11:$O$140,($B$1+2),FALSE))-(T67*(T$7/VLOOKUP($B67,'Paddock Names'!$B$11:$D$140,3)))</f>
        <v>#DIV/0!</v>
      </c>
      <c r="U68" s="114" t="e">
        <f>T68+(VLOOKUP($B67,'Growth Rates'!$B$11:$O$140,($B$1+2),FALSE))-(U67*(U$7/VLOOKUP($B67,'Paddock Names'!$B$11:$D$140,3)))</f>
        <v>#DIV/0!</v>
      </c>
      <c r="V68" s="114" t="e">
        <f>U68+(VLOOKUP($B67,'Growth Rates'!$B$11:$O$140,($B$1+2),FALSE))-(V67*(V$7/VLOOKUP($B67,'Paddock Names'!$B$11:$D$140,3)))</f>
        <v>#DIV/0!</v>
      </c>
      <c r="W68" s="114" t="e">
        <f>V68+(VLOOKUP($B67,'Growth Rates'!$B$11:$O$140,($B$1+2),FALSE))-(W67*(W$7/VLOOKUP($B67,'Paddock Names'!$B$11:$D$140,3)))</f>
        <v>#DIV/0!</v>
      </c>
      <c r="X68" s="114" t="e">
        <f>W68+(VLOOKUP($B67,'Growth Rates'!$B$11:$O$140,($B$1+2),FALSE))-(X67*(X$7/VLOOKUP($B67,'Paddock Names'!$B$11:$D$140,3)))</f>
        <v>#DIV/0!</v>
      </c>
      <c r="Y68" s="114" t="e">
        <f>X68+(VLOOKUP($B67,'Growth Rates'!$B$11:$O$140,($B$1+2),FALSE))-(Y67*(Y$7/VLOOKUP($B67,'Paddock Names'!$B$11:$D$140,3)))</f>
        <v>#DIV/0!</v>
      </c>
      <c r="Z68" s="114" t="e">
        <f>Y68+(VLOOKUP($B67,'Growth Rates'!$B$11:$O$140,($B$1+2),FALSE))-(Z67*(Z$7/VLOOKUP($B67,'Paddock Names'!$B$11:$D$140,3)))</f>
        <v>#DIV/0!</v>
      </c>
      <c r="AA68" s="114" t="e">
        <f>Z68+(VLOOKUP($B67,'Growth Rates'!$B$11:$O$140,($B$1+2),FALSE))-(AA67*(AA$7/VLOOKUP($B67,'Paddock Names'!$B$11:$D$140,3)))</f>
        <v>#DIV/0!</v>
      </c>
      <c r="AB68" s="114" t="e">
        <f>AA68+(VLOOKUP($B67,'Growth Rates'!$B$11:$O$140,($B$1+2),FALSE))-(AB67*(AB$7/VLOOKUP($B67,'Paddock Names'!$B$11:$D$140,3)))</f>
        <v>#DIV/0!</v>
      </c>
      <c r="AC68" s="114" t="e">
        <f>AB68+(VLOOKUP($B67,'Growth Rates'!$B$11:$O$140,($B$1+2),FALSE))-(AC67*(AC$7/VLOOKUP($B67,'Paddock Names'!$B$11:$D$140,3)))</f>
        <v>#DIV/0!</v>
      </c>
      <c r="AD68" s="114" t="e">
        <f>AC68+(VLOOKUP($B67,'Growth Rates'!$B$11:$O$140,($B$1+2),FALSE))-(AD67*(AD$7/VLOOKUP($B67,'Paddock Names'!$B$11:$D$140,3)))</f>
        <v>#DIV/0!</v>
      </c>
      <c r="AE68" s="114" t="e">
        <f>AD68+(VLOOKUP($B67,'Growth Rates'!$B$11:$O$140,($B$1+2),FALSE))-(AE67*(AE$7/VLOOKUP($B67,'Paddock Names'!$B$11:$D$140,3)))</f>
        <v>#DIV/0!</v>
      </c>
      <c r="AF68" s="114" t="e">
        <f>AE68+(VLOOKUP($B67,'Growth Rates'!$B$11:$O$140,($B$1+2),FALSE))-(AF67*(AF$7/VLOOKUP($B67,'Paddock Names'!$B$11:$D$140,3)))</f>
        <v>#DIV/0!</v>
      </c>
      <c r="AG68" s="114" t="e">
        <f>AF68+(VLOOKUP($B67,'Growth Rates'!$B$11:$O$140,($B$1+2),FALSE))-(AG67*(AG$7/VLOOKUP($B67,'Paddock Names'!$B$11:$D$140,3)))</f>
        <v>#DIV/0!</v>
      </c>
      <c r="AH68" s="114" t="e">
        <f>AG68+(VLOOKUP($B67,'Growth Rates'!$B$11:$O$140,($B$1+2),FALSE))-(AH67*(AH$7/VLOOKUP($B67,'Paddock Names'!$B$11:$D$140,3)))</f>
        <v>#DIV/0!</v>
      </c>
      <c r="AI68" s="114" t="e">
        <f>AH68+(VLOOKUP($B67,'Growth Rates'!$B$11:$O$140,($B$1+2),FALSE))-(AI67*(AI$7/VLOOKUP($B67,'Paddock Names'!$B$11:$D$140,3)))</f>
        <v>#DIV/0!</v>
      </c>
      <c r="AJ68" s="114" t="e">
        <f>AI68+(VLOOKUP($B67,'Growth Rates'!$B$11:$O$140,($B$1+2),FALSE))-(AJ67*(AJ$7/VLOOKUP($B67,'Paddock Names'!$B$11:$D$140,3)))</f>
        <v>#DIV/0!</v>
      </c>
      <c r="AK68" s="114" t="e">
        <f>AJ68+(VLOOKUP($B67,'Growth Rates'!$B$11:$O$140,($B$1+2),FALSE))-(AK67*(AK$7/VLOOKUP($B67,'Paddock Names'!$B$11:$D$140,3)))</f>
        <v>#DIV/0!</v>
      </c>
      <c r="AL68" s="114" t="e">
        <f>AK68+(VLOOKUP($B67,'Growth Rates'!$B$11:$O$140,($B$1+2),FALSE))-(AL67*(AL$7/VLOOKUP($B67,'Paddock Names'!$B$11:$D$140,3)))</f>
        <v>#DIV/0!</v>
      </c>
      <c r="AM68" s="115" t="e">
        <f>AL68+(VLOOKUP($B67,'Growth Rates'!$B$11:$O$140,($B$1+2),FALSE))-(AM67*(AM$7/VLOOKUP($B67,'Paddock Names'!$B$11:$D$140,3)))</f>
        <v>#DIV/0!</v>
      </c>
    </row>
    <row r="69" spans="2:39" x14ac:dyDescent="0.2">
      <c r="B69" s="58">
        <f t="shared" si="4"/>
        <v>30</v>
      </c>
      <c r="C69" s="23" t="str">
        <f>IF(VLOOKUP(B69,'Paddock Names'!$B$11:$C$140,2)&gt;0,VLOOKUP(B69,'Paddock Names'!$B$11:$C$140,2),"")</f>
        <v/>
      </c>
      <c r="D69" s="28" t="e">
        <f>IF(((F69-G69)/(((VLOOKUP(B69,'Growth Rates'!$B$11:$O$140,($B$1+2),FALSE)))-(((I$7/VLOOKUP(B69,'Paddock Names'!$B$11:$D$140,3))))))*-1&gt;31,31,(IF(((F69-G69)/(((VLOOKUP(B69,'Growth Rates'!$B$11:$O$140,($B$1+2),FALSE)))-(((I$7/VLOOKUP(B69,'Paddock Names'!$B$11:$D$140,3))))))*-1&gt;0,ROUNDDOWN(((F69-G69)/(((VLOOKUP(B69,'Growth Rates'!$B$11:$O$140,($B$1+2),FALSE)))-(((I$7/VLOOKUP(B69,'Paddock Names'!$B$11:$D$140,3))))))*-1,0),31)))</f>
        <v>#DIV/0!</v>
      </c>
      <c r="E69" s="17" t="str">
        <f>IF(SUM(I69:AM69)&gt;0,SUM(I69:AM69)," ")</f>
        <v xml:space="preserve"> </v>
      </c>
      <c r="F69" s="119" t="e">
        <f>Nov!AL70</f>
        <v>#DIV/0!</v>
      </c>
      <c r="G69" s="17">
        <f>VLOOKUP(B69,'Herbage Mass Residual'!$B$11:$O$140,($B$1+2),FALSE)</f>
        <v>2000</v>
      </c>
      <c r="H69" s="103" t="e">
        <f>($F$7/VLOOKUP(B69,'Paddock Names'!$B$11:$D$140,3))*(SUM(I69:AM69)/31)</f>
        <v>#DIV/0!</v>
      </c>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2"/>
    </row>
    <row r="70" spans="2:39" ht="16" thickBot="1" x14ac:dyDescent="0.25">
      <c r="B70" s="58">
        <f t="shared" si="4"/>
        <v>30.5</v>
      </c>
      <c r="C70" s="23"/>
      <c r="D70" s="29"/>
      <c r="E70" s="27"/>
      <c r="F70" s="21"/>
      <c r="G70" s="22"/>
      <c r="H70" s="104"/>
      <c r="I70" s="114" t="e">
        <f>F69+(VLOOKUP(B69,'Growth Rates'!$B$11:$O$140,($B$1+2),FALSE))-(I69*(I$7/VLOOKUP(B69,'Paddock Names'!$B$11:$D$140,3)))</f>
        <v>#DIV/0!</v>
      </c>
      <c r="J70" s="114" t="e">
        <f>I70+(VLOOKUP($B69,'Growth Rates'!$B$11:$O$140,($B$1+2),FALSE))-(J69*(J$7/VLOOKUP($B69,'Paddock Names'!$B$11:$D$140,3)))</f>
        <v>#DIV/0!</v>
      </c>
      <c r="K70" s="114" t="e">
        <f>J70+(VLOOKUP($B69,'Growth Rates'!$B$11:$O$140,($B$1+2),FALSE))-(K69*(K$7/VLOOKUP($B69,'Paddock Names'!$B$11:$D$140,3)))</f>
        <v>#DIV/0!</v>
      </c>
      <c r="L70" s="114" t="e">
        <f>K70+(VLOOKUP($B69,'Growth Rates'!$B$11:$O$140,($B$1+2),FALSE))-(L69*(L$7/VLOOKUP($B69,'Paddock Names'!$B$11:$D$140,3)))</f>
        <v>#DIV/0!</v>
      </c>
      <c r="M70" s="114" t="e">
        <f>L70+(VLOOKUP($B69,'Growth Rates'!$B$11:$O$140,($B$1+2),FALSE))-(M69*(M$7/VLOOKUP($B69,'Paddock Names'!$B$11:$D$140,3)))</f>
        <v>#DIV/0!</v>
      </c>
      <c r="N70" s="114" t="e">
        <f>M70+(VLOOKUP($B69,'Growth Rates'!$B$11:$O$140,($B$1+2),FALSE))-(N69*(N$7/VLOOKUP($B69,'Paddock Names'!$B$11:$D$140,3)))</f>
        <v>#DIV/0!</v>
      </c>
      <c r="O70" s="114" t="e">
        <f>N70+(VLOOKUP($B69,'Growth Rates'!$B$11:$O$140,($B$1+2),FALSE))-(O69*(O$7/VLOOKUP($B69,'Paddock Names'!$B$11:$D$140,3)))</f>
        <v>#DIV/0!</v>
      </c>
      <c r="P70" s="114" t="e">
        <f>O70+(VLOOKUP($B69,'Growth Rates'!$B$11:$O$140,($B$1+2),FALSE))-(P69*(P$7/VLOOKUP($B69,'Paddock Names'!$B$11:$D$140,3)))</f>
        <v>#DIV/0!</v>
      </c>
      <c r="Q70" s="114" t="e">
        <f>P70+(VLOOKUP($B69,'Growth Rates'!$B$11:$O$140,($B$1+2),FALSE))-(Q69*(Q$7/VLOOKUP($B69,'Paddock Names'!$B$11:$D$140,3)))</f>
        <v>#DIV/0!</v>
      </c>
      <c r="R70" s="114" t="e">
        <f>Q70+(VLOOKUP($B69,'Growth Rates'!$B$11:$O$140,($B$1+2),FALSE))-(R69*(R$7/VLOOKUP($B69,'Paddock Names'!$B$11:$D$140,3)))</f>
        <v>#DIV/0!</v>
      </c>
      <c r="S70" s="114" t="e">
        <f>R70+(VLOOKUP($B69,'Growth Rates'!$B$11:$O$140,($B$1+2),FALSE))-(S69*(S$7/VLOOKUP($B69,'Paddock Names'!$B$11:$D$140,3)))</f>
        <v>#DIV/0!</v>
      </c>
      <c r="T70" s="114" t="e">
        <f>S70+(VLOOKUP($B69,'Growth Rates'!$B$11:$O$140,($B$1+2),FALSE))-(T69*(T$7/VLOOKUP($B69,'Paddock Names'!$B$11:$D$140,3)))</f>
        <v>#DIV/0!</v>
      </c>
      <c r="U70" s="114" t="e">
        <f>T70+(VLOOKUP($B69,'Growth Rates'!$B$11:$O$140,($B$1+2),FALSE))-(U69*(U$7/VLOOKUP($B69,'Paddock Names'!$B$11:$D$140,3)))</f>
        <v>#DIV/0!</v>
      </c>
      <c r="V70" s="114" t="e">
        <f>U70+(VLOOKUP($B69,'Growth Rates'!$B$11:$O$140,($B$1+2),FALSE))-(V69*(V$7/VLOOKUP($B69,'Paddock Names'!$B$11:$D$140,3)))</f>
        <v>#DIV/0!</v>
      </c>
      <c r="W70" s="114" t="e">
        <f>V70+(VLOOKUP($B69,'Growth Rates'!$B$11:$O$140,($B$1+2),FALSE))-(W69*(W$7/VLOOKUP($B69,'Paddock Names'!$B$11:$D$140,3)))</f>
        <v>#DIV/0!</v>
      </c>
      <c r="X70" s="114" t="e">
        <f>W70+(VLOOKUP($B69,'Growth Rates'!$B$11:$O$140,($B$1+2),FALSE))-(X69*(X$7/VLOOKUP($B69,'Paddock Names'!$B$11:$D$140,3)))</f>
        <v>#DIV/0!</v>
      </c>
      <c r="Y70" s="114" t="e">
        <f>X70+(VLOOKUP($B69,'Growth Rates'!$B$11:$O$140,($B$1+2),FALSE))-(Y69*(Y$7/VLOOKUP($B69,'Paddock Names'!$B$11:$D$140,3)))</f>
        <v>#DIV/0!</v>
      </c>
      <c r="Z70" s="114" t="e">
        <f>Y70+(VLOOKUP($B69,'Growth Rates'!$B$11:$O$140,($B$1+2),FALSE))-(Z69*(Z$7/VLOOKUP($B69,'Paddock Names'!$B$11:$D$140,3)))</f>
        <v>#DIV/0!</v>
      </c>
      <c r="AA70" s="114" t="e">
        <f>Z70+(VLOOKUP($B69,'Growth Rates'!$B$11:$O$140,($B$1+2),FALSE))-(AA69*(AA$7/VLOOKUP($B69,'Paddock Names'!$B$11:$D$140,3)))</f>
        <v>#DIV/0!</v>
      </c>
      <c r="AB70" s="114" t="e">
        <f>AA70+(VLOOKUP($B69,'Growth Rates'!$B$11:$O$140,($B$1+2),FALSE))-(AB69*(AB$7/VLOOKUP($B69,'Paddock Names'!$B$11:$D$140,3)))</f>
        <v>#DIV/0!</v>
      </c>
      <c r="AC70" s="114" t="e">
        <f>AB70+(VLOOKUP($B69,'Growth Rates'!$B$11:$O$140,($B$1+2),FALSE))-(AC69*(AC$7/VLOOKUP($B69,'Paddock Names'!$B$11:$D$140,3)))</f>
        <v>#DIV/0!</v>
      </c>
      <c r="AD70" s="114" t="e">
        <f>AC70+(VLOOKUP($B69,'Growth Rates'!$B$11:$O$140,($B$1+2),FALSE))-(AD69*(AD$7/VLOOKUP($B69,'Paddock Names'!$B$11:$D$140,3)))</f>
        <v>#DIV/0!</v>
      </c>
      <c r="AE70" s="114" t="e">
        <f>AD70+(VLOOKUP($B69,'Growth Rates'!$B$11:$O$140,($B$1+2),FALSE))-(AE69*(AE$7/VLOOKUP($B69,'Paddock Names'!$B$11:$D$140,3)))</f>
        <v>#DIV/0!</v>
      </c>
      <c r="AF70" s="114" t="e">
        <f>AE70+(VLOOKUP($B69,'Growth Rates'!$B$11:$O$140,($B$1+2),FALSE))-(AF69*(AF$7/VLOOKUP($B69,'Paddock Names'!$B$11:$D$140,3)))</f>
        <v>#DIV/0!</v>
      </c>
      <c r="AG70" s="114" t="e">
        <f>AF70+(VLOOKUP($B69,'Growth Rates'!$B$11:$O$140,($B$1+2),FALSE))-(AG69*(AG$7/VLOOKUP($B69,'Paddock Names'!$B$11:$D$140,3)))</f>
        <v>#DIV/0!</v>
      </c>
      <c r="AH70" s="114" t="e">
        <f>AG70+(VLOOKUP($B69,'Growth Rates'!$B$11:$O$140,($B$1+2),FALSE))-(AH69*(AH$7/VLOOKUP($B69,'Paddock Names'!$B$11:$D$140,3)))</f>
        <v>#DIV/0!</v>
      </c>
      <c r="AI70" s="114" t="e">
        <f>AH70+(VLOOKUP($B69,'Growth Rates'!$B$11:$O$140,($B$1+2),FALSE))-(AI69*(AI$7/VLOOKUP($B69,'Paddock Names'!$B$11:$D$140,3)))</f>
        <v>#DIV/0!</v>
      </c>
      <c r="AJ70" s="114" t="e">
        <f>AI70+(VLOOKUP($B69,'Growth Rates'!$B$11:$O$140,($B$1+2),FALSE))-(AJ69*(AJ$7/VLOOKUP($B69,'Paddock Names'!$B$11:$D$140,3)))</f>
        <v>#DIV/0!</v>
      </c>
      <c r="AK70" s="114" t="e">
        <f>AJ70+(VLOOKUP($B69,'Growth Rates'!$B$11:$O$140,($B$1+2),FALSE))-(AK69*(AK$7/VLOOKUP($B69,'Paddock Names'!$B$11:$D$140,3)))</f>
        <v>#DIV/0!</v>
      </c>
      <c r="AL70" s="114" t="e">
        <f>AK70+(VLOOKUP($B69,'Growth Rates'!$B$11:$O$140,($B$1+2),FALSE))-(AL69*(AL$7/VLOOKUP($B69,'Paddock Names'!$B$11:$D$140,3)))</f>
        <v>#DIV/0!</v>
      </c>
      <c r="AM70" s="115" t="e">
        <f>AL70+(VLOOKUP($B69,'Growth Rates'!$B$11:$O$140,($B$1+2),FALSE))-(AM69*(AM$7/VLOOKUP($B69,'Paddock Names'!$B$11:$D$140,3)))</f>
        <v>#DIV/0!</v>
      </c>
    </row>
    <row r="71" spans="2:39" x14ac:dyDescent="0.2">
      <c r="B71" s="58">
        <f t="shared" si="4"/>
        <v>31</v>
      </c>
      <c r="C71" s="23" t="str">
        <f>IF(VLOOKUP(B71,'Paddock Names'!$B$11:$C$140,2)&gt;0,VLOOKUP(B71,'Paddock Names'!$B$11:$C$140,2),"")</f>
        <v/>
      </c>
      <c r="D71" s="28" t="e">
        <f>IF(((F71-G71)/(((VLOOKUP(B71,'Growth Rates'!$B$11:$O$140,($B$1+2),FALSE)))-(((I$7/VLOOKUP(B71,'Paddock Names'!$B$11:$D$140,3))))))*-1&gt;31,31,(IF(((F71-G71)/(((VLOOKUP(B71,'Growth Rates'!$B$11:$O$140,($B$1+2),FALSE)))-(((I$7/VLOOKUP(B71,'Paddock Names'!$B$11:$D$140,3))))))*-1&gt;0,ROUNDDOWN(((F71-G71)/(((VLOOKUP(B71,'Growth Rates'!$B$11:$O$140,($B$1+2),FALSE)))-(((I$7/VLOOKUP(B71,'Paddock Names'!$B$11:$D$140,3))))))*-1,0),31)))</f>
        <v>#DIV/0!</v>
      </c>
      <c r="E71" s="17" t="str">
        <f>IF(SUM(I71:AM71)&gt;0,SUM(I71:AM71)," ")</f>
        <v xml:space="preserve"> </v>
      </c>
      <c r="F71" s="119" t="e">
        <f>Nov!AL72</f>
        <v>#DIV/0!</v>
      </c>
      <c r="G71" s="17">
        <f>VLOOKUP(B71,'Herbage Mass Residual'!$B$11:$O$140,($B$1+2),FALSE)</f>
        <v>2000</v>
      </c>
      <c r="H71" s="103" t="e">
        <f>($F$7/VLOOKUP(B71,'Paddock Names'!$B$11:$D$140,3))*(SUM(I71:AM71)/31)</f>
        <v>#DIV/0!</v>
      </c>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2"/>
    </row>
    <row r="72" spans="2:39" ht="16" thickBot="1" x14ac:dyDescent="0.25">
      <c r="B72" s="58">
        <f t="shared" si="4"/>
        <v>31.5</v>
      </c>
      <c r="C72" s="23"/>
      <c r="D72" s="29"/>
      <c r="E72" s="27"/>
      <c r="F72" s="21"/>
      <c r="G72" s="22"/>
      <c r="H72" s="104"/>
      <c r="I72" s="114" t="e">
        <f>F71+(VLOOKUP(B71,'Growth Rates'!$B$11:$O$140,($B$1+2),FALSE))-(I71*(I$7/VLOOKUP(B71,'Paddock Names'!$B$11:$D$140,3)))</f>
        <v>#DIV/0!</v>
      </c>
      <c r="J72" s="114" t="e">
        <f>I72+(VLOOKUP($B71,'Growth Rates'!$B$11:$O$140,($B$1+2),FALSE))-(J71*(J$7/VLOOKUP($B71,'Paddock Names'!$B$11:$D$140,3)))</f>
        <v>#DIV/0!</v>
      </c>
      <c r="K72" s="114" t="e">
        <f>J72+(VLOOKUP($B71,'Growth Rates'!$B$11:$O$140,($B$1+2),FALSE))-(K71*(K$7/VLOOKUP($B71,'Paddock Names'!$B$11:$D$140,3)))</f>
        <v>#DIV/0!</v>
      </c>
      <c r="L72" s="114" t="e">
        <f>K72+(VLOOKUP($B71,'Growth Rates'!$B$11:$O$140,($B$1+2),FALSE))-(L71*(L$7/VLOOKUP($B71,'Paddock Names'!$B$11:$D$140,3)))</f>
        <v>#DIV/0!</v>
      </c>
      <c r="M72" s="114" t="e">
        <f>L72+(VLOOKUP($B71,'Growth Rates'!$B$11:$O$140,($B$1+2),FALSE))-(M71*(M$7/VLOOKUP($B71,'Paddock Names'!$B$11:$D$140,3)))</f>
        <v>#DIV/0!</v>
      </c>
      <c r="N72" s="114" t="e">
        <f>M72+(VLOOKUP($B71,'Growth Rates'!$B$11:$O$140,($B$1+2),FALSE))-(N71*(N$7/VLOOKUP($B71,'Paddock Names'!$B$11:$D$140,3)))</f>
        <v>#DIV/0!</v>
      </c>
      <c r="O72" s="114" t="e">
        <f>N72+(VLOOKUP($B71,'Growth Rates'!$B$11:$O$140,($B$1+2),FALSE))-(O71*(O$7/VLOOKUP($B71,'Paddock Names'!$B$11:$D$140,3)))</f>
        <v>#DIV/0!</v>
      </c>
      <c r="P72" s="114" t="e">
        <f>O72+(VLOOKUP($B71,'Growth Rates'!$B$11:$O$140,($B$1+2),FALSE))-(P71*(P$7/VLOOKUP($B71,'Paddock Names'!$B$11:$D$140,3)))</f>
        <v>#DIV/0!</v>
      </c>
      <c r="Q72" s="114" t="e">
        <f>P72+(VLOOKUP($B71,'Growth Rates'!$B$11:$O$140,($B$1+2),FALSE))-(Q71*(Q$7/VLOOKUP($B71,'Paddock Names'!$B$11:$D$140,3)))</f>
        <v>#DIV/0!</v>
      </c>
      <c r="R72" s="114" t="e">
        <f>Q72+(VLOOKUP($B71,'Growth Rates'!$B$11:$O$140,($B$1+2),FALSE))-(R71*(R$7/VLOOKUP($B71,'Paddock Names'!$B$11:$D$140,3)))</f>
        <v>#DIV/0!</v>
      </c>
      <c r="S72" s="114" t="e">
        <f>R72+(VLOOKUP($B71,'Growth Rates'!$B$11:$O$140,($B$1+2),FALSE))-(S71*(S$7/VLOOKUP($B71,'Paddock Names'!$B$11:$D$140,3)))</f>
        <v>#DIV/0!</v>
      </c>
      <c r="T72" s="114" t="e">
        <f>S72+(VLOOKUP($B71,'Growth Rates'!$B$11:$O$140,($B$1+2),FALSE))-(T71*(T$7/VLOOKUP($B71,'Paddock Names'!$B$11:$D$140,3)))</f>
        <v>#DIV/0!</v>
      </c>
      <c r="U72" s="114" t="e">
        <f>T72+(VLOOKUP($B71,'Growth Rates'!$B$11:$O$140,($B$1+2),FALSE))-(U71*(U$7/VLOOKUP($B71,'Paddock Names'!$B$11:$D$140,3)))</f>
        <v>#DIV/0!</v>
      </c>
      <c r="V72" s="114" t="e">
        <f>U72+(VLOOKUP($B71,'Growth Rates'!$B$11:$O$140,($B$1+2),FALSE))-(V71*(V$7/VLOOKUP($B71,'Paddock Names'!$B$11:$D$140,3)))</f>
        <v>#DIV/0!</v>
      </c>
      <c r="W72" s="114" t="e">
        <f>V72+(VLOOKUP($B71,'Growth Rates'!$B$11:$O$140,($B$1+2),FALSE))-(W71*(W$7/VLOOKUP($B71,'Paddock Names'!$B$11:$D$140,3)))</f>
        <v>#DIV/0!</v>
      </c>
      <c r="X72" s="114" t="e">
        <f>W72+(VLOOKUP($B71,'Growth Rates'!$B$11:$O$140,($B$1+2),FALSE))-(X71*(X$7/VLOOKUP($B71,'Paddock Names'!$B$11:$D$140,3)))</f>
        <v>#DIV/0!</v>
      </c>
      <c r="Y72" s="114" t="e">
        <f>X72+(VLOOKUP($B71,'Growth Rates'!$B$11:$O$140,($B$1+2),FALSE))-(Y71*(Y$7/VLOOKUP($B71,'Paddock Names'!$B$11:$D$140,3)))</f>
        <v>#DIV/0!</v>
      </c>
      <c r="Z72" s="114" t="e">
        <f>Y72+(VLOOKUP($B71,'Growth Rates'!$B$11:$O$140,($B$1+2),FALSE))-(Z71*(Z$7/VLOOKUP($B71,'Paddock Names'!$B$11:$D$140,3)))</f>
        <v>#DIV/0!</v>
      </c>
      <c r="AA72" s="114" t="e">
        <f>Z72+(VLOOKUP($B71,'Growth Rates'!$B$11:$O$140,($B$1+2),FALSE))-(AA71*(AA$7/VLOOKUP($B71,'Paddock Names'!$B$11:$D$140,3)))</f>
        <v>#DIV/0!</v>
      </c>
      <c r="AB72" s="114" t="e">
        <f>AA72+(VLOOKUP($B71,'Growth Rates'!$B$11:$O$140,($B$1+2),FALSE))-(AB71*(AB$7/VLOOKUP($B71,'Paddock Names'!$B$11:$D$140,3)))</f>
        <v>#DIV/0!</v>
      </c>
      <c r="AC72" s="114" t="e">
        <f>AB72+(VLOOKUP($B71,'Growth Rates'!$B$11:$O$140,($B$1+2),FALSE))-(AC71*(AC$7/VLOOKUP($B71,'Paddock Names'!$B$11:$D$140,3)))</f>
        <v>#DIV/0!</v>
      </c>
      <c r="AD72" s="114" t="e">
        <f>AC72+(VLOOKUP($B71,'Growth Rates'!$B$11:$O$140,($B$1+2),FALSE))-(AD71*(AD$7/VLOOKUP($B71,'Paddock Names'!$B$11:$D$140,3)))</f>
        <v>#DIV/0!</v>
      </c>
      <c r="AE72" s="114" t="e">
        <f>AD72+(VLOOKUP($B71,'Growth Rates'!$B$11:$O$140,($B$1+2),FALSE))-(AE71*(AE$7/VLOOKUP($B71,'Paddock Names'!$B$11:$D$140,3)))</f>
        <v>#DIV/0!</v>
      </c>
      <c r="AF72" s="114" t="e">
        <f>AE72+(VLOOKUP($B71,'Growth Rates'!$B$11:$O$140,($B$1+2),FALSE))-(AF71*(AF$7/VLOOKUP($B71,'Paddock Names'!$B$11:$D$140,3)))</f>
        <v>#DIV/0!</v>
      </c>
      <c r="AG72" s="114" t="e">
        <f>AF72+(VLOOKUP($B71,'Growth Rates'!$B$11:$O$140,($B$1+2),FALSE))-(AG71*(AG$7/VLOOKUP($B71,'Paddock Names'!$B$11:$D$140,3)))</f>
        <v>#DIV/0!</v>
      </c>
      <c r="AH72" s="114" t="e">
        <f>AG72+(VLOOKUP($B71,'Growth Rates'!$B$11:$O$140,($B$1+2),FALSE))-(AH71*(AH$7/VLOOKUP($B71,'Paddock Names'!$B$11:$D$140,3)))</f>
        <v>#DIV/0!</v>
      </c>
      <c r="AI72" s="114" t="e">
        <f>AH72+(VLOOKUP($B71,'Growth Rates'!$B$11:$O$140,($B$1+2),FALSE))-(AI71*(AI$7/VLOOKUP($B71,'Paddock Names'!$B$11:$D$140,3)))</f>
        <v>#DIV/0!</v>
      </c>
      <c r="AJ72" s="114" t="e">
        <f>AI72+(VLOOKUP($B71,'Growth Rates'!$B$11:$O$140,($B$1+2),FALSE))-(AJ71*(AJ$7/VLOOKUP($B71,'Paddock Names'!$B$11:$D$140,3)))</f>
        <v>#DIV/0!</v>
      </c>
      <c r="AK72" s="114" t="e">
        <f>AJ72+(VLOOKUP($B71,'Growth Rates'!$B$11:$O$140,($B$1+2),FALSE))-(AK71*(AK$7/VLOOKUP($B71,'Paddock Names'!$B$11:$D$140,3)))</f>
        <v>#DIV/0!</v>
      </c>
      <c r="AL72" s="114" t="e">
        <f>AK72+(VLOOKUP($B71,'Growth Rates'!$B$11:$O$140,($B$1+2),FALSE))-(AL71*(AL$7/VLOOKUP($B71,'Paddock Names'!$B$11:$D$140,3)))</f>
        <v>#DIV/0!</v>
      </c>
      <c r="AM72" s="115" t="e">
        <f>AL72+(VLOOKUP($B71,'Growth Rates'!$B$11:$O$140,($B$1+2),FALSE))-(AM71*(AM$7/VLOOKUP($B71,'Paddock Names'!$B$11:$D$140,3)))</f>
        <v>#DIV/0!</v>
      </c>
    </row>
    <row r="73" spans="2:39" x14ac:dyDescent="0.2">
      <c r="B73" s="58">
        <f t="shared" si="4"/>
        <v>32</v>
      </c>
      <c r="C73" s="23" t="str">
        <f>IF(VLOOKUP(B73,'Paddock Names'!$B$11:$C$140,2)&gt;0,VLOOKUP(B73,'Paddock Names'!$B$11:$C$140,2),"")</f>
        <v/>
      </c>
      <c r="D73" s="28" t="e">
        <f>IF(((F73-G73)/(((VLOOKUP(B73,'Growth Rates'!$B$11:$O$140,($B$1+2),FALSE)))-(((I$7/VLOOKUP(B73,'Paddock Names'!$B$11:$D$140,3))))))*-1&gt;31,31,(IF(((F73-G73)/(((VLOOKUP(B73,'Growth Rates'!$B$11:$O$140,($B$1+2),FALSE)))-(((I$7/VLOOKUP(B73,'Paddock Names'!$B$11:$D$140,3))))))*-1&gt;0,ROUNDDOWN(((F73-G73)/(((VLOOKUP(B73,'Growth Rates'!$B$11:$O$140,($B$1+2),FALSE)))-(((I$7/VLOOKUP(B73,'Paddock Names'!$B$11:$D$140,3))))))*-1,0),31)))</f>
        <v>#DIV/0!</v>
      </c>
      <c r="E73" s="17" t="str">
        <f>IF(SUM(I73:AM73)&gt;0,SUM(I73:AM73)," ")</f>
        <v xml:space="preserve"> </v>
      </c>
      <c r="F73" s="119" t="e">
        <f>Nov!AL74</f>
        <v>#DIV/0!</v>
      </c>
      <c r="G73" s="17">
        <f>VLOOKUP(B73,'Herbage Mass Residual'!$B$11:$O$140,($B$1+2),FALSE)</f>
        <v>2000</v>
      </c>
      <c r="H73" s="103" t="e">
        <f>($F$7/VLOOKUP(B73,'Paddock Names'!$B$11:$D$140,3))*(SUM(I73:AM73)/31)</f>
        <v>#DIV/0!</v>
      </c>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2"/>
    </row>
    <row r="74" spans="2:39" ht="16" thickBot="1" x14ac:dyDescent="0.25">
      <c r="B74" s="58">
        <f t="shared" si="4"/>
        <v>32.5</v>
      </c>
      <c r="C74" s="23"/>
      <c r="D74" s="29"/>
      <c r="E74" s="27"/>
      <c r="F74" s="21"/>
      <c r="G74" s="22"/>
      <c r="H74" s="104"/>
      <c r="I74" s="114" t="e">
        <f>F73+(VLOOKUP(B73,'Growth Rates'!$B$11:$O$140,($B$1+2),FALSE))-(I73*(I$7/VLOOKUP(B73,'Paddock Names'!$B$11:$D$140,3)))</f>
        <v>#DIV/0!</v>
      </c>
      <c r="J74" s="114" t="e">
        <f>I74+(VLOOKUP($B73,'Growth Rates'!$B$11:$O$140,($B$1+2),FALSE))-(J73*(J$7/VLOOKUP($B73,'Paddock Names'!$B$11:$D$140,3)))</f>
        <v>#DIV/0!</v>
      </c>
      <c r="K74" s="114" t="e">
        <f>J74+(VLOOKUP($B73,'Growth Rates'!$B$11:$O$140,($B$1+2),FALSE))-(K73*(K$7/VLOOKUP($B73,'Paddock Names'!$B$11:$D$140,3)))</f>
        <v>#DIV/0!</v>
      </c>
      <c r="L74" s="114" t="e">
        <f>K74+(VLOOKUP($B73,'Growth Rates'!$B$11:$O$140,($B$1+2),FALSE))-(L73*(L$7/VLOOKUP($B73,'Paddock Names'!$B$11:$D$140,3)))</f>
        <v>#DIV/0!</v>
      </c>
      <c r="M74" s="114" t="e">
        <f>L74+(VLOOKUP($B73,'Growth Rates'!$B$11:$O$140,($B$1+2),FALSE))-(M73*(M$7/VLOOKUP($B73,'Paddock Names'!$B$11:$D$140,3)))</f>
        <v>#DIV/0!</v>
      </c>
      <c r="N74" s="114" t="e">
        <f>M74+(VLOOKUP($B73,'Growth Rates'!$B$11:$O$140,($B$1+2),FALSE))-(N73*(N$7/VLOOKUP($B73,'Paddock Names'!$B$11:$D$140,3)))</f>
        <v>#DIV/0!</v>
      </c>
      <c r="O74" s="114" t="e">
        <f>N74+(VLOOKUP($B73,'Growth Rates'!$B$11:$O$140,($B$1+2),FALSE))-(O73*(O$7/VLOOKUP($B73,'Paddock Names'!$B$11:$D$140,3)))</f>
        <v>#DIV/0!</v>
      </c>
      <c r="P74" s="114" t="e">
        <f>O74+(VLOOKUP($B73,'Growth Rates'!$B$11:$O$140,($B$1+2),FALSE))-(P73*(P$7/VLOOKUP($B73,'Paddock Names'!$B$11:$D$140,3)))</f>
        <v>#DIV/0!</v>
      </c>
      <c r="Q74" s="114" t="e">
        <f>P74+(VLOOKUP($B73,'Growth Rates'!$B$11:$O$140,($B$1+2),FALSE))-(Q73*(Q$7/VLOOKUP($B73,'Paddock Names'!$B$11:$D$140,3)))</f>
        <v>#DIV/0!</v>
      </c>
      <c r="R74" s="114" t="e">
        <f>Q74+(VLOOKUP($B73,'Growth Rates'!$B$11:$O$140,($B$1+2),FALSE))-(R73*(R$7/VLOOKUP($B73,'Paddock Names'!$B$11:$D$140,3)))</f>
        <v>#DIV/0!</v>
      </c>
      <c r="S74" s="114" t="e">
        <f>R74+(VLOOKUP($B73,'Growth Rates'!$B$11:$O$140,($B$1+2),FALSE))-(S73*(S$7/VLOOKUP($B73,'Paddock Names'!$B$11:$D$140,3)))</f>
        <v>#DIV/0!</v>
      </c>
      <c r="T74" s="114" t="e">
        <f>S74+(VLOOKUP($B73,'Growth Rates'!$B$11:$O$140,($B$1+2),FALSE))-(T73*(T$7/VLOOKUP($B73,'Paddock Names'!$B$11:$D$140,3)))</f>
        <v>#DIV/0!</v>
      </c>
      <c r="U74" s="114" t="e">
        <f>T74+(VLOOKUP($B73,'Growth Rates'!$B$11:$O$140,($B$1+2),FALSE))-(U73*(U$7/VLOOKUP($B73,'Paddock Names'!$B$11:$D$140,3)))</f>
        <v>#DIV/0!</v>
      </c>
      <c r="V74" s="114" t="e">
        <f>U74+(VLOOKUP($B73,'Growth Rates'!$B$11:$O$140,($B$1+2),FALSE))-(V73*(V$7/VLOOKUP($B73,'Paddock Names'!$B$11:$D$140,3)))</f>
        <v>#DIV/0!</v>
      </c>
      <c r="W74" s="114" t="e">
        <f>V74+(VLOOKUP($B73,'Growth Rates'!$B$11:$O$140,($B$1+2),FALSE))-(W73*(W$7/VLOOKUP($B73,'Paddock Names'!$B$11:$D$140,3)))</f>
        <v>#DIV/0!</v>
      </c>
      <c r="X74" s="114" t="e">
        <f>W74+(VLOOKUP($B73,'Growth Rates'!$B$11:$O$140,($B$1+2),FALSE))-(X73*(X$7/VLOOKUP($B73,'Paddock Names'!$B$11:$D$140,3)))</f>
        <v>#DIV/0!</v>
      </c>
      <c r="Y74" s="114" t="e">
        <f>X74+(VLOOKUP($B73,'Growth Rates'!$B$11:$O$140,($B$1+2),FALSE))-(Y73*(Y$7/VLOOKUP($B73,'Paddock Names'!$B$11:$D$140,3)))</f>
        <v>#DIV/0!</v>
      </c>
      <c r="Z74" s="114" t="e">
        <f>Y74+(VLOOKUP($B73,'Growth Rates'!$B$11:$O$140,($B$1+2),FALSE))-(Z73*(Z$7/VLOOKUP($B73,'Paddock Names'!$B$11:$D$140,3)))</f>
        <v>#DIV/0!</v>
      </c>
      <c r="AA74" s="114" t="e">
        <f>Z74+(VLOOKUP($B73,'Growth Rates'!$B$11:$O$140,($B$1+2),FALSE))-(AA73*(AA$7/VLOOKUP($B73,'Paddock Names'!$B$11:$D$140,3)))</f>
        <v>#DIV/0!</v>
      </c>
      <c r="AB74" s="114" t="e">
        <f>AA74+(VLOOKUP($B73,'Growth Rates'!$B$11:$O$140,($B$1+2),FALSE))-(AB73*(AB$7/VLOOKUP($B73,'Paddock Names'!$B$11:$D$140,3)))</f>
        <v>#DIV/0!</v>
      </c>
      <c r="AC74" s="114" t="e">
        <f>AB74+(VLOOKUP($B73,'Growth Rates'!$B$11:$O$140,($B$1+2),FALSE))-(AC73*(AC$7/VLOOKUP($B73,'Paddock Names'!$B$11:$D$140,3)))</f>
        <v>#DIV/0!</v>
      </c>
      <c r="AD74" s="114" t="e">
        <f>AC74+(VLOOKUP($B73,'Growth Rates'!$B$11:$O$140,($B$1+2),FALSE))-(AD73*(AD$7/VLOOKUP($B73,'Paddock Names'!$B$11:$D$140,3)))</f>
        <v>#DIV/0!</v>
      </c>
      <c r="AE74" s="114" t="e">
        <f>AD74+(VLOOKUP($B73,'Growth Rates'!$B$11:$O$140,($B$1+2),FALSE))-(AE73*(AE$7/VLOOKUP($B73,'Paddock Names'!$B$11:$D$140,3)))</f>
        <v>#DIV/0!</v>
      </c>
      <c r="AF74" s="114" t="e">
        <f>AE74+(VLOOKUP($B73,'Growth Rates'!$B$11:$O$140,($B$1+2),FALSE))-(AF73*(AF$7/VLOOKUP($B73,'Paddock Names'!$B$11:$D$140,3)))</f>
        <v>#DIV/0!</v>
      </c>
      <c r="AG74" s="114" t="e">
        <f>AF74+(VLOOKUP($B73,'Growth Rates'!$B$11:$O$140,($B$1+2),FALSE))-(AG73*(AG$7/VLOOKUP($B73,'Paddock Names'!$B$11:$D$140,3)))</f>
        <v>#DIV/0!</v>
      </c>
      <c r="AH74" s="114" t="e">
        <f>AG74+(VLOOKUP($B73,'Growth Rates'!$B$11:$O$140,($B$1+2),FALSE))-(AH73*(AH$7/VLOOKUP($B73,'Paddock Names'!$B$11:$D$140,3)))</f>
        <v>#DIV/0!</v>
      </c>
      <c r="AI74" s="114" t="e">
        <f>AH74+(VLOOKUP($B73,'Growth Rates'!$B$11:$O$140,($B$1+2),FALSE))-(AI73*(AI$7/VLOOKUP($B73,'Paddock Names'!$B$11:$D$140,3)))</f>
        <v>#DIV/0!</v>
      </c>
      <c r="AJ74" s="114" t="e">
        <f>AI74+(VLOOKUP($B73,'Growth Rates'!$B$11:$O$140,($B$1+2),FALSE))-(AJ73*(AJ$7/VLOOKUP($B73,'Paddock Names'!$B$11:$D$140,3)))</f>
        <v>#DIV/0!</v>
      </c>
      <c r="AK74" s="114" t="e">
        <f>AJ74+(VLOOKUP($B73,'Growth Rates'!$B$11:$O$140,($B$1+2),FALSE))-(AK73*(AK$7/VLOOKUP($B73,'Paddock Names'!$B$11:$D$140,3)))</f>
        <v>#DIV/0!</v>
      </c>
      <c r="AL74" s="114" t="e">
        <f>AK74+(VLOOKUP($B73,'Growth Rates'!$B$11:$O$140,($B$1+2),FALSE))-(AL73*(AL$7/VLOOKUP($B73,'Paddock Names'!$B$11:$D$140,3)))</f>
        <v>#DIV/0!</v>
      </c>
      <c r="AM74" s="115" t="e">
        <f>AL74+(VLOOKUP($B73,'Growth Rates'!$B$11:$O$140,($B$1+2),FALSE))-(AM73*(AM$7/VLOOKUP($B73,'Paddock Names'!$B$11:$D$140,3)))</f>
        <v>#DIV/0!</v>
      </c>
    </row>
    <row r="75" spans="2:39" x14ac:dyDescent="0.2">
      <c r="B75" s="58">
        <f t="shared" si="4"/>
        <v>33</v>
      </c>
      <c r="C75" s="23" t="str">
        <f>IF(VLOOKUP(B75,'Paddock Names'!$B$11:$C$140,2)&gt;0,VLOOKUP(B75,'Paddock Names'!$B$11:$C$140,2),"")</f>
        <v/>
      </c>
      <c r="D75" s="28" t="e">
        <f>IF(((F75-G75)/(((VLOOKUP(B75,'Growth Rates'!$B$11:$O$140,($B$1+2),FALSE)))-(((I$7/VLOOKUP(B75,'Paddock Names'!$B$11:$D$140,3))))))*-1&gt;31,31,(IF(((F75-G75)/(((VLOOKUP(B75,'Growth Rates'!$B$11:$O$140,($B$1+2),FALSE)))-(((I$7/VLOOKUP(B75,'Paddock Names'!$B$11:$D$140,3))))))*-1&gt;0,ROUNDDOWN(((F75-G75)/(((VLOOKUP(B75,'Growth Rates'!$B$11:$O$140,($B$1+2),FALSE)))-(((I$7/VLOOKUP(B75,'Paddock Names'!$B$11:$D$140,3))))))*-1,0),31)))</f>
        <v>#DIV/0!</v>
      </c>
      <c r="E75" s="17" t="str">
        <f>IF(SUM(I75:AM75)&gt;0,SUM(I75:AM75)," ")</f>
        <v xml:space="preserve"> </v>
      </c>
      <c r="F75" s="119" t="e">
        <f>Nov!AL76</f>
        <v>#DIV/0!</v>
      </c>
      <c r="G75" s="17">
        <f>VLOOKUP(B75,'Herbage Mass Residual'!$B$11:$O$140,($B$1+2),FALSE)</f>
        <v>2000</v>
      </c>
      <c r="H75" s="103" t="e">
        <f>($F$7/VLOOKUP(B75,'Paddock Names'!$B$11:$D$140,3))*(SUM(I75:AM75)/31)</f>
        <v>#DIV/0!</v>
      </c>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2"/>
    </row>
    <row r="76" spans="2:39" ht="16" thickBot="1" x14ac:dyDescent="0.25">
      <c r="B76" s="58">
        <f t="shared" si="4"/>
        <v>33.5</v>
      </c>
      <c r="C76" s="23"/>
      <c r="D76" s="29"/>
      <c r="E76" s="27"/>
      <c r="F76" s="21"/>
      <c r="G76" s="22"/>
      <c r="H76" s="104"/>
      <c r="I76" s="114" t="e">
        <f>F75+(VLOOKUP(B75,'Growth Rates'!$B$11:$O$140,($B$1+2),FALSE))-(I75*(I$7/VLOOKUP(B75,'Paddock Names'!$B$11:$D$140,3)))</f>
        <v>#DIV/0!</v>
      </c>
      <c r="J76" s="114" t="e">
        <f>I76+(VLOOKUP($B75,'Growth Rates'!$B$11:$O$140,($B$1+2),FALSE))-(J75*(J$7/VLOOKUP($B75,'Paddock Names'!$B$11:$D$140,3)))</f>
        <v>#DIV/0!</v>
      </c>
      <c r="K76" s="114" t="e">
        <f>J76+(VLOOKUP($B75,'Growth Rates'!$B$11:$O$140,($B$1+2),FALSE))-(K75*(K$7/VLOOKUP($B75,'Paddock Names'!$B$11:$D$140,3)))</f>
        <v>#DIV/0!</v>
      </c>
      <c r="L76" s="114" t="e">
        <f>K76+(VLOOKUP($B75,'Growth Rates'!$B$11:$O$140,($B$1+2),FALSE))-(L75*(L$7/VLOOKUP($B75,'Paddock Names'!$B$11:$D$140,3)))</f>
        <v>#DIV/0!</v>
      </c>
      <c r="M76" s="114" t="e">
        <f>L76+(VLOOKUP($B75,'Growth Rates'!$B$11:$O$140,($B$1+2),FALSE))-(M75*(M$7/VLOOKUP($B75,'Paddock Names'!$B$11:$D$140,3)))</f>
        <v>#DIV/0!</v>
      </c>
      <c r="N76" s="114" t="e">
        <f>M76+(VLOOKUP($B75,'Growth Rates'!$B$11:$O$140,($B$1+2),FALSE))-(N75*(N$7/VLOOKUP($B75,'Paddock Names'!$B$11:$D$140,3)))</f>
        <v>#DIV/0!</v>
      </c>
      <c r="O76" s="114" t="e">
        <f>N76+(VLOOKUP($B75,'Growth Rates'!$B$11:$O$140,($B$1+2),FALSE))-(O75*(O$7/VLOOKUP($B75,'Paddock Names'!$B$11:$D$140,3)))</f>
        <v>#DIV/0!</v>
      </c>
      <c r="P76" s="114" t="e">
        <f>O76+(VLOOKUP($B75,'Growth Rates'!$B$11:$O$140,($B$1+2),FALSE))-(P75*(P$7/VLOOKUP($B75,'Paddock Names'!$B$11:$D$140,3)))</f>
        <v>#DIV/0!</v>
      </c>
      <c r="Q76" s="114" t="e">
        <f>P76+(VLOOKUP($B75,'Growth Rates'!$B$11:$O$140,($B$1+2),FALSE))-(Q75*(Q$7/VLOOKUP($B75,'Paddock Names'!$B$11:$D$140,3)))</f>
        <v>#DIV/0!</v>
      </c>
      <c r="R76" s="114" t="e">
        <f>Q76+(VLOOKUP($B75,'Growth Rates'!$B$11:$O$140,($B$1+2),FALSE))-(R75*(R$7/VLOOKUP($B75,'Paddock Names'!$B$11:$D$140,3)))</f>
        <v>#DIV/0!</v>
      </c>
      <c r="S76" s="114" t="e">
        <f>R76+(VLOOKUP($B75,'Growth Rates'!$B$11:$O$140,($B$1+2),FALSE))-(S75*(S$7/VLOOKUP($B75,'Paddock Names'!$B$11:$D$140,3)))</f>
        <v>#DIV/0!</v>
      </c>
      <c r="T76" s="114" t="e">
        <f>S76+(VLOOKUP($B75,'Growth Rates'!$B$11:$O$140,($B$1+2),FALSE))-(T75*(T$7/VLOOKUP($B75,'Paddock Names'!$B$11:$D$140,3)))</f>
        <v>#DIV/0!</v>
      </c>
      <c r="U76" s="114" t="e">
        <f>T76+(VLOOKUP($B75,'Growth Rates'!$B$11:$O$140,($B$1+2),FALSE))-(U75*(U$7/VLOOKUP($B75,'Paddock Names'!$B$11:$D$140,3)))</f>
        <v>#DIV/0!</v>
      </c>
      <c r="V76" s="114" t="e">
        <f>U76+(VLOOKUP($B75,'Growth Rates'!$B$11:$O$140,($B$1+2),FALSE))-(V75*(V$7/VLOOKUP($B75,'Paddock Names'!$B$11:$D$140,3)))</f>
        <v>#DIV/0!</v>
      </c>
      <c r="W76" s="114" t="e">
        <f>V76+(VLOOKUP($B75,'Growth Rates'!$B$11:$O$140,($B$1+2),FALSE))-(W75*(W$7/VLOOKUP($B75,'Paddock Names'!$B$11:$D$140,3)))</f>
        <v>#DIV/0!</v>
      </c>
      <c r="X76" s="114" t="e">
        <f>W76+(VLOOKUP($B75,'Growth Rates'!$B$11:$O$140,($B$1+2),FALSE))-(X75*(X$7/VLOOKUP($B75,'Paddock Names'!$B$11:$D$140,3)))</f>
        <v>#DIV/0!</v>
      </c>
      <c r="Y76" s="114" t="e">
        <f>X76+(VLOOKUP($B75,'Growth Rates'!$B$11:$O$140,($B$1+2),FALSE))-(Y75*(Y$7/VLOOKUP($B75,'Paddock Names'!$B$11:$D$140,3)))</f>
        <v>#DIV/0!</v>
      </c>
      <c r="Z76" s="114" t="e">
        <f>Y76+(VLOOKUP($B75,'Growth Rates'!$B$11:$O$140,($B$1+2),FALSE))-(Z75*(Z$7/VLOOKUP($B75,'Paddock Names'!$B$11:$D$140,3)))</f>
        <v>#DIV/0!</v>
      </c>
      <c r="AA76" s="114" t="e">
        <f>Z76+(VLOOKUP($B75,'Growth Rates'!$B$11:$O$140,($B$1+2),FALSE))-(AA75*(AA$7/VLOOKUP($B75,'Paddock Names'!$B$11:$D$140,3)))</f>
        <v>#DIV/0!</v>
      </c>
      <c r="AB76" s="114" t="e">
        <f>AA76+(VLOOKUP($B75,'Growth Rates'!$B$11:$O$140,($B$1+2),FALSE))-(AB75*(AB$7/VLOOKUP($B75,'Paddock Names'!$B$11:$D$140,3)))</f>
        <v>#DIV/0!</v>
      </c>
      <c r="AC76" s="114" t="e">
        <f>AB76+(VLOOKUP($B75,'Growth Rates'!$B$11:$O$140,($B$1+2),FALSE))-(AC75*(AC$7/VLOOKUP($B75,'Paddock Names'!$B$11:$D$140,3)))</f>
        <v>#DIV/0!</v>
      </c>
      <c r="AD76" s="114" t="e">
        <f>AC76+(VLOOKUP($B75,'Growth Rates'!$B$11:$O$140,($B$1+2),FALSE))-(AD75*(AD$7/VLOOKUP($B75,'Paddock Names'!$B$11:$D$140,3)))</f>
        <v>#DIV/0!</v>
      </c>
      <c r="AE76" s="114" t="e">
        <f>AD76+(VLOOKUP($B75,'Growth Rates'!$B$11:$O$140,($B$1+2),FALSE))-(AE75*(AE$7/VLOOKUP($B75,'Paddock Names'!$B$11:$D$140,3)))</f>
        <v>#DIV/0!</v>
      </c>
      <c r="AF76" s="114" t="e">
        <f>AE76+(VLOOKUP($B75,'Growth Rates'!$B$11:$O$140,($B$1+2),FALSE))-(AF75*(AF$7/VLOOKUP($B75,'Paddock Names'!$B$11:$D$140,3)))</f>
        <v>#DIV/0!</v>
      </c>
      <c r="AG76" s="114" t="e">
        <f>AF76+(VLOOKUP($B75,'Growth Rates'!$B$11:$O$140,($B$1+2),FALSE))-(AG75*(AG$7/VLOOKUP($B75,'Paddock Names'!$B$11:$D$140,3)))</f>
        <v>#DIV/0!</v>
      </c>
      <c r="AH76" s="114" t="e">
        <f>AG76+(VLOOKUP($B75,'Growth Rates'!$B$11:$O$140,($B$1+2),FALSE))-(AH75*(AH$7/VLOOKUP($B75,'Paddock Names'!$B$11:$D$140,3)))</f>
        <v>#DIV/0!</v>
      </c>
      <c r="AI76" s="114" t="e">
        <f>AH76+(VLOOKUP($B75,'Growth Rates'!$B$11:$O$140,($B$1+2),FALSE))-(AI75*(AI$7/VLOOKUP($B75,'Paddock Names'!$B$11:$D$140,3)))</f>
        <v>#DIV/0!</v>
      </c>
      <c r="AJ76" s="114" t="e">
        <f>AI76+(VLOOKUP($B75,'Growth Rates'!$B$11:$O$140,($B$1+2),FALSE))-(AJ75*(AJ$7/VLOOKUP($B75,'Paddock Names'!$B$11:$D$140,3)))</f>
        <v>#DIV/0!</v>
      </c>
      <c r="AK76" s="114" t="e">
        <f>AJ76+(VLOOKUP($B75,'Growth Rates'!$B$11:$O$140,($B$1+2),FALSE))-(AK75*(AK$7/VLOOKUP($B75,'Paddock Names'!$B$11:$D$140,3)))</f>
        <v>#DIV/0!</v>
      </c>
      <c r="AL76" s="114" t="e">
        <f>AK76+(VLOOKUP($B75,'Growth Rates'!$B$11:$O$140,($B$1+2),FALSE))-(AL75*(AL$7/VLOOKUP($B75,'Paddock Names'!$B$11:$D$140,3)))</f>
        <v>#DIV/0!</v>
      </c>
      <c r="AM76" s="115" t="e">
        <f>AL76+(VLOOKUP($B75,'Growth Rates'!$B$11:$O$140,($B$1+2),FALSE))-(AM75*(AM$7/VLOOKUP($B75,'Paddock Names'!$B$11:$D$140,3)))</f>
        <v>#DIV/0!</v>
      </c>
    </row>
    <row r="77" spans="2:39" x14ac:dyDescent="0.2">
      <c r="B77" s="58">
        <f t="shared" ref="B77:B140" si="5">B76+0.5</f>
        <v>34</v>
      </c>
      <c r="C77" s="23" t="str">
        <f>IF(VLOOKUP(B77,'Paddock Names'!$B$11:$C$140,2)&gt;0,VLOOKUP(B77,'Paddock Names'!$B$11:$C$140,2),"")</f>
        <v/>
      </c>
      <c r="D77" s="28" t="e">
        <f>IF(((F77-G77)/(((VLOOKUP(B77,'Growth Rates'!$B$11:$O$140,($B$1+2),FALSE)))-(((I$7/VLOOKUP(B77,'Paddock Names'!$B$11:$D$140,3))))))*-1&gt;31,31,(IF(((F77-G77)/(((VLOOKUP(B77,'Growth Rates'!$B$11:$O$140,($B$1+2),FALSE)))-(((I$7/VLOOKUP(B77,'Paddock Names'!$B$11:$D$140,3))))))*-1&gt;0,ROUNDDOWN(((F77-G77)/(((VLOOKUP(B77,'Growth Rates'!$B$11:$O$140,($B$1+2),FALSE)))-(((I$7/VLOOKUP(B77,'Paddock Names'!$B$11:$D$140,3))))))*-1,0),31)))</f>
        <v>#DIV/0!</v>
      </c>
      <c r="E77" s="17" t="str">
        <f t="shared" ref="E77:E139" si="6">IF(SUM(I77:AM77)&gt;0,SUM(I77:AM77)," ")</f>
        <v xml:space="preserve"> </v>
      </c>
      <c r="F77" s="119" t="e">
        <f>Nov!AL78</f>
        <v>#DIV/0!</v>
      </c>
      <c r="G77" s="17">
        <f>VLOOKUP(B77,'Herbage Mass Residual'!$B$11:$O$140,($B$1+2),FALSE)</f>
        <v>2000</v>
      </c>
      <c r="H77" s="103" t="e">
        <f>($F$7/VLOOKUP(B77,'Paddock Names'!$B$11:$D$140,3))*(SUM(I77:AM77)/31)</f>
        <v>#DIV/0!</v>
      </c>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2"/>
    </row>
    <row r="78" spans="2:39" ht="16" thickBot="1" x14ac:dyDescent="0.25">
      <c r="B78" s="58">
        <f t="shared" si="5"/>
        <v>34.5</v>
      </c>
      <c r="C78" s="23"/>
      <c r="D78" s="29"/>
      <c r="E78" s="27"/>
      <c r="F78" s="21"/>
      <c r="G78" s="22"/>
      <c r="H78" s="104"/>
      <c r="I78" s="114" t="e">
        <f>F77+(VLOOKUP(B77,'Growth Rates'!$B$11:$O$140,($B$1+2),FALSE))-(I77*(I$7/VLOOKUP(B77,'Paddock Names'!$B$11:$D$140,3)))</f>
        <v>#DIV/0!</v>
      </c>
      <c r="J78" s="114" t="e">
        <f>I78+(VLOOKUP($B77,'Growth Rates'!$B$11:$O$140,($B$1+2),FALSE))-(J77*(J$7/VLOOKUP($B77,'Paddock Names'!$B$11:$D$140,3)))</f>
        <v>#DIV/0!</v>
      </c>
      <c r="K78" s="114" t="e">
        <f>J78+(VLOOKUP($B77,'Growth Rates'!$B$11:$O$140,($B$1+2),FALSE))-(K77*(K$7/VLOOKUP($B77,'Paddock Names'!$B$11:$D$140,3)))</f>
        <v>#DIV/0!</v>
      </c>
      <c r="L78" s="114" t="e">
        <f>K78+(VLOOKUP($B77,'Growth Rates'!$B$11:$O$140,($B$1+2),FALSE))-(L77*(L$7/VLOOKUP($B77,'Paddock Names'!$B$11:$D$140,3)))</f>
        <v>#DIV/0!</v>
      </c>
      <c r="M78" s="114" t="e">
        <f>L78+(VLOOKUP($B77,'Growth Rates'!$B$11:$O$140,($B$1+2),FALSE))-(M77*(M$7/VLOOKUP($B77,'Paddock Names'!$B$11:$D$140,3)))</f>
        <v>#DIV/0!</v>
      </c>
      <c r="N78" s="114" t="e">
        <f>M78+(VLOOKUP($B77,'Growth Rates'!$B$11:$O$140,($B$1+2),FALSE))-(N77*(N$7/VLOOKUP($B77,'Paddock Names'!$B$11:$D$140,3)))</f>
        <v>#DIV/0!</v>
      </c>
      <c r="O78" s="114" t="e">
        <f>N78+(VLOOKUP($B77,'Growth Rates'!$B$11:$O$140,($B$1+2),FALSE))-(O77*(O$7/VLOOKUP($B77,'Paddock Names'!$B$11:$D$140,3)))</f>
        <v>#DIV/0!</v>
      </c>
      <c r="P78" s="114" t="e">
        <f>O78+(VLOOKUP($B77,'Growth Rates'!$B$11:$O$140,($B$1+2),FALSE))-(P77*(P$7/VLOOKUP($B77,'Paddock Names'!$B$11:$D$140,3)))</f>
        <v>#DIV/0!</v>
      </c>
      <c r="Q78" s="114" t="e">
        <f>P78+(VLOOKUP($B77,'Growth Rates'!$B$11:$O$140,($B$1+2),FALSE))-(Q77*(Q$7/VLOOKUP($B77,'Paddock Names'!$B$11:$D$140,3)))</f>
        <v>#DIV/0!</v>
      </c>
      <c r="R78" s="114" t="e">
        <f>Q78+(VLOOKUP($B77,'Growth Rates'!$B$11:$O$140,($B$1+2),FALSE))-(R77*(R$7/VLOOKUP($B77,'Paddock Names'!$B$11:$D$140,3)))</f>
        <v>#DIV/0!</v>
      </c>
      <c r="S78" s="114" t="e">
        <f>R78+(VLOOKUP($B77,'Growth Rates'!$B$11:$O$140,($B$1+2),FALSE))-(S77*(S$7/VLOOKUP($B77,'Paddock Names'!$B$11:$D$140,3)))</f>
        <v>#DIV/0!</v>
      </c>
      <c r="T78" s="114" t="e">
        <f>S78+(VLOOKUP($B77,'Growth Rates'!$B$11:$O$140,($B$1+2),FALSE))-(T77*(T$7/VLOOKUP($B77,'Paddock Names'!$B$11:$D$140,3)))</f>
        <v>#DIV/0!</v>
      </c>
      <c r="U78" s="114" t="e">
        <f>T78+(VLOOKUP($B77,'Growth Rates'!$B$11:$O$140,($B$1+2),FALSE))-(U77*(U$7/VLOOKUP($B77,'Paddock Names'!$B$11:$D$140,3)))</f>
        <v>#DIV/0!</v>
      </c>
      <c r="V78" s="114" t="e">
        <f>U78+(VLOOKUP($B77,'Growth Rates'!$B$11:$O$140,($B$1+2),FALSE))-(V77*(V$7/VLOOKUP($B77,'Paddock Names'!$B$11:$D$140,3)))</f>
        <v>#DIV/0!</v>
      </c>
      <c r="W78" s="114" t="e">
        <f>V78+(VLOOKUP($B77,'Growth Rates'!$B$11:$O$140,($B$1+2),FALSE))-(W77*(W$7/VLOOKUP($B77,'Paddock Names'!$B$11:$D$140,3)))</f>
        <v>#DIV/0!</v>
      </c>
      <c r="X78" s="114" t="e">
        <f>W78+(VLOOKUP($B77,'Growth Rates'!$B$11:$O$140,($B$1+2),FALSE))-(X77*(X$7/VLOOKUP($B77,'Paddock Names'!$B$11:$D$140,3)))</f>
        <v>#DIV/0!</v>
      </c>
      <c r="Y78" s="114" t="e">
        <f>X78+(VLOOKUP($B77,'Growth Rates'!$B$11:$O$140,($B$1+2),FALSE))-(Y77*(Y$7/VLOOKUP($B77,'Paddock Names'!$B$11:$D$140,3)))</f>
        <v>#DIV/0!</v>
      </c>
      <c r="Z78" s="114" t="e">
        <f>Y78+(VLOOKUP($B77,'Growth Rates'!$B$11:$O$140,($B$1+2),FALSE))-(Z77*(Z$7/VLOOKUP($B77,'Paddock Names'!$B$11:$D$140,3)))</f>
        <v>#DIV/0!</v>
      </c>
      <c r="AA78" s="114" t="e">
        <f>Z78+(VLOOKUP($B77,'Growth Rates'!$B$11:$O$140,($B$1+2),FALSE))-(AA77*(AA$7/VLOOKUP($B77,'Paddock Names'!$B$11:$D$140,3)))</f>
        <v>#DIV/0!</v>
      </c>
      <c r="AB78" s="114" t="e">
        <f>AA78+(VLOOKUP($B77,'Growth Rates'!$B$11:$O$140,($B$1+2),FALSE))-(AB77*(AB$7/VLOOKUP($B77,'Paddock Names'!$B$11:$D$140,3)))</f>
        <v>#DIV/0!</v>
      </c>
      <c r="AC78" s="114" t="e">
        <f>AB78+(VLOOKUP($B77,'Growth Rates'!$B$11:$O$140,($B$1+2),FALSE))-(AC77*(AC$7/VLOOKUP($B77,'Paddock Names'!$B$11:$D$140,3)))</f>
        <v>#DIV/0!</v>
      </c>
      <c r="AD78" s="114" t="e">
        <f>AC78+(VLOOKUP($B77,'Growth Rates'!$B$11:$O$140,($B$1+2),FALSE))-(AD77*(AD$7/VLOOKUP($B77,'Paddock Names'!$B$11:$D$140,3)))</f>
        <v>#DIV/0!</v>
      </c>
      <c r="AE78" s="114" t="e">
        <f>AD78+(VLOOKUP($B77,'Growth Rates'!$B$11:$O$140,($B$1+2),FALSE))-(AE77*(AE$7/VLOOKUP($B77,'Paddock Names'!$B$11:$D$140,3)))</f>
        <v>#DIV/0!</v>
      </c>
      <c r="AF78" s="114" t="e">
        <f>AE78+(VLOOKUP($B77,'Growth Rates'!$B$11:$O$140,($B$1+2),FALSE))-(AF77*(AF$7/VLOOKUP($B77,'Paddock Names'!$B$11:$D$140,3)))</f>
        <v>#DIV/0!</v>
      </c>
      <c r="AG78" s="114" t="e">
        <f>AF78+(VLOOKUP($B77,'Growth Rates'!$B$11:$O$140,($B$1+2),FALSE))-(AG77*(AG$7/VLOOKUP($B77,'Paddock Names'!$B$11:$D$140,3)))</f>
        <v>#DIV/0!</v>
      </c>
      <c r="AH78" s="114" t="e">
        <f>AG78+(VLOOKUP($B77,'Growth Rates'!$B$11:$O$140,($B$1+2),FALSE))-(AH77*(AH$7/VLOOKUP($B77,'Paddock Names'!$B$11:$D$140,3)))</f>
        <v>#DIV/0!</v>
      </c>
      <c r="AI78" s="114" t="e">
        <f>AH78+(VLOOKUP($B77,'Growth Rates'!$B$11:$O$140,($B$1+2),FALSE))-(AI77*(AI$7/VLOOKUP($B77,'Paddock Names'!$B$11:$D$140,3)))</f>
        <v>#DIV/0!</v>
      </c>
      <c r="AJ78" s="114" t="e">
        <f>AI78+(VLOOKUP($B77,'Growth Rates'!$B$11:$O$140,($B$1+2),FALSE))-(AJ77*(AJ$7/VLOOKUP($B77,'Paddock Names'!$B$11:$D$140,3)))</f>
        <v>#DIV/0!</v>
      </c>
      <c r="AK78" s="114" t="e">
        <f>AJ78+(VLOOKUP($B77,'Growth Rates'!$B$11:$O$140,($B$1+2),FALSE))-(AK77*(AK$7/VLOOKUP($B77,'Paddock Names'!$B$11:$D$140,3)))</f>
        <v>#DIV/0!</v>
      </c>
      <c r="AL78" s="114" t="e">
        <f>AK78+(VLOOKUP($B77,'Growth Rates'!$B$11:$O$140,($B$1+2),FALSE))-(AL77*(AL$7/VLOOKUP($B77,'Paddock Names'!$B$11:$D$140,3)))</f>
        <v>#DIV/0!</v>
      </c>
      <c r="AM78" s="115" t="e">
        <f>AL78+(VLOOKUP($B77,'Growth Rates'!$B$11:$O$140,($B$1+2),FALSE))-(AM77*(AM$7/VLOOKUP($B77,'Paddock Names'!$B$11:$D$140,3)))</f>
        <v>#DIV/0!</v>
      </c>
    </row>
    <row r="79" spans="2:39" x14ac:dyDescent="0.2">
      <c r="B79" s="58">
        <f t="shared" si="5"/>
        <v>35</v>
      </c>
      <c r="C79" s="23" t="str">
        <f>IF(VLOOKUP(B79,'Paddock Names'!$B$11:$C$140,2)&gt;0,VLOOKUP(B79,'Paddock Names'!$B$11:$C$140,2),"")</f>
        <v/>
      </c>
      <c r="D79" s="28" t="e">
        <f>IF(((F79-G79)/(((VLOOKUP(B79,'Growth Rates'!$B$11:$O$140,($B$1+2),FALSE)))-(((I$7/VLOOKUP(B79,'Paddock Names'!$B$11:$D$140,3))))))*-1&gt;31,31,(IF(((F79-G79)/(((VLOOKUP(B79,'Growth Rates'!$B$11:$O$140,($B$1+2),FALSE)))-(((I$7/VLOOKUP(B79,'Paddock Names'!$B$11:$D$140,3))))))*-1&gt;0,ROUNDDOWN(((F79-G79)/(((VLOOKUP(B79,'Growth Rates'!$B$11:$O$140,($B$1+2),FALSE)))-(((I$7/VLOOKUP(B79,'Paddock Names'!$B$11:$D$140,3))))))*-1,0),31)))</f>
        <v>#DIV/0!</v>
      </c>
      <c r="E79" s="17" t="str">
        <f t="shared" si="6"/>
        <v xml:space="preserve"> </v>
      </c>
      <c r="F79" s="119" t="e">
        <f>Nov!AL80</f>
        <v>#DIV/0!</v>
      </c>
      <c r="G79" s="17">
        <f>VLOOKUP(B79,'Herbage Mass Residual'!$B$11:$O$140,($B$1+2),FALSE)</f>
        <v>2000</v>
      </c>
      <c r="H79" s="103" t="e">
        <f>($F$7/VLOOKUP(B79,'Paddock Names'!$B$11:$D$140,3))*(SUM(I79:AM79)/31)</f>
        <v>#DIV/0!</v>
      </c>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2"/>
    </row>
    <row r="80" spans="2:39" ht="16" thickBot="1" x14ac:dyDescent="0.25">
      <c r="B80" s="58">
        <f t="shared" si="5"/>
        <v>35.5</v>
      </c>
      <c r="C80" s="23"/>
      <c r="D80" s="29"/>
      <c r="E80" s="27"/>
      <c r="F80" s="21"/>
      <c r="G80" s="22"/>
      <c r="H80" s="104"/>
      <c r="I80" s="114" t="e">
        <f>F79+(VLOOKUP(B79,'Growth Rates'!$B$11:$O$140,($B$1+2),FALSE))-(I79*(I$7/VLOOKUP(B79,'Paddock Names'!$B$11:$D$140,3)))</f>
        <v>#DIV/0!</v>
      </c>
      <c r="J80" s="114" t="e">
        <f>I80+(VLOOKUP($B79,'Growth Rates'!$B$11:$O$140,($B$1+2),FALSE))-(J79*(J$7/VLOOKUP($B79,'Paddock Names'!$B$11:$D$140,3)))</f>
        <v>#DIV/0!</v>
      </c>
      <c r="K80" s="114" t="e">
        <f>J80+(VLOOKUP($B79,'Growth Rates'!$B$11:$O$140,($B$1+2),FALSE))-(K79*(K$7/VLOOKUP($B79,'Paddock Names'!$B$11:$D$140,3)))</f>
        <v>#DIV/0!</v>
      </c>
      <c r="L80" s="114" t="e">
        <f>K80+(VLOOKUP($B79,'Growth Rates'!$B$11:$O$140,($B$1+2),FALSE))-(L79*(L$7/VLOOKUP($B79,'Paddock Names'!$B$11:$D$140,3)))</f>
        <v>#DIV/0!</v>
      </c>
      <c r="M80" s="114" t="e">
        <f>L80+(VLOOKUP($B79,'Growth Rates'!$B$11:$O$140,($B$1+2),FALSE))-(M79*(M$7/VLOOKUP($B79,'Paddock Names'!$B$11:$D$140,3)))</f>
        <v>#DIV/0!</v>
      </c>
      <c r="N80" s="114" t="e">
        <f>M80+(VLOOKUP($B79,'Growth Rates'!$B$11:$O$140,($B$1+2),FALSE))-(N79*(N$7/VLOOKUP($B79,'Paddock Names'!$B$11:$D$140,3)))</f>
        <v>#DIV/0!</v>
      </c>
      <c r="O80" s="114" t="e">
        <f>N80+(VLOOKUP($B79,'Growth Rates'!$B$11:$O$140,($B$1+2),FALSE))-(O79*(O$7/VLOOKUP($B79,'Paddock Names'!$B$11:$D$140,3)))</f>
        <v>#DIV/0!</v>
      </c>
      <c r="P80" s="114" t="e">
        <f>O80+(VLOOKUP($B79,'Growth Rates'!$B$11:$O$140,($B$1+2),FALSE))-(P79*(P$7/VLOOKUP($B79,'Paddock Names'!$B$11:$D$140,3)))</f>
        <v>#DIV/0!</v>
      </c>
      <c r="Q80" s="114" t="e">
        <f>P80+(VLOOKUP($B79,'Growth Rates'!$B$11:$O$140,($B$1+2),FALSE))-(Q79*(Q$7/VLOOKUP($B79,'Paddock Names'!$B$11:$D$140,3)))</f>
        <v>#DIV/0!</v>
      </c>
      <c r="R80" s="114" t="e">
        <f>Q80+(VLOOKUP($B79,'Growth Rates'!$B$11:$O$140,($B$1+2),FALSE))-(R79*(R$7/VLOOKUP($B79,'Paddock Names'!$B$11:$D$140,3)))</f>
        <v>#DIV/0!</v>
      </c>
      <c r="S80" s="114" t="e">
        <f>R80+(VLOOKUP($B79,'Growth Rates'!$B$11:$O$140,($B$1+2),FALSE))-(S79*(S$7/VLOOKUP($B79,'Paddock Names'!$B$11:$D$140,3)))</f>
        <v>#DIV/0!</v>
      </c>
      <c r="T80" s="114" t="e">
        <f>S80+(VLOOKUP($B79,'Growth Rates'!$B$11:$O$140,($B$1+2),FALSE))-(T79*(T$7/VLOOKUP($B79,'Paddock Names'!$B$11:$D$140,3)))</f>
        <v>#DIV/0!</v>
      </c>
      <c r="U80" s="114" t="e">
        <f>T80+(VLOOKUP($B79,'Growth Rates'!$B$11:$O$140,($B$1+2),FALSE))-(U79*(U$7/VLOOKUP($B79,'Paddock Names'!$B$11:$D$140,3)))</f>
        <v>#DIV/0!</v>
      </c>
      <c r="V80" s="114" t="e">
        <f>U80+(VLOOKUP($B79,'Growth Rates'!$B$11:$O$140,($B$1+2),FALSE))-(V79*(V$7/VLOOKUP($B79,'Paddock Names'!$B$11:$D$140,3)))</f>
        <v>#DIV/0!</v>
      </c>
      <c r="W80" s="114" t="e">
        <f>V80+(VLOOKUP($B79,'Growth Rates'!$B$11:$O$140,($B$1+2),FALSE))-(W79*(W$7/VLOOKUP($B79,'Paddock Names'!$B$11:$D$140,3)))</f>
        <v>#DIV/0!</v>
      </c>
      <c r="X80" s="114" t="e">
        <f>W80+(VLOOKUP($B79,'Growth Rates'!$B$11:$O$140,($B$1+2),FALSE))-(X79*(X$7/VLOOKUP($B79,'Paddock Names'!$B$11:$D$140,3)))</f>
        <v>#DIV/0!</v>
      </c>
      <c r="Y80" s="114" t="e">
        <f>X80+(VLOOKUP($B79,'Growth Rates'!$B$11:$O$140,($B$1+2),FALSE))-(Y79*(Y$7/VLOOKUP($B79,'Paddock Names'!$B$11:$D$140,3)))</f>
        <v>#DIV/0!</v>
      </c>
      <c r="Z80" s="114" t="e">
        <f>Y80+(VLOOKUP($B79,'Growth Rates'!$B$11:$O$140,($B$1+2),FALSE))-(Z79*(Z$7/VLOOKUP($B79,'Paddock Names'!$B$11:$D$140,3)))</f>
        <v>#DIV/0!</v>
      </c>
      <c r="AA80" s="114" t="e">
        <f>Z80+(VLOOKUP($B79,'Growth Rates'!$B$11:$O$140,($B$1+2),FALSE))-(AA79*(AA$7/VLOOKUP($B79,'Paddock Names'!$B$11:$D$140,3)))</f>
        <v>#DIV/0!</v>
      </c>
      <c r="AB80" s="114" t="e">
        <f>AA80+(VLOOKUP($B79,'Growth Rates'!$B$11:$O$140,($B$1+2),FALSE))-(AB79*(AB$7/VLOOKUP($B79,'Paddock Names'!$B$11:$D$140,3)))</f>
        <v>#DIV/0!</v>
      </c>
      <c r="AC80" s="114" t="e">
        <f>AB80+(VLOOKUP($B79,'Growth Rates'!$B$11:$O$140,($B$1+2),FALSE))-(AC79*(AC$7/VLOOKUP($B79,'Paddock Names'!$B$11:$D$140,3)))</f>
        <v>#DIV/0!</v>
      </c>
      <c r="AD80" s="114" t="e">
        <f>AC80+(VLOOKUP($B79,'Growth Rates'!$B$11:$O$140,($B$1+2),FALSE))-(AD79*(AD$7/VLOOKUP($B79,'Paddock Names'!$B$11:$D$140,3)))</f>
        <v>#DIV/0!</v>
      </c>
      <c r="AE80" s="114" t="e">
        <f>AD80+(VLOOKUP($B79,'Growth Rates'!$B$11:$O$140,($B$1+2),FALSE))-(AE79*(AE$7/VLOOKUP($B79,'Paddock Names'!$B$11:$D$140,3)))</f>
        <v>#DIV/0!</v>
      </c>
      <c r="AF80" s="114" t="e">
        <f>AE80+(VLOOKUP($B79,'Growth Rates'!$B$11:$O$140,($B$1+2),FALSE))-(AF79*(AF$7/VLOOKUP($B79,'Paddock Names'!$B$11:$D$140,3)))</f>
        <v>#DIV/0!</v>
      </c>
      <c r="AG80" s="114" t="e">
        <f>AF80+(VLOOKUP($B79,'Growth Rates'!$B$11:$O$140,($B$1+2),FALSE))-(AG79*(AG$7/VLOOKUP($B79,'Paddock Names'!$B$11:$D$140,3)))</f>
        <v>#DIV/0!</v>
      </c>
      <c r="AH80" s="114" t="e">
        <f>AG80+(VLOOKUP($B79,'Growth Rates'!$B$11:$O$140,($B$1+2),FALSE))-(AH79*(AH$7/VLOOKUP($B79,'Paddock Names'!$B$11:$D$140,3)))</f>
        <v>#DIV/0!</v>
      </c>
      <c r="AI80" s="114" t="e">
        <f>AH80+(VLOOKUP($B79,'Growth Rates'!$B$11:$O$140,($B$1+2),FALSE))-(AI79*(AI$7/VLOOKUP($B79,'Paddock Names'!$B$11:$D$140,3)))</f>
        <v>#DIV/0!</v>
      </c>
      <c r="AJ80" s="114" t="e">
        <f>AI80+(VLOOKUP($B79,'Growth Rates'!$B$11:$O$140,($B$1+2),FALSE))-(AJ79*(AJ$7/VLOOKUP($B79,'Paddock Names'!$B$11:$D$140,3)))</f>
        <v>#DIV/0!</v>
      </c>
      <c r="AK80" s="114" t="e">
        <f>AJ80+(VLOOKUP($B79,'Growth Rates'!$B$11:$O$140,($B$1+2),FALSE))-(AK79*(AK$7/VLOOKUP($B79,'Paddock Names'!$B$11:$D$140,3)))</f>
        <v>#DIV/0!</v>
      </c>
      <c r="AL80" s="114" t="e">
        <f>AK80+(VLOOKUP($B79,'Growth Rates'!$B$11:$O$140,($B$1+2),FALSE))-(AL79*(AL$7/VLOOKUP($B79,'Paddock Names'!$B$11:$D$140,3)))</f>
        <v>#DIV/0!</v>
      </c>
      <c r="AM80" s="115" t="e">
        <f>AL80+(VLOOKUP($B79,'Growth Rates'!$B$11:$O$140,($B$1+2),FALSE))-(AM79*(AM$7/VLOOKUP($B79,'Paddock Names'!$B$11:$D$140,3)))</f>
        <v>#DIV/0!</v>
      </c>
    </row>
    <row r="81" spans="2:39" x14ac:dyDescent="0.2">
      <c r="B81" s="58">
        <f t="shared" si="5"/>
        <v>36</v>
      </c>
      <c r="C81" s="23" t="str">
        <f>IF(VLOOKUP(B81,'Paddock Names'!$B$11:$C$140,2)&gt;0,VLOOKUP(B81,'Paddock Names'!$B$11:$C$140,2),"")</f>
        <v/>
      </c>
      <c r="D81" s="28" t="e">
        <f>IF(((F81-G81)/(((VLOOKUP(B81,'Growth Rates'!$B$11:$O$140,($B$1+2),FALSE)))-(((I$7/VLOOKUP(B81,'Paddock Names'!$B$11:$D$140,3))))))*-1&gt;31,31,(IF(((F81-G81)/(((VLOOKUP(B81,'Growth Rates'!$B$11:$O$140,($B$1+2),FALSE)))-(((I$7/VLOOKUP(B81,'Paddock Names'!$B$11:$D$140,3))))))*-1&gt;0,ROUNDDOWN(((F81-G81)/(((VLOOKUP(B81,'Growth Rates'!$B$11:$O$140,($B$1+2),FALSE)))-(((I$7/VLOOKUP(B81,'Paddock Names'!$B$11:$D$140,3))))))*-1,0),31)))</f>
        <v>#DIV/0!</v>
      </c>
      <c r="E81" s="17" t="str">
        <f t="shared" si="6"/>
        <v xml:space="preserve"> </v>
      </c>
      <c r="F81" s="119" t="e">
        <f>Nov!AL82</f>
        <v>#DIV/0!</v>
      </c>
      <c r="G81" s="17">
        <f>VLOOKUP(B81,'Herbage Mass Residual'!$B$11:$O$140,($B$1+2),FALSE)</f>
        <v>2000</v>
      </c>
      <c r="H81" s="103" t="e">
        <f>($F$7/VLOOKUP(B81,'Paddock Names'!$B$11:$D$140,3))*(SUM(I81:AM81)/31)</f>
        <v>#DIV/0!</v>
      </c>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2"/>
    </row>
    <row r="82" spans="2:39" ht="16" thickBot="1" x14ac:dyDescent="0.25">
      <c r="B82" s="58">
        <f t="shared" si="5"/>
        <v>36.5</v>
      </c>
      <c r="C82" s="23"/>
      <c r="D82" s="29"/>
      <c r="E82" s="27"/>
      <c r="F82" s="21"/>
      <c r="G82" s="22"/>
      <c r="H82" s="104"/>
      <c r="I82" s="114" t="e">
        <f>F81+(VLOOKUP(B81,'Growth Rates'!$B$11:$O$140,($B$1+2),FALSE))-(I81*(I$7/VLOOKUP(B81,'Paddock Names'!$B$11:$D$140,3)))</f>
        <v>#DIV/0!</v>
      </c>
      <c r="J82" s="114" t="e">
        <f>I82+(VLOOKUP($B81,'Growth Rates'!$B$11:$O$140,($B$1+2),FALSE))-(J81*(J$7/VLOOKUP($B81,'Paddock Names'!$B$11:$D$140,3)))</f>
        <v>#DIV/0!</v>
      </c>
      <c r="K82" s="114" t="e">
        <f>J82+(VLOOKUP($B81,'Growth Rates'!$B$11:$O$140,($B$1+2),FALSE))-(K81*(K$7/VLOOKUP($B81,'Paddock Names'!$B$11:$D$140,3)))</f>
        <v>#DIV/0!</v>
      </c>
      <c r="L82" s="114" t="e">
        <f>K82+(VLOOKUP($B81,'Growth Rates'!$B$11:$O$140,($B$1+2),FALSE))-(L81*(L$7/VLOOKUP($B81,'Paddock Names'!$B$11:$D$140,3)))</f>
        <v>#DIV/0!</v>
      </c>
      <c r="M82" s="114" t="e">
        <f>L82+(VLOOKUP($B81,'Growth Rates'!$B$11:$O$140,($B$1+2),FALSE))-(M81*(M$7/VLOOKUP($B81,'Paddock Names'!$B$11:$D$140,3)))</f>
        <v>#DIV/0!</v>
      </c>
      <c r="N82" s="114" t="e">
        <f>M82+(VLOOKUP($B81,'Growth Rates'!$B$11:$O$140,($B$1+2),FALSE))-(N81*(N$7/VLOOKUP($B81,'Paddock Names'!$B$11:$D$140,3)))</f>
        <v>#DIV/0!</v>
      </c>
      <c r="O82" s="114" t="e">
        <f>N82+(VLOOKUP($B81,'Growth Rates'!$B$11:$O$140,($B$1+2),FALSE))-(O81*(O$7/VLOOKUP($B81,'Paddock Names'!$B$11:$D$140,3)))</f>
        <v>#DIV/0!</v>
      </c>
      <c r="P82" s="114" t="e">
        <f>O82+(VLOOKUP($B81,'Growth Rates'!$B$11:$O$140,($B$1+2),FALSE))-(P81*(P$7/VLOOKUP($B81,'Paddock Names'!$B$11:$D$140,3)))</f>
        <v>#DIV/0!</v>
      </c>
      <c r="Q82" s="114" t="e">
        <f>P82+(VLOOKUP($B81,'Growth Rates'!$B$11:$O$140,($B$1+2),FALSE))-(Q81*(Q$7/VLOOKUP($B81,'Paddock Names'!$B$11:$D$140,3)))</f>
        <v>#DIV/0!</v>
      </c>
      <c r="R82" s="114" t="e">
        <f>Q82+(VLOOKUP($B81,'Growth Rates'!$B$11:$O$140,($B$1+2),FALSE))-(R81*(R$7/VLOOKUP($B81,'Paddock Names'!$B$11:$D$140,3)))</f>
        <v>#DIV/0!</v>
      </c>
      <c r="S82" s="114" t="e">
        <f>R82+(VLOOKUP($B81,'Growth Rates'!$B$11:$O$140,($B$1+2),FALSE))-(S81*(S$7/VLOOKUP($B81,'Paddock Names'!$B$11:$D$140,3)))</f>
        <v>#DIV/0!</v>
      </c>
      <c r="T82" s="114" t="e">
        <f>S82+(VLOOKUP($B81,'Growth Rates'!$B$11:$O$140,($B$1+2),FALSE))-(T81*(T$7/VLOOKUP($B81,'Paddock Names'!$B$11:$D$140,3)))</f>
        <v>#DIV/0!</v>
      </c>
      <c r="U82" s="114" t="e">
        <f>T82+(VLOOKUP($B81,'Growth Rates'!$B$11:$O$140,($B$1+2),FALSE))-(U81*(U$7/VLOOKUP($B81,'Paddock Names'!$B$11:$D$140,3)))</f>
        <v>#DIV/0!</v>
      </c>
      <c r="V82" s="114" t="e">
        <f>U82+(VLOOKUP($B81,'Growth Rates'!$B$11:$O$140,($B$1+2),FALSE))-(V81*(V$7/VLOOKUP($B81,'Paddock Names'!$B$11:$D$140,3)))</f>
        <v>#DIV/0!</v>
      </c>
      <c r="W82" s="114" t="e">
        <f>V82+(VLOOKUP($B81,'Growth Rates'!$B$11:$O$140,($B$1+2),FALSE))-(W81*(W$7/VLOOKUP($B81,'Paddock Names'!$B$11:$D$140,3)))</f>
        <v>#DIV/0!</v>
      </c>
      <c r="X82" s="114" t="e">
        <f>W82+(VLOOKUP($B81,'Growth Rates'!$B$11:$O$140,($B$1+2),FALSE))-(X81*(X$7/VLOOKUP($B81,'Paddock Names'!$B$11:$D$140,3)))</f>
        <v>#DIV/0!</v>
      </c>
      <c r="Y82" s="114" t="e">
        <f>X82+(VLOOKUP($B81,'Growth Rates'!$B$11:$O$140,($B$1+2),FALSE))-(Y81*(Y$7/VLOOKUP($B81,'Paddock Names'!$B$11:$D$140,3)))</f>
        <v>#DIV/0!</v>
      </c>
      <c r="Z82" s="114" t="e">
        <f>Y82+(VLOOKUP($B81,'Growth Rates'!$B$11:$O$140,($B$1+2),FALSE))-(Z81*(Z$7/VLOOKUP($B81,'Paddock Names'!$B$11:$D$140,3)))</f>
        <v>#DIV/0!</v>
      </c>
      <c r="AA82" s="114" t="e">
        <f>Z82+(VLOOKUP($B81,'Growth Rates'!$B$11:$O$140,($B$1+2),FALSE))-(AA81*(AA$7/VLOOKUP($B81,'Paddock Names'!$B$11:$D$140,3)))</f>
        <v>#DIV/0!</v>
      </c>
      <c r="AB82" s="114" t="e">
        <f>AA82+(VLOOKUP($B81,'Growth Rates'!$B$11:$O$140,($B$1+2),FALSE))-(AB81*(AB$7/VLOOKUP($B81,'Paddock Names'!$B$11:$D$140,3)))</f>
        <v>#DIV/0!</v>
      </c>
      <c r="AC82" s="114" t="e">
        <f>AB82+(VLOOKUP($B81,'Growth Rates'!$B$11:$O$140,($B$1+2),FALSE))-(AC81*(AC$7/VLOOKUP($B81,'Paddock Names'!$B$11:$D$140,3)))</f>
        <v>#DIV/0!</v>
      </c>
      <c r="AD82" s="114" t="e">
        <f>AC82+(VLOOKUP($B81,'Growth Rates'!$B$11:$O$140,($B$1+2),FALSE))-(AD81*(AD$7/VLOOKUP($B81,'Paddock Names'!$B$11:$D$140,3)))</f>
        <v>#DIV/0!</v>
      </c>
      <c r="AE82" s="114" t="e">
        <f>AD82+(VLOOKUP($B81,'Growth Rates'!$B$11:$O$140,($B$1+2),FALSE))-(AE81*(AE$7/VLOOKUP($B81,'Paddock Names'!$B$11:$D$140,3)))</f>
        <v>#DIV/0!</v>
      </c>
      <c r="AF82" s="114" t="e">
        <f>AE82+(VLOOKUP($B81,'Growth Rates'!$B$11:$O$140,($B$1+2),FALSE))-(AF81*(AF$7/VLOOKUP($B81,'Paddock Names'!$B$11:$D$140,3)))</f>
        <v>#DIV/0!</v>
      </c>
      <c r="AG82" s="114" t="e">
        <f>AF82+(VLOOKUP($B81,'Growth Rates'!$B$11:$O$140,($B$1+2),FALSE))-(AG81*(AG$7/VLOOKUP($B81,'Paddock Names'!$B$11:$D$140,3)))</f>
        <v>#DIV/0!</v>
      </c>
      <c r="AH82" s="114" t="e">
        <f>AG82+(VLOOKUP($B81,'Growth Rates'!$B$11:$O$140,($B$1+2),FALSE))-(AH81*(AH$7/VLOOKUP($B81,'Paddock Names'!$B$11:$D$140,3)))</f>
        <v>#DIV/0!</v>
      </c>
      <c r="AI82" s="114" t="e">
        <f>AH82+(VLOOKUP($B81,'Growth Rates'!$B$11:$O$140,($B$1+2),FALSE))-(AI81*(AI$7/VLOOKUP($B81,'Paddock Names'!$B$11:$D$140,3)))</f>
        <v>#DIV/0!</v>
      </c>
      <c r="AJ82" s="114" t="e">
        <f>AI82+(VLOOKUP($B81,'Growth Rates'!$B$11:$O$140,($B$1+2),FALSE))-(AJ81*(AJ$7/VLOOKUP($B81,'Paddock Names'!$B$11:$D$140,3)))</f>
        <v>#DIV/0!</v>
      </c>
      <c r="AK82" s="114" t="e">
        <f>AJ82+(VLOOKUP($B81,'Growth Rates'!$B$11:$O$140,($B$1+2),FALSE))-(AK81*(AK$7/VLOOKUP($B81,'Paddock Names'!$B$11:$D$140,3)))</f>
        <v>#DIV/0!</v>
      </c>
      <c r="AL82" s="114" t="e">
        <f>AK82+(VLOOKUP($B81,'Growth Rates'!$B$11:$O$140,($B$1+2),FALSE))-(AL81*(AL$7/VLOOKUP($B81,'Paddock Names'!$B$11:$D$140,3)))</f>
        <v>#DIV/0!</v>
      </c>
      <c r="AM82" s="115" t="e">
        <f>AL82+(VLOOKUP($B81,'Growth Rates'!$B$11:$O$140,($B$1+2),FALSE))-(AM81*(AM$7/VLOOKUP($B81,'Paddock Names'!$B$11:$D$140,3)))</f>
        <v>#DIV/0!</v>
      </c>
    </row>
    <row r="83" spans="2:39" x14ac:dyDescent="0.2">
      <c r="B83" s="58">
        <f t="shared" si="5"/>
        <v>37</v>
      </c>
      <c r="C83" s="23" t="str">
        <f>IF(VLOOKUP(B83,'Paddock Names'!$B$11:$C$140,2)&gt;0,VLOOKUP(B83,'Paddock Names'!$B$11:$C$140,2),"")</f>
        <v/>
      </c>
      <c r="D83" s="28" t="e">
        <f>IF(((F83-G83)/(((VLOOKUP(B83,'Growth Rates'!$B$11:$O$140,($B$1+2),FALSE)))-(((I$7/VLOOKUP(B83,'Paddock Names'!$B$11:$D$140,3))))))*-1&gt;31,31,(IF(((F83-G83)/(((VLOOKUP(B83,'Growth Rates'!$B$11:$O$140,($B$1+2),FALSE)))-(((I$7/VLOOKUP(B83,'Paddock Names'!$B$11:$D$140,3))))))*-1&gt;0,ROUNDDOWN(((F83-G83)/(((VLOOKUP(B83,'Growth Rates'!$B$11:$O$140,($B$1+2),FALSE)))-(((I$7/VLOOKUP(B83,'Paddock Names'!$B$11:$D$140,3))))))*-1,0),31)))</f>
        <v>#DIV/0!</v>
      </c>
      <c r="E83" s="17" t="str">
        <f t="shared" si="6"/>
        <v xml:space="preserve"> </v>
      </c>
      <c r="F83" s="119" t="e">
        <f>Nov!AL84</f>
        <v>#DIV/0!</v>
      </c>
      <c r="G83" s="17">
        <f>VLOOKUP(B83,'Herbage Mass Residual'!$B$11:$O$140,($B$1+2),FALSE)</f>
        <v>2000</v>
      </c>
      <c r="H83" s="103" t="e">
        <f>($F$7/VLOOKUP(B83,'Paddock Names'!$B$11:$D$140,3))*(SUM(I83:AM83)/31)</f>
        <v>#DIV/0!</v>
      </c>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2"/>
    </row>
    <row r="84" spans="2:39" ht="16" thickBot="1" x14ac:dyDescent="0.25">
      <c r="B84" s="58">
        <f t="shared" si="5"/>
        <v>37.5</v>
      </c>
      <c r="C84" s="23"/>
      <c r="D84" s="29"/>
      <c r="E84" s="27"/>
      <c r="F84" s="21"/>
      <c r="G84" s="22"/>
      <c r="H84" s="104"/>
      <c r="I84" s="114" t="e">
        <f>F83+(VLOOKUP(B83,'Growth Rates'!$B$11:$O$140,($B$1+2),FALSE))-(I83*(I$7/VLOOKUP(B83,'Paddock Names'!$B$11:$D$140,3)))</f>
        <v>#DIV/0!</v>
      </c>
      <c r="J84" s="114" t="e">
        <f>I84+(VLOOKUP($B83,'Growth Rates'!$B$11:$O$140,($B$1+2),FALSE))-(J83*(J$7/VLOOKUP($B83,'Paddock Names'!$B$11:$D$140,3)))</f>
        <v>#DIV/0!</v>
      </c>
      <c r="K84" s="114" t="e">
        <f>J84+(VLOOKUP($B83,'Growth Rates'!$B$11:$O$140,($B$1+2),FALSE))-(K83*(K$7/VLOOKUP($B83,'Paddock Names'!$B$11:$D$140,3)))</f>
        <v>#DIV/0!</v>
      </c>
      <c r="L84" s="114" t="e">
        <f>K84+(VLOOKUP($B83,'Growth Rates'!$B$11:$O$140,($B$1+2),FALSE))-(L83*(L$7/VLOOKUP($B83,'Paddock Names'!$B$11:$D$140,3)))</f>
        <v>#DIV/0!</v>
      </c>
      <c r="M84" s="114" t="e">
        <f>L84+(VLOOKUP($B83,'Growth Rates'!$B$11:$O$140,($B$1+2),FALSE))-(M83*(M$7/VLOOKUP($B83,'Paddock Names'!$B$11:$D$140,3)))</f>
        <v>#DIV/0!</v>
      </c>
      <c r="N84" s="114" t="e">
        <f>M84+(VLOOKUP($B83,'Growth Rates'!$B$11:$O$140,($B$1+2),FALSE))-(N83*(N$7/VLOOKUP($B83,'Paddock Names'!$B$11:$D$140,3)))</f>
        <v>#DIV/0!</v>
      </c>
      <c r="O84" s="114" t="e">
        <f>N84+(VLOOKUP($B83,'Growth Rates'!$B$11:$O$140,($B$1+2),FALSE))-(O83*(O$7/VLOOKUP($B83,'Paddock Names'!$B$11:$D$140,3)))</f>
        <v>#DIV/0!</v>
      </c>
      <c r="P84" s="114" t="e">
        <f>O84+(VLOOKUP($B83,'Growth Rates'!$B$11:$O$140,($B$1+2),FALSE))-(P83*(P$7/VLOOKUP($B83,'Paddock Names'!$B$11:$D$140,3)))</f>
        <v>#DIV/0!</v>
      </c>
      <c r="Q84" s="114" t="e">
        <f>P84+(VLOOKUP($B83,'Growth Rates'!$B$11:$O$140,($B$1+2),FALSE))-(Q83*(Q$7/VLOOKUP($B83,'Paddock Names'!$B$11:$D$140,3)))</f>
        <v>#DIV/0!</v>
      </c>
      <c r="R84" s="114" t="e">
        <f>Q84+(VLOOKUP($B83,'Growth Rates'!$B$11:$O$140,($B$1+2),FALSE))-(R83*(R$7/VLOOKUP($B83,'Paddock Names'!$B$11:$D$140,3)))</f>
        <v>#DIV/0!</v>
      </c>
      <c r="S84" s="114" t="e">
        <f>R84+(VLOOKUP($B83,'Growth Rates'!$B$11:$O$140,($B$1+2),FALSE))-(S83*(S$7/VLOOKUP($B83,'Paddock Names'!$B$11:$D$140,3)))</f>
        <v>#DIV/0!</v>
      </c>
      <c r="T84" s="114" t="e">
        <f>S84+(VLOOKUP($B83,'Growth Rates'!$B$11:$O$140,($B$1+2),FALSE))-(T83*(T$7/VLOOKUP($B83,'Paddock Names'!$B$11:$D$140,3)))</f>
        <v>#DIV/0!</v>
      </c>
      <c r="U84" s="114" t="e">
        <f>T84+(VLOOKUP($B83,'Growth Rates'!$B$11:$O$140,($B$1+2),FALSE))-(U83*(U$7/VLOOKUP($B83,'Paddock Names'!$B$11:$D$140,3)))</f>
        <v>#DIV/0!</v>
      </c>
      <c r="V84" s="114" t="e">
        <f>U84+(VLOOKUP($B83,'Growth Rates'!$B$11:$O$140,($B$1+2),FALSE))-(V83*(V$7/VLOOKUP($B83,'Paddock Names'!$B$11:$D$140,3)))</f>
        <v>#DIV/0!</v>
      </c>
      <c r="W84" s="114" t="e">
        <f>V84+(VLOOKUP($B83,'Growth Rates'!$B$11:$O$140,($B$1+2),FALSE))-(W83*(W$7/VLOOKUP($B83,'Paddock Names'!$B$11:$D$140,3)))</f>
        <v>#DIV/0!</v>
      </c>
      <c r="X84" s="114" t="e">
        <f>W84+(VLOOKUP($B83,'Growth Rates'!$B$11:$O$140,($B$1+2),FALSE))-(X83*(X$7/VLOOKUP($B83,'Paddock Names'!$B$11:$D$140,3)))</f>
        <v>#DIV/0!</v>
      </c>
      <c r="Y84" s="114" t="e">
        <f>X84+(VLOOKUP($B83,'Growth Rates'!$B$11:$O$140,($B$1+2),FALSE))-(Y83*(Y$7/VLOOKUP($B83,'Paddock Names'!$B$11:$D$140,3)))</f>
        <v>#DIV/0!</v>
      </c>
      <c r="Z84" s="114" t="e">
        <f>Y84+(VLOOKUP($B83,'Growth Rates'!$B$11:$O$140,($B$1+2),FALSE))-(Z83*(Z$7/VLOOKUP($B83,'Paddock Names'!$B$11:$D$140,3)))</f>
        <v>#DIV/0!</v>
      </c>
      <c r="AA84" s="114" t="e">
        <f>Z84+(VLOOKUP($B83,'Growth Rates'!$B$11:$O$140,($B$1+2),FALSE))-(AA83*(AA$7/VLOOKUP($B83,'Paddock Names'!$B$11:$D$140,3)))</f>
        <v>#DIV/0!</v>
      </c>
      <c r="AB84" s="114" t="e">
        <f>AA84+(VLOOKUP($B83,'Growth Rates'!$B$11:$O$140,($B$1+2),FALSE))-(AB83*(AB$7/VLOOKUP($B83,'Paddock Names'!$B$11:$D$140,3)))</f>
        <v>#DIV/0!</v>
      </c>
      <c r="AC84" s="114" t="e">
        <f>AB84+(VLOOKUP($B83,'Growth Rates'!$B$11:$O$140,($B$1+2),FALSE))-(AC83*(AC$7/VLOOKUP($B83,'Paddock Names'!$B$11:$D$140,3)))</f>
        <v>#DIV/0!</v>
      </c>
      <c r="AD84" s="114" t="e">
        <f>AC84+(VLOOKUP($B83,'Growth Rates'!$B$11:$O$140,($B$1+2),FALSE))-(AD83*(AD$7/VLOOKUP($B83,'Paddock Names'!$B$11:$D$140,3)))</f>
        <v>#DIV/0!</v>
      </c>
      <c r="AE84" s="114" t="e">
        <f>AD84+(VLOOKUP($B83,'Growth Rates'!$B$11:$O$140,($B$1+2),FALSE))-(AE83*(AE$7/VLOOKUP($B83,'Paddock Names'!$B$11:$D$140,3)))</f>
        <v>#DIV/0!</v>
      </c>
      <c r="AF84" s="114" t="e">
        <f>AE84+(VLOOKUP($B83,'Growth Rates'!$B$11:$O$140,($B$1+2),FALSE))-(AF83*(AF$7/VLOOKUP($B83,'Paddock Names'!$B$11:$D$140,3)))</f>
        <v>#DIV/0!</v>
      </c>
      <c r="AG84" s="114" t="e">
        <f>AF84+(VLOOKUP($B83,'Growth Rates'!$B$11:$O$140,($B$1+2),FALSE))-(AG83*(AG$7/VLOOKUP($B83,'Paddock Names'!$B$11:$D$140,3)))</f>
        <v>#DIV/0!</v>
      </c>
      <c r="AH84" s="114" t="e">
        <f>AG84+(VLOOKUP($B83,'Growth Rates'!$B$11:$O$140,($B$1+2),FALSE))-(AH83*(AH$7/VLOOKUP($B83,'Paddock Names'!$B$11:$D$140,3)))</f>
        <v>#DIV/0!</v>
      </c>
      <c r="AI84" s="114" t="e">
        <f>AH84+(VLOOKUP($B83,'Growth Rates'!$B$11:$O$140,($B$1+2),FALSE))-(AI83*(AI$7/VLOOKUP($B83,'Paddock Names'!$B$11:$D$140,3)))</f>
        <v>#DIV/0!</v>
      </c>
      <c r="AJ84" s="114" t="e">
        <f>AI84+(VLOOKUP($B83,'Growth Rates'!$B$11:$O$140,($B$1+2),FALSE))-(AJ83*(AJ$7/VLOOKUP($B83,'Paddock Names'!$B$11:$D$140,3)))</f>
        <v>#DIV/0!</v>
      </c>
      <c r="AK84" s="114" t="e">
        <f>AJ84+(VLOOKUP($B83,'Growth Rates'!$B$11:$O$140,($B$1+2),FALSE))-(AK83*(AK$7/VLOOKUP($B83,'Paddock Names'!$B$11:$D$140,3)))</f>
        <v>#DIV/0!</v>
      </c>
      <c r="AL84" s="114" t="e">
        <f>AK84+(VLOOKUP($B83,'Growth Rates'!$B$11:$O$140,($B$1+2),FALSE))-(AL83*(AL$7/VLOOKUP($B83,'Paddock Names'!$B$11:$D$140,3)))</f>
        <v>#DIV/0!</v>
      </c>
      <c r="AM84" s="115" t="e">
        <f>AL84+(VLOOKUP($B83,'Growth Rates'!$B$11:$O$140,($B$1+2),FALSE))-(AM83*(AM$7/VLOOKUP($B83,'Paddock Names'!$B$11:$D$140,3)))</f>
        <v>#DIV/0!</v>
      </c>
    </row>
    <row r="85" spans="2:39" x14ac:dyDescent="0.2">
      <c r="B85" s="58">
        <f t="shared" si="5"/>
        <v>38</v>
      </c>
      <c r="C85" s="23" t="str">
        <f>IF(VLOOKUP(B85,'Paddock Names'!$B$11:$C$140,2)&gt;0,VLOOKUP(B85,'Paddock Names'!$B$11:$C$140,2),"")</f>
        <v/>
      </c>
      <c r="D85" s="28" t="e">
        <f>IF(((F85-G85)/(((VLOOKUP(B85,'Growth Rates'!$B$11:$O$140,($B$1+2),FALSE)))-(((I$7/VLOOKUP(B85,'Paddock Names'!$B$11:$D$140,3))))))*-1&gt;31,31,(IF(((F85-G85)/(((VLOOKUP(B85,'Growth Rates'!$B$11:$O$140,($B$1+2),FALSE)))-(((I$7/VLOOKUP(B85,'Paddock Names'!$B$11:$D$140,3))))))*-1&gt;0,ROUNDDOWN(((F85-G85)/(((VLOOKUP(B85,'Growth Rates'!$B$11:$O$140,($B$1+2),FALSE)))-(((I$7/VLOOKUP(B85,'Paddock Names'!$B$11:$D$140,3))))))*-1,0),31)))</f>
        <v>#DIV/0!</v>
      </c>
      <c r="E85" s="17" t="str">
        <f t="shared" si="6"/>
        <v xml:space="preserve"> </v>
      </c>
      <c r="F85" s="119" t="e">
        <f>Nov!AL86</f>
        <v>#DIV/0!</v>
      </c>
      <c r="G85" s="17">
        <f>VLOOKUP(B85,'Herbage Mass Residual'!$B$11:$O$140,($B$1+2),FALSE)</f>
        <v>2000</v>
      </c>
      <c r="H85" s="103" t="e">
        <f>($F$7/VLOOKUP(B85,'Paddock Names'!$B$11:$D$140,3))*(SUM(I85:AM85)/31)</f>
        <v>#DIV/0!</v>
      </c>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2"/>
    </row>
    <row r="86" spans="2:39" ht="16" thickBot="1" x14ac:dyDescent="0.25">
      <c r="B86" s="58">
        <f t="shared" si="5"/>
        <v>38.5</v>
      </c>
      <c r="C86" s="23"/>
      <c r="D86" s="29"/>
      <c r="E86" s="27"/>
      <c r="F86" s="21"/>
      <c r="G86" s="22"/>
      <c r="H86" s="104"/>
      <c r="I86" s="114" t="e">
        <f>F85+(VLOOKUP(B85,'Growth Rates'!$B$11:$O$140,($B$1+2),FALSE))-(I85*(I$7/VLOOKUP(B85,'Paddock Names'!$B$11:$D$140,3)))</f>
        <v>#DIV/0!</v>
      </c>
      <c r="J86" s="114" t="e">
        <f>I86+(VLOOKUP($B85,'Growth Rates'!$B$11:$O$140,($B$1+2),FALSE))-(J85*(J$7/VLOOKUP($B85,'Paddock Names'!$B$11:$D$140,3)))</f>
        <v>#DIV/0!</v>
      </c>
      <c r="K86" s="114" t="e">
        <f>J86+(VLOOKUP($B85,'Growth Rates'!$B$11:$O$140,($B$1+2),FALSE))-(K85*(K$7/VLOOKUP($B85,'Paddock Names'!$B$11:$D$140,3)))</f>
        <v>#DIV/0!</v>
      </c>
      <c r="L86" s="114" t="e">
        <f>K86+(VLOOKUP($B85,'Growth Rates'!$B$11:$O$140,($B$1+2),FALSE))-(L85*(L$7/VLOOKUP($B85,'Paddock Names'!$B$11:$D$140,3)))</f>
        <v>#DIV/0!</v>
      </c>
      <c r="M86" s="114" t="e">
        <f>L86+(VLOOKUP($B85,'Growth Rates'!$B$11:$O$140,($B$1+2),FALSE))-(M85*(M$7/VLOOKUP($B85,'Paddock Names'!$B$11:$D$140,3)))</f>
        <v>#DIV/0!</v>
      </c>
      <c r="N86" s="114" t="e">
        <f>M86+(VLOOKUP($B85,'Growth Rates'!$B$11:$O$140,($B$1+2),FALSE))-(N85*(N$7/VLOOKUP($B85,'Paddock Names'!$B$11:$D$140,3)))</f>
        <v>#DIV/0!</v>
      </c>
      <c r="O86" s="114" t="e">
        <f>N86+(VLOOKUP($B85,'Growth Rates'!$B$11:$O$140,($B$1+2),FALSE))-(O85*(O$7/VLOOKUP($B85,'Paddock Names'!$B$11:$D$140,3)))</f>
        <v>#DIV/0!</v>
      </c>
      <c r="P86" s="114" t="e">
        <f>O86+(VLOOKUP($B85,'Growth Rates'!$B$11:$O$140,($B$1+2),FALSE))-(P85*(P$7/VLOOKUP($B85,'Paddock Names'!$B$11:$D$140,3)))</f>
        <v>#DIV/0!</v>
      </c>
      <c r="Q86" s="114" t="e">
        <f>P86+(VLOOKUP($B85,'Growth Rates'!$B$11:$O$140,($B$1+2),FALSE))-(Q85*(Q$7/VLOOKUP($B85,'Paddock Names'!$B$11:$D$140,3)))</f>
        <v>#DIV/0!</v>
      </c>
      <c r="R86" s="114" t="e">
        <f>Q86+(VLOOKUP($B85,'Growth Rates'!$B$11:$O$140,($B$1+2),FALSE))-(R85*(R$7/VLOOKUP($B85,'Paddock Names'!$B$11:$D$140,3)))</f>
        <v>#DIV/0!</v>
      </c>
      <c r="S86" s="114" t="e">
        <f>R86+(VLOOKUP($B85,'Growth Rates'!$B$11:$O$140,($B$1+2),FALSE))-(S85*(S$7/VLOOKUP($B85,'Paddock Names'!$B$11:$D$140,3)))</f>
        <v>#DIV/0!</v>
      </c>
      <c r="T86" s="114" t="e">
        <f>S86+(VLOOKUP($B85,'Growth Rates'!$B$11:$O$140,($B$1+2),FALSE))-(T85*(T$7/VLOOKUP($B85,'Paddock Names'!$B$11:$D$140,3)))</f>
        <v>#DIV/0!</v>
      </c>
      <c r="U86" s="114" t="e">
        <f>T86+(VLOOKUP($B85,'Growth Rates'!$B$11:$O$140,($B$1+2),FALSE))-(U85*(U$7/VLOOKUP($B85,'Paddock Names'!$B$11:$D$140,3)))</f>
        <v>#DIV/0!</v>
      </c>
      <c r="V86" s="114" t="e">
        <f>U86+(VLOOKUP($B85,'Growth Rates'!$B$11:$O$140,($B$1+2),FALSE))-(V85*(V$7/VLOOKUP($B85,'Paddock Names'!$B$11:$D$140,3)))</f>
        <v>#DIV/0!</v>
      </c>
      <c r="W86" s="114" t="e">
        <f>V86+(VLOOKUP($B85,'Growth Rates'!$B$11:$O$140,($B$1+2),FALSE))-(W85*(W$7/VLOOKUP($B85,'Paddock Names'!$B$11:$D$140,3)))</f>
        <v>#DIV/0!</v>
      </c>
      <c r="X86" s="114" t="e">
        <f>W86+(VLOOKUP($B85,'Growth Rates'!$B$11:$O$140,($B$1+2),FALSE))-(X85*(X$7/VLOOKUP($B85,'Paddock Names'!$B$11:$D$140,3)))</f>
        <v>#DIV/0!</v>
      </c>
      <c r="Y86" s="114" t="e">
        <f>X86+(VLOOKUP($B85,'Growth Rates'!$B$11:$O$140,($B$1+2),FALSE))-(Y85*(Y$7/VLOOKUP($B85,'Paddock Names'!$B$11:$D$140,3)))</f>
        <v>#DIV/0!</v>
      </c>
      <c r="Z86" s="114" t="e">
        <f>Y86+(VLOOKUP($B85,'Growth Rates'!$B$11:$O$140,($B$1+2),FALSE))-(Z85*(Z$7/VLOOKUP($B85,'Paddock Names'!$B$11:$D$140,3)))</f>
        <v>#DIV/0!</v>
      </c>
      <c r="AA86" s="114" t="e">
        <f>Z86+(VLOOKUP($B85,'Growth Rates'!$B$11:$O$140,($B$1+2),FALSE))-(AA85*(AA$7/VLOOKUP($B85,'Paddock Names'!$B$11:$D$140,3)))</f>
        <v>#DIV/0!</v>
      </c>
      <c r="AB86" s="114" t="e">
        <f>AA86+(VLOOKUP($B85,'Growth Rates'!$B$11:$O$140,($B$1+2),FALSE))-(AB85*(AB$7/VLOOKUP($B85,'Paddock Names'!$B$11:$D$140,3)))</f>
        <v>#DIV/0!</v>
      </c>
      <c r="AC86" s="114" t="e">
        <f>AB86+(VLOOKUP($B85,'Growth Rates'!$B$11:$O$140,($B$1+2),FALSE))-(AC85*(AC$7/VLOOKUP($B85,'Paddock Names'!$B$11:$D$140,3)))</f>
        <v>#DIV/0!</v>
      </c>
      <c r="AD86" s="114" t="e">
        <f>AC86+(VLOOKUP($B85,'Growth Rates'!$B$11:$O$140,($B$1+2),FALSE))-(AD85*(AD$7/VLOOKUP($B85,'Paddock Names'!$B$11:$D$140,3)))</f>
        <v>#DIV/0!</v>
      </c>
      <c r="AE86" s="114" t="e">
        <f>AD86+(VLOOKUP($B85,'Growth Rates'!$B$11:$O$140,($B$1+2),FALSE))-(AE85*(AE$7/VLOOKUP($B85,'Paddock Names'!$B$11:$D$140,3)))</f>
        <v>#DIV/0!</v>
      </c>
      <c r="AF86" s="114" t="e">
        <f>AE86+(VLOOKUP($B85,'Growth Rates'!$B$11:$O$140,($B$1+2),FALSE))-(AF85*(AF$7/VLOOKUP($B85,'Paddock Names'!$B$11:$D$140,3)))</f>
        <v>#DIV/0!</v>
      </c>
      <c r="AG86" s="114" t="e">
        <f>AF86+(VLOOKUP($B85,'Growth Rates'!$B$11:$O$140,($B$1+2),FALSE))-(AG85*(AG$7/VLOOKUP($B85,'Paddock Names'!$B$11:$D$140,3)))</f>
        <v>#DIV/0!</v>
      </c>
      <c r="AH86" s="114" t="e">
        <f>AG86+(VLOOKUP($B85,'Growth Rates'!$B$11:$O$140,($B$1+2),FALSE))-(AH85*(AH$7/VLOOKUP($B85,'Paddock Names'!$B$11:$D$140,3)))</f>
        <v>#DIV/0!</v>
      </c>
      <c r="AI86" s="114" t="e">
        <f>AH86+(VLOOKUP($B85,'Growth Rates'!$B$11:$O$140,($B$1+2),FALSE))-(AI85*(AI$7/VLOOKUP($B85,'Paddock Names'!$B$11:$D$140,3)))</f>
        <v>#DIV/0!</v>
      </c>
      <c r="AJ86" s="114" t="e">
        <f>AI86+(VLOOKUP($B85,'Growth Rates'!$B$11:$O$140,($B$1+2),FALSE))-(AJ85*(AJ$7/VLOOKUP($B85,'Paddock Names'!$B$11:$D$140,3)))</f>
        <v>#DIV/0!</v>
      </c>
      <c r="AK86" s="114" t="e">
        <f>AJ86+(VLOOKUP($B85,'Growth Rates'!$B$11:$O$140,($B$1+2),FALSE))-(AK85*(AK$7/VLOOKUP($B85,'Paddock Names'!$B$11:$D$140,3)))</f>
        <v>#DIV/0!</v>
      </c>
      <c r="AL86" s="114" t="e">
        <f>AK86+(VLOOKUP($B85,'Growth Rates'!$B$11:$O$140,($B$1+2),FALSE))-(AL85*(AL$7/VLOOKUP($B85,'Paddock Names'!$B$11:$D$140,3)))</f>
        <v>#DIV/0!</v>
      </c>
      <c r="AM86" s="115" t="e">
        <f>AL86+(VLOOKUP($B85,'Growth Rates'!$B$11:$O$140,($B$1+2),FALSE))-(AM85*(AM$7/VLOOKUP($B85,'Paddock Names'!$B$11:$D$140,3)))</f>
        <v>#DIV/0!</v>
      </c>
    </row>
    <row r="87" spans="2:39" x14ac:dyDescent="0.2">
      <c r="B87" s="58">
        <f t="shared" si="5"/>
        <v>39</v>
      </c>
      <c r="C87" s="23" t="str">
        <f>IF(VLOOKUP(B87,'Paddock Names'!$B$11:$C$140,2)&gt;0,VLOOKUP(B87,'Paddock Names'!$B$11:$C$140,2),"")</f>
        <v/>
      </c>
      <c r="D87" s="28" t="e">
        <f>IF(((F87-G87)/(((VLOOKUP(B87,'Growth Rates'!$B$11:$O$140,($B$1+2),FALSE)))-(((I$7/VLOOKUP(B87,'Paddock Names'!$B$11:$D$140,3))))))*-1&gt;31,31,(IF(((F87-G87)/(((VLOOKUP(B87,'Growth Rates'!$B$11:$O$140,($B$1+2),FALSE)))-(((I$7/VLOOKUP(B87,'Paddock Names'!$B$11:$D$140,3))))))*-1&gt;0,ROUNDDOWN(((F87-G87)/(((VLOOKUP(B87,'Growth Rates'!$B$11:$O$140,($B$1+2),FALSE)))-(((I$7/VLOOKUP(B87,'Paddock Names'!$B$11:$D$140,3))))))*-1,0),31)))</f>
        <v>#DIV/0!</v>
      </c>
      <c r="E87" s="17" t="str">
        <f t="shared" si="6"/>
        <v xml:space="preserve"> </v>
      </c>
      <c r="F87" s="119" t="e">
        <f>Nov!AL88</f>
        <v>#DIV/0!</v>
      </c>
      <c r="G87" s="17">
        <f>VLOOKUP(B87,'Herbage Mass Residual'!$B$11:$O$140,($B$1+2),FALSE)</f>
        <v>2000</v>
      </c>
      <c r="H87" s="103" t="e">
        <f>($F$7/VLOOKUP(B87,'Paddock Names'!$B$11:$D$140,3))*(SUM(I87:AM87)/31)</f>
        <v>#DIV/0!</v>
      </c>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2"/>
    </row>
    <row r="88" spans="2:39" ht="16" thickBot="1" x14ac:dyDescent="0.25">
      <c r="B88" s="58">
        <f t="shared" si="5"/>
        <v>39.5</v>
      </c>
      <c r="C88" s="23"/>
      <c r="D88" s="29"/>
      <c r="E88" s="27"/>
      <c r="F88" s="21"/>
      <c r="G88" s="22"/>
      <c r="H88" s="104"/>
      <c r="I88" s="114" t="e">
        <f>F87+(VLOOKUP(B87,'Growth Rates'!$B$11:$O$140,($B$1+2),FALSE))-(I87*(I$7/VLOOKUP(B87,'Paddock Names'!$B$11:$D$140,3)))</f>
        <v>#DIV/0!</v>
      </c>
      <c r="J88" s="114" t="e">
        <f>I88+(VLOOKUP($B87,'Growth Rates'!$B$11:$O$140,($B$1+2),FALSE))-(J87*(J$7/VLOOKUP($B87,'Paddock Names'!$B$11:$D$140,3)))</f>
        <v>#DIV/0!</v>
      </c>
      <c r="K88" s="114" t="e">
        <f>J88+(VLOOKUP($B87,'Growth Rates'!$B$11:$O$140,($B$1+2),FALSE))-(K87*(K$7/VLOOKUP($B87,'Paddock Names'!$B$11:$D$140,3)))</f>
        <v>#DIV/0!</v>
      </c>
      <c r="L88" s="114" t="e">
        <f>K88+(VLOOKUP($B87,'Growth Rates'!$B$11:$O$140,($B$1+2),FALSE))-(L87*(L$7/VLOOKUP($B87,'Paddock Names'!$B$11:$D$140,3)))</f>
        <v>#DIV/0!</v>
      </c>
      <c r="M88" s="114" t="e">
        <f>L88+(VLOOKUP($B87,'Growth Rates'!$B$11:$O$140,($B$1+2),FALSE))-(M87*(M$7/VLOOKUP($B87,'Paddock Names'!$B$11:$D$140,3)))</f>
        <v>#DIV/0!</v>
      </c>
      <c r="N88" s="114" t="e">
        <f>M88+(VLOOKUP($B87,'Growth Rates'!$B$11:$O$140,($B$1+2),FALSE))-(N87*(N$7/VLOOKUP($B87,'Paddock Names'!$B$11:$D$140,3)))</f>
        <v>#DIV/0!</v>
      </c>
      <c r="O88" s="114" t="e">
        <f>N88+(VLOOKUP($B87,'Growth Rates'!$B$11:$O$140,($B$1+2),FALSE))-(O87*(O$7/VLOOKUP($B87,'Paddock Names'!$B$11:$D$140,3)))</f>
        <v>#DIV/0!</v>
      </c>
      <c r="P88" s="114" t="e">
        <f>O88+(VLOOKUP($B87,'Growth Rates'!$B$11:$O$140,($B$1+2),FALSE))-(P87*(P$7/VLOOKUP($B87,'Paddock Names'!$B$11:$D$140,3)))</f>
        <v>#DIV/0!</v>
      </c>
      <c r="Q88" s="114" t="e">
        <f>P88+(VLOOKUP($B87,'Growth Rates'!$B$11:$O$140,($B$1+2),FALSE))-(Q87*(Q$7/VLOOKUP($B87,'Paddock Names'!$B$11:$D$140,3)))</f>
        <v>#DIV/0!</v>
      </c>
      <c r="R88" s="114" t="e">
        <f>Q88+(VLOOKUP($B87,'Growth Rates'!$B$11:$O$140,($B$1+2),FALSE))-(R87*(R$7/VLOOKUP($B87,'Paddock Names'!$B$11:$D$140,3)))</f>
        <v>#DIV/0!</v>
      </c>
      <c r="S88" s="114" t="e">
        <f>R88+(VLOOKUP($B87,'Growth Rates'!$B$11:$O$140,($B$1+2),FALSE))-(S87*(S$7/VLOOKUP($B87,'Paddock Names'!$B$11:$D$140,3)))</f>
        <v>#DIV/0!</v>
      </c>
      <c r="T88" s="114" t="e">
        <f>S88+(VLOOKUP($B87,'Growth Rates'!$B$11:$O$140,($B$1+2),FALSE))-(T87*(T$7/VLOOKUP($B87,'Paddock Names'!$B$11:$D$140,3)))</f>
        <v>#DIV/0!</v>
      </c>
      <c r="U88" s="114" t="e">
        <f>T88+(VLOOKUP($B87,'Growth Rates'!$B$11:$O$140,($B$1+2),FALSE))-(U87*(U$7/VLOOKUP($B87,'Paddock Names'!$B$11:$D$140,3)))</f>
        <v>#DIV/0!</v>
      </c>
      <c r="V88" s="114" t="e">
        <f>U88+(VLOOKUP($B87,'Growth Rates'!$B$11:$O$140,($B$1+2),FALSE))-(V87*(V$7/VLOOKUP($B87,'Paddock Names'!$B$11:$D$140,3)))</f>
        <v>#DIV/0!</v>
      </c>
      <c r="W88" s="114" t="e">
        <f>V88+(VLOOKUP($B87,'Growth Rates'!$B$11:$O$140,($B$1+2),FALSE))-(W87*(W$7/VLOOKUP($B87,'Paddock Names'!$B$11:$D$140,3)))</f>
        <v>#DIV/0!</v>
      </c>
      <c r="X88" s="114" t="e">
        <f>W88+(VLOOKUP($B87,'Growth Rates'!$B$11:$O$140,($B$1+2),FALSE))-(X87*(X$7/VLOOKUP($B87,'Paddock Names'!$B$11:$D$140,3)))</f>
        <v>#DIV/0!</v>
      </c>
      <c r="Y88" s="114" t="e">
        <f>X88+(VLOOKUP($B87,'Growth Rates'!$B$11:$O$140,($B$1+2),FALSE))-(Y87*(Y$7/VLOOKUP($B87,'Paddock Names'!$B$11:$D$140,3)))</f>
        <v>#DIV/0!</v>
      </c>
      <c r="Z88" s="114" t="e">
        <f>Y88+(VLOOKUP($B87,'Growth Rates'!$B$11:$O$140,($B$1+2),FALSE))-(Z87*(Z$7/VLOOKUP($B87,'Paddock Names'!$B$11:$D$140,3)))</f>
        <v>#DIV/0!</v>
      </c>
      <c r="AA88" s="114" t="e">
        <f>Z88+(VLOOKUP($B87,'Growth Rates'!$B$11:$O$140,($B$1+2),FALSE))-(AA87*(AA$7/VLOOKUP($B87,'Paddock Names'!$B$11:$D$140,3)))</f>
        <v>#DIV/0!</v>
      </c>
      <c r="AB88" s="114" t="e">
        <f>AA88+(VLOOKUP($B87,'Growth Rates'!$B$11:$O$140,($B$1+2),FALSE))-(AB87*(AB$7/VLOOKUP($B87,'Paddock Names'!$B$11:$D$140,3)))</f>
        <v>#DIV/0!</v>
      </c>
      <c r="AC88" s="114" t="e">
        <f>AB88+(VLOOKUP($B87,'Growth Rates'!$B$11:$O$140,($B$1+2),FALSE))-(AC87*(AC$7/VLOOKUP($B87,'Paddock Names'!$B$11:$D$140,3)))</f>
        <v>#DIV/0!</v>
      </c>
      <c r="AD88" s="114" t="e">
        <f>AC88+(VLOOKUP($B87,'Growth Rates'!$B$11:$O$140,($B$1+2),FALSE))-(AD87*(AD$7/VLOOKUP($B87,'Paddock Names'!$B$11:$D$140,3)))</f>
        <v>#DIV/0!</v>
      </c>
      <c r="AE88" s="114" t="e">
        <f>AD88+(VLOOKUP($B87,'Growth Rates'!$B$11:$O$140,($B$1+2),FALSE))-(AE87*(AE$7/VLOOKUP($B87,'Paddock Names'!$B$11:$D$140,3)))</f>
        <v>#DIV/0!</v>
      </c>
      <c r="AF88" s="114" t="e">
        <f>AE88+(VLOOKUP($B87,'Growth Rates'!$B$11:$O$140,($B$1+2),FALSE))-(AF87*(AF$7/VLOOKUP($B87,'Paddock Names'!$B$11:$D$140,3)))</f>
        <v>#DIV/0!</v>
      </c>
      <c r="AG88" s="114" t="e">
        <f>AF88+(VLOOKUP($B87,'Growth Rates'!$B$11:$O$140,($B$1+2),FALSE))-(AG87*(AG$7/VLOOKUP($B87,'Paddock Names'!$B$11:$D$140,3)))</f>
        <v>#DIV/0!</v>
      </c>
      <c r="AH88" s="114" t="e">
        <f>AG88+(VLOOKUP($B87,'Growth Rates'!$B$11:$O$140,($B$1+2),FALSE))-(AH87*(AH$7/VLOOKUP($B87,'Paddock Names'!$B$11:$D$140,3)))</f>
        <v>#DIV/0!</v>
      </c>
      <c r="AI88" s="114" t="e">
        <f>AH88+(VLOOKUP($B87,'Growth Rates'!$B$11:$O$140,($B$1+2),FALSE))-(AI87*(AI$7/VLOOKUP($B87,'Paddock Names'!$B$11:$D$140,3)))</f>
        <v>#DIV/0!</v>
      </c>
      <c r="AJ88" s="114" t="e">
        <f>AI88+(VLOOKUP($B87,'Growth Rates'!$B$11:$O$140,($B$1+2),FALSE))-(AJ87*(AJ$7/VLOOKUP($B87,'Paddock Names'!$B$11:$D$140,3)))</f>
        <v>#DIV/0!</v>
      </c>
      <c r="AK88" s="114" t="e">
        <f>AJ88+(VLOOKUP($B87,'Growth Rates'!$B$11:$O$140,($B$1+2),FALSE))-(AK87*(AK$7/VLOOKUP($B87,'Paddock Names'!$B$11:$D$140,3)))</f>
        <v>#DIV/0!</v>
      </c>
      <c r="AL88" s="114" t="e">
        <f>AK88+(VLOOKUP($B87,'Growth Rates'!$B$11:$O$140,($B$1+2),FALSE))-(AL87*(AL$7/VLOOKUP($B87,'Paddock Names'!$B$11:$D$140,3)))</f>
        <v>#DIV/0!</v>
      </c>
      <c r="AM88" s="115" t="e">
        <f>AL88+(VLOOKUP($B87,'Growth Rates'!$B$11:$O$140,($B$1+2),FALSE))-(AM87*(AM$7/VLOOKUP($B87,'Paddock Names'!$B$11:$D$140,3)))</f>
        <v>#DIV/0!</v>
      </c>
    </row>
    <row r="89" spans="2:39" x14ac:dyDescent="0.2">
      <c r="B89" s="58">
        <f t="shared" si="5"/>
        <v>40</v>
      </c>
      <c r="C89" s="23" t="str">
        <f>IF(VLOOKUP(B89,'Paddock Names'!$B$11:$C$140,2)&gt;0,VLOOKUP(B89,'Paddock Names'!$B$11:$C$140,2),"")</f>
        <v/>
      </c>
      <c r="D89" s="28" t="e">
        <f>IF(((F89-G89)/(((VLOOKUP(B89,'Growth Rates'!$B$11:$O$140,($B$1+2),FALSE)))-(((I$7/VLOOKUP(B89,'Paddock Names'!$B$11:$D$140,3))))))*-1&gt;31,31,(IF(((F89-G89)/(((VLOOKUP(B89,'Growth Rates'!$B$11:$O$140,($B$1+2),FALSE)))-(((I$7/VLOOKUP(B89,'Paddock Names'!$B$11:$D$140,3))))))*-1&gt;0,ROUNDDOWN(((F89-G89)/(((VLOOKUP(B89,'Growth Rates'!$B$11:$O$140,($B$1+2),FALSE)))-(((I$7/VLOOKUP(B89,'Paddock Names'!$B$11:$D$140,3))))))*-1,0),31)))</f>
        <v>#DIV/0!</v>
      </c>
      <c r="E89" s="17" t="str">
        <f t="shared" si="6"/>
        <v xml:space="preserve"> </v>
      </c>
      <c r="F89" s="119" t="e">
        <f>Nov!AL90</f>
        <v>#DIV/0!</v>
      </c>
      <c r="G89" s="17">
        <f>VLOOKUP(B89,'Herbage Mass Residual'!$B$11:$O$140,($B$1+2),FALSE)</f>
        <v>2000</v>
      </c>
      <c r="H89" s="103" t="e">
        <f>($F$7/VLOOKUP(B89,'Paddock Names'!$B$11:$D$140,3))*(SUM(I89:AM89)/31)</f>
        <v>#DIV/0!</v>
      </c>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2"/>
    </row>
    <row r="90" spans="2:39" ht="16" thickBot="1" x14ac:dyDescent="0.25">
      <c r="B90" s="58">
        <f t="shared" si="5"/>
        <v>40.5</v>
      </c>
      <c r="C90" s="23"/>
      <c r="D90" s="29"/>
      <c r="E90" s="27"/>
      <c r="F90" s="21"/>
      <c r="G90" s="22"/>
      <c r="H90" s="104"/>
      <c r="I90" s="114" t="e">
        <f>F89+(VLOOKUP(B89,'Growth Rates'!$B$11:$O$140,($B$1+2),FALSE))-(I89*(I$7/VLOOKUP(B89,'Paddock Names'!$B$11:$D$140,3)))</f>
        <v>#DIV/0!</v>
      </c>
      <c r="J90" s="114" t="e">
        <f>I90+(VLOOKUP($B89,'Growth Rates'!$B$11:$O$140,($B$1+2),FALSE))-(J89*(J$7/VLOOKUP($B89,'Paddock Names'!$B$11:$D$140,3)))</f>
        <v>#DIV/0!</v>
      </c>
      <c r="K90" s="114" t="e">
        <f>J90+(VLOOKUP($B89,'Growth Rates'!$B$11:$O$140,($B$1+2),FALSE))-(K89*(K$7/VLOOKUP($B89,'Paddock Names'!$B$11:$D$140,3)))</f>
        <v>#DIV/0!</v>
      </c>
      <c r="L90" s="114" t="e">
        <f>K90+(VLOOKUP($B89,'Growth Rates'!$B$11:$O$140,($B$1+2),FALSE))-(L89*(L$7/VLOOKUP($B89,'Paddock Names'!$B$11:$D$140,3)))</f>
        <v>#DIV/0!</v>
      </c>
      <c r="M90" s="114" t="e">
        <f>L90+(VLOOKUP($B89,'Growth Rates'!$B$11:$O$140,($B$1+2),FALSE))-(M89*(M$7/VLOOKUP($B89,'Paddock Names'!$B$11:$D$140,3)))</f>
        <v>#DIV/0!</v>
      </c>
      <c r="N90" s="114" t="e">
        <f>M90+(VLOOKUP($B89,'Growth Rates'!$B$11:$O$140,($B$1+2),FALSE))-(N89*(N$7/VLOOKUP($B89,'Paddock Names'!$B$11:$D$140,3)))</f>
        <v>#DIV/0!</v>
      </c>
      <c r="O90" s="114" t="e">
        <f>N90+(VLOOKUP($B89,'Growth Rates'!$B$11:$O$140,($B$1+2),FALSE))-(O89*(O$7/VLOOKUP($B89,'Paddock Names'!$B$11:$D$140,3)))</f>
        <v>#DIV/0!</v>
      </c>
      <c r="P90" s="114" t="e">
        <f>O90+(VLOOKUP($B89,'Growth Rates'!$B$11:$O$140,($B$1+2),FALSE))-(P89*(P$7/VLOOKUP($B89,'Paddock Names'!$B$11:$D$140,3)))</f>
        <v>#DIV/0!</v>
      </c>
      <c r="Q90" s="114" t="e">
        <f>P90+(VLOOKUP($B89,'Growth Rates'!$B$11:$O$140,($B$1+2),FALSE))-(Q89*(Q$7/VLOOKUP($B89,'Paddock Names'!$B$11:$D$140,3)))</f>
        <v>#DIV/0!</v>
      </c>
      <c r="R90" s="114" t="e">
        <f>Q90+(VLOOKUP($B89,'Growth Rates'!$B$11:$O$140,($B$1+2),FALSE))-(R89*(R$7/VLOOKUP($B89,'Paddock Names'!$B$11:$D$140,3)))</f>
        <v>#DIV/0!</v>
      </c>
      <c r="S90" s="114" t="e">
        <f>R90+(VLOOKUP($B89,'Growth Rates'!$B$11:$O$140,($B$1+2),FALSE))-(S89*(S$7/VLOOKUP($B89,'Paddock Names'!$B$11:$D$140,3)))</f>
        <v>#DIV/0!</v>
      </c>
      <c r="T90" s="114" t="e">
        <f>S90+(VLOOKUP($B89,'Growth Rates'!$B$11:$O$140,($B$1+2),FALSE))-(T89*(T$7/VLOOKUP($B89,'Paddock Names'!$B$11:$D$140,3)))</f>
        <v>#DIV/0!</v>
      </c>
      <c r="U90" s="114" t="e">
        <f>T90+(VLOOKUP($B89,'Growth Rates'!$B$11:$O$140,($B$1+2),FALSE))-(U89*(U$7/VLOOKUP($B89,'Paddock Names'!$B$11:$D$140,3)))</f>
        <v>#DIV/0!</v>
      </c>
      <c r="V90" s="114" t="e">
        <f>U90+(VLOOKUP($B89,'Growth Rates'!$B$11:$O$140,($B$1+2),FALSE))-(V89*(V$7/VLOOKUP($B89,'Paddock Names'!$B$11:$D$140,3)))</f>
        <v>#DIV/0!</v>
      </c>
      <c r="W90" s="114" t="e">
        <f>V90+(VLOOKUP($B89,'Growth Rates'!$B$11:$O$140,($B$1+2),FALSE))-(W89*(W$7/VLOOKUP($B89,'Paddock Names'!$B$11:$D$140,3)))</f>
        <v>#DIV/0!</v>
      </c>
      <c r="X90" s="114" t="e">
        <f>W90+(VLOOKUP($B89,'Growth Rates'!$B$11:$O$140,($B$1+2),FALSE))-(X89*(X$7/VLOOKUP($B89,'Paddock Names'!$B$11:$D$140,3)))</f>
        <v>#DIV/0!</v>
      </c>
      <c r="Y90" s="114" t="e">
        <f>X90+(VLOOKUP($B89,'Growth Rates'!$B$11:$O$140,($B$1+2),FALSE))-(Y89*(Y$7/VLOOKUP($B89,'Paddock Names'!$B$11:$D$140,3)))</f>
        <v>#DIV/0!</v>
      </c>
      <c r="Z90" s="114" t="e">
        <f>Y90+(VLOOKUP($B89,'Growth Rates'!$B$11:$O$140,($B$1+2),FALSE))-(Z89*(Z$7/VLOOKUP($B89,'Paddock Names'!$B$11:$D$140,3)))</f>
        <v>#DIV/0!</v>
      </c>
      <c r="AA90" s="114" t="e">
        <f>Z90+(VLOOKUP($B89,'Growth Rates'!$B$11:$O$140,($B$1+2),FALSE))-(AA89*(AA$7/VLOOKUP($B89,'Paddock Names'!$B$11:$D$140,3)))</f>
        <v>#DIV/0!</v>
      </c>
      <c r="AB90" s="114" t="e">
        <f>AA90+(VLOOKUP($B89,'Growth Rates'!$B$11:$O$140,($B$1+2),FALSE))-(AB89*(AB$7/VLOOKUP($B89,'Paddock Names'!$B$11:$D$140,3)))</f>
        <v>#DIV/0!</v>
      </c>
      <c r="AC90" s="114" t="e">
        <f>AB90+(VLOOKUP($B89,'Growth Rates'!$B$11:$O$140,($B$1+2),FALSE))-(AC89*(AC$7/VLOOKUP($B89,'Paddock Names'!$B$11:$D$140,3)))</f>
        <v>#DIV/0!</v>
      </c>
      <c r="AD90" s="114" t="e">
        <f>AC90+(VLOOKUP($B89,'Growth Rates'!$B$11:$O$140,($B$1+2),FALSE))-(AD89*(AD$7/VLOOKUP($B89,'Paddock Names'!$B$11:$D$140,3)))</f>
        <v>#DIV/0!</v>
      </c>
      <c r="AE90" s="114" t="e">
        <f>AD90+(VLOOKUP($B89,'Growth Rates'!$B$11:$O$140,($B$1+2),FALSE))-(AE89*(AE$7/VLOOKUP($B89,'Paddock Names'!$B$11:$D$140,3)))</f>
        <v>#DIV/0!</v>
      </c>
      <c r="AF90" s="114" t="e">
        <f>AE90+(VLOOKUP($B89,'Growth Rates'!$B$11:$O$140,($B$1+2),FALSE))-(AF89*(AF$7/VLOOKUP($B89,'Paddock Names'!$B$11:$D$140,3)))</f>
        <v>#DIV/0!</v>
      </c>
      <c r="AG90" s="114" t="e">
        <f>AF90+(VLOOKUP($B89,'Growth Rates'!$B$11:$O$140,($B$1+2),FALSE))-(AG89*(AG$7/VLOOKUP($B89,'Paddock Names'!$B$11:$D$140,3)))</f>
        <v>#DIV/0!</v>
      </c>
      <c r="AH90" s="114" t="e">
        <f>AG90+(VLOOKUP($B89,'Growth Rates'!$B$11:$O$140,($B$1+2),FALSE))-(AH89*(AH$7/VLOOKUP($B89,'Paddock Names'!$B$11:$D$140,3)))</f>
        <v>#DIV/0!</v>
      </c>
      <c r="AI90" s="114" t="e">
        <f>AH90+(VLOOKUP($B89,'Growth Rates'!$B$11:$O$140,($B$1+2),FALSE))-(AI89*(AI$7/VLOOKUP($B89,'Paddock Names'!$B$11:$D$140,3)))</f>
        <v>#DIV/0!</v>
      </c>
      <c r="AJ90" s="114" t="e">
        <f>AI90+(VLOOKUP($B89,'Growth Rates'!$B$11:$O$140,($B$1+2),FALSE))-(AJ89*(AJ$7/VLOOKUP($B89,'Paddock Names'!$B$11:$D$140,3)))</f>
        <v>#DIV/0!</v>
      </c>
      <c r="AK90" s="114" t="e">
        <f>AJ90+(VLOOKUP($B89,'Growth Rates'!$B$11:$O$140,($B$1+2),FALSE))-(AK89*(AK$7/VLOOKUP($B89,'Paddock Names'!$B$11:$D$140,3)))</f>
        <v>#DIV/0!</v>
      </c>
      <c r="AL90" s="114" t="e">
        <f>AK90+(VLOOKUP($B89,'Growth Rates'!$B$11:$O$140,($B$1+2),FALSE))-(AL89*(AL$7/VLOOKUP($B89,'Paddock Names'!$B$11:$D$140,3)))</f>
        <v>#DIV/0!</v>
      </c>
      <c r="AM90" s="115" t="e">
        <f>AL90+(VLOOKUP($B89,'Growth Rates'!$B$11:$O$140,($B$1+2),FALSE))-(AM89*(AM$7/VLOOKUP($B89,'Paddock Names'!$B$11:$D$140,3)))</f>
        <v>#DIV/0!</v>
      </c>
    </row>
    <row r="91" spans="2:39" x14ac:dyDescent="0.2">
      <c r="B91" s="58">
        <f t="shared" si="5"/>
        <v>41</v>
      </c>
      <c r="C91" s="23" t="str">
        <f>IF(VLOOKUP(B91,'Paddock Names'!$B$11:$C$140,2)&gt;0,VLOOKUP(B91,'Paddock Names'!$B$11:$C$140,2),"")</f>
        <v/>
      </c>
      <c r="D91" s="28" t="e">
        <f>IF(((F91-G91)/(((VLOOKUP(B91,'Growth Rates'!$B$11:$O$140,($B$1+2),FALSE)))-(((I$7/VLOOKUP(B91,'Paddock Names'!$B$11:$D$140,3))))))*-1&gt;31,31,(IF(((F91-G91)/(((VLOOKUP(B91,'Growth Rates'!$B$11:$O$140,($B$1+2),FALSE)))-(((I$7/VLOOKUP(B91,'Paddock Names'!$B$11:$D$140,3))))))*-1&gt;0,ROUNDDOWN(((F91-G91)/(((VLOOKUP(B91,'Growth Rates'!$B$11:$O$140,($B$1+2),FALSE)))-(((I$7/VLOOKUP(B91,'Paddock Names'!$B$11:$D$140,3))))))*-1,0),31)))</f>
        <v>#DIV/0!</v>
      </c>
      <c r="E91" s="17" t="str">
        <f t="shared" si="6"/>
        <v xml:space="preserve"> </v>
      </c>
      <c r="F91" s="119" t="e">
        <f>Nov!AL92</f>
        <v>#DIV/0!</v>
      </c>
      <c r="G91" s="17">
        <f>VLOOKUP(B91,'Herbage Mass Residual'!$B$11:$O$140,($B$1+2),FALSE)</f>
        <v>2000</v>
      </c>
      <c r="H91" s="103" t="e">
        <f>($F$7/VLOOKUP(B91,'Paddock Names'!$B$11:$D$140,3))*(SUM(I91:AM91)/31)</f>
        <v>#DIV/0!</v>
      </c>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2"/>
    </row>
    <row r="92" spans="2:39" ht="16" thickBot="1" x14ac:dyDescent="0.25">
      <c r="B92" s="58">
        <f t="shared" si="5"/>
        <v>41.5</v>
      </c>
      <c r="C92" s="23"/>
      <c r="D92" s="29"/>
      <c r="E92" s="27"/>
      <c r="F92" s="21"/>
      <c r="G92" s="22"/>
      <c r="H92" s="104"/>
      <c r="I92" s="114" t="e">
        <f>F91+(VLOOKUP(B91,'Growth Rates'!$B$11:$O$140,($B$1+2),FALSE))-(I91*(I$7/VLOOKUP(B91,'Paddock Names'!$B$11:$D$140,3)))</f>
        <v>#DIV/0!</v>
      </c>
      <c r="J92" s="114" t="e">
        <f>I92+(VLOOKUP($B91,'Growth Rates'!$B$11:$O$140,($B$1+2),FALSE))-(J91*(J$7/VLOOKUP($B91,'Paddock Names'!$B$11:$D$140,3)))</f>
        <v>#DIV/0!</v>
      </c>
      <c r="K92" s="114" t="e">
        <f>J92+(VLOOKUP($B91,'Growth Rates'!$B$11:$O$140,($B$1+2),FALSE))-(K91*(K$7/VLOOKUP($B91,'Paddock Names'!$B$11:$D$140,3)))</f>
        <v>#DIV/0!</v>
      </c>
      <c r="L92" s="114" t="e">
        <f>K92+(VLOOKUP($B91,'Growth Rates'!$B$11:$O$140,($B$1+2),FALSE))-(L91*(L$7/VLOOKUP($B91,'Paddock Names'!$B$11:$D$140,3)))</f>
        <v>#DIV/0!</v>
      </c>
      <c r="M92" s="114" t="e">
        <f>L92+(VLOOKUP($B91,'Growth Rates'!$B$11:$O$140,($B$1+2),FALSE))-(M91*(M$7/VLOOKUP($B91,'Paddock Names'!$B$11:$D$140,3)))</f>
        <v>#DIV/0!</v>
      </c>
      <c r="N92" s="114" t="e">
        <f>M92+(VLOOKUP($B91,'Growth Rates'!$B$11:$O$140,($B$1+2),FALSE))-(N91*(N$7/VLOOKUP($B91,'Paddock Names'!$B$11:$D$140,3)))</f>
        <v>#DIV/0!</v>
      </c>
      <c r="O92" s="114" t="e">
        <f>N92+(VLOOKUP($B91,'Growth Rates'!$B$11:$O$140,($B$1+2),FALSE))-(O91*(O$7/VLOOKUP($B91,'Paddock Names'!$B$11:$D$140,3)))</f>
        <v>#DIV/0!</v>
      </c>
      <c r="P92" s="114" t="e">
        <f>O92+(VLOOKUP($B91,'Growth Rates'!$B$11:$O$140,($B$1+2),FALSE))-(P91*(P$7/VLOOKUP($B91,'Paddock Names'!$B$11:$D$140,3)))</f>
        <v>#DIV/0!</v>
      </c>
      <c r="Q92" s="114" t="e">
        <f>P92+(VLOOKUP($B91,'Growth Rates'!$B$11:$O$140,($B$1+2),FALSE))-(Q91*(Q$7/VLOOKUP($B91,'Paddock Names'!$B$11:$D$140,3)))</f>
        <v>#DIV/0!</v>
      </c>
      <c r="R92" s="114" t="e">
        <f>Q92+(VLOOKUP($B91,'Growth Rates'!$B$11:$O$140,($B$1+2),FALSE))-(R91*(R$7/VLOOKUP($B91,'Paddock Names'!$B$11:$D$140,3)))</f>
        <v>#DIV/0!</v>
      </c>
      <c r="S92" s="114" t="e">
        <f>R92+(VLOOKUP($B91,'Growth Rates'!$B$11:$O$140,($B$1+2),FALSE))-(S91*(S$7/VLOOKUP($B91,'Paddock Names'!$B$11:$D$140,3)))</f>
        <v>#DIV/0!</v>
      </c>
      <c r="T92" s="114" t="e">
        <f>S92+(VLOOKUP($B91,'Growth Rates'!$B$11:$O$140,($B$1+2),FALSE))-(T91*(T$7/VLOOKUP($B91,'Paddock Names'!$B$11:$D$140,3)))</f>
        <v>#DIV/0!</v>
      </c>
      <c r="U92" s="114" t="e">
        <f>T92+(VLOOKUP($B91,'Growth Rates'!$B$11:$O$140,($B$1+2),FALSE))-(U91*(U$7/VLOOKUP($B91,'Paddock Names'!$B$11:$D$140,3)))</f>
        <v>#DIV/0!</v>
      </c>
      <c r="V92" s="114" t="e">
        <f>U92+(VLOOKUP($B91,'Growth Rates'!$B$11:$O$140,($B$1+2),FALSE))-(V91*(V$7/VLOOKUP($B91,'Paddock Names'!$B$11:$D$140,3)))</f>
        <v>#DIV/0!</v>
      </c>
      <c r="W92" s="114" t="e">
        <f>V92+(VLOOKUP($B91,'Growth Rates'!$B$11:$O$140,($B$1+2),FALSE))-(W91*(W$7/VLOOKUP($B91,'Paddock Names'!$B$11:$D$140,3)))</f>
        <v>#DIV/0!</v>
      </c>
      <c r="X92" s="114" t="e">
        <f>W92+(VLOOKUP($B91,'Growth Rates'!$B$11:$O$140,($B$1+2),FALSE))-(X91*(X$7/VLOOKUP($B91,'Paddock Names'!$B$11:$D$140,3)))</f>
        <v>#DIV/0!</v>
      </c>
      <c r="Y92" s="114" t="e">
        <f>X92+(VLOOKUP($B91,'Growth Rates'!$B$11:$O$140,($B$1+2),FALSE))-(Y91*(Y$7/VLOOKUP($B91,'Paddock Names'!$B$11:$D$140,3)))</f>
        <v>#DIV/0!</v>
      </c>
      <c r="Z92" s="114" t="e">
        <f>Y92+(VLOOKUP($B91,'Growth Rates'!$B$11:$O$140,($B$1+2),FALSE))-(Z91*(Z$7/VLOOKUP($B91,'Paddock Names'!$B$11:$D$140,3)))</f>
        <v>#DIV/0!</v>
      </c>
      <c r="AA92" s="114" t="e">
        <f>Z92+(VLOOKUP($B91,'Growth Rates'!$B$11:$O$140,($B$1+2),FALSE))-(AA91*(AA$7/VLOOKUP($B91,'Paddock Names'!$B$11:$D$140,3)))</f>
        <v>#DIV/0!</v>
      </c>
      <c r="AB92" s="114" t="e">
        <f>AA92+(VLOOKUP($B91,'Growth Rates'!$B$11:$O$140,($B$1+2),FALSE))-(AB91*(AB$7/VLOOKUP($B91,'Paddock Names'!$B$11:$D$140,3)))</f>
        <v>#DIV/0!</v>
      </c>
      <c r="AC92" s="114" t="e">
        <f>AB92+(VLOOKUP($B91,'Growth Rates'!$B$11:$O$140,($B$1+2),FALSE))-(AC91*(AC$7/VLOOKUP($B91,'Paddock Names'!$B$11:$D$140,3)))</f>
        <v>#DIV/0!</v>
      </c>
      <c r="AD92" s="114" t="e">
        <f>AC92+(VLOOKUP($B91,'Growth Rates'!$B$11:$O$140,($B$1+2),FALSE))-(AD91*(AD$7/VLOOKUP($B91,'Paddock Names'!$B$11:$D$140,3)))</f>
        <v>#DIV/0!</v>
      </c>
      <c r="AE92" s="114" t="e">
        <f>AD92+(VLOOKUP($B91,'Growth Rates'!$B$11:$O$140,($B$1+2),FALSE))-(AE91*(AE$7/VLOOKUP($B91,'Paddock Names'!$B$11:$D$140,3)))</f>
        <v>#DIV/0!</v>
      </c>
      <c r="AF92" s="114" t="e">
        <f>AE92+(VLOOKUP($B91,'Growth Rates'!$B$11:$O$140,($B$1+2),FALSE))-(AF91*(AF$7/VLOOKUP($B91,'Paddock Names'!$B$11:$D$140,3)))</f>
        <v>#DIV/0!</v>
      </c>
      <c r="AG92" s="114" t="e">
        <f>AF92+(VLOOKUP($B91,'Growth Rates'!$B$11:$O$140,($B$1+2),FALSE))-(AG91*(AG$7/VLOOKUP($B91,'Paddock Names'!$B$11:$D$140,3)))</f>
        <v>#DIV/0!</v>
      </c>
      <c r="AH92" s="114" t="e">
        <f>AG92+(VLOOKUP($B91,'Growth Rates'!$B$11:$O$140,($B$1+2),FALSE))-(AH91*(AH$7/VLOOKUP($B91,'Paddock Names'!$B$11:$D$140,3)))</f>
        <v>#DIV/0!</v>
      </c>
      <c r="AI92" s="114" t="e">
        <f>AH92+(VLOOKUP($B91,'Growth Rates'!$B$11:$O$140,($B$1+2),FALSE))-(AI91*(AI$7/VLOOKUP($B91,'Paddock Names'!$B$11:$D$140,3)))</f>
        <v>#DIV/0!</v>
      </c>
      <c r="AJ92" s="114" t="e">
        <f>AI92+(VLOOKUP($B91,'Growth Rates'!$B$11:$O$140,($B$1+2),FALSE))-(AJ91*(AJ$7/VLOOKUP($B91,'Paddock Names'!$B$11:$D$140,3)))</f>
        <v>#DIV/0!</v>
      </c>
      <c r="AK92" s="114" t="e">
        <f>AJ92+(VLOOKUP($B91,'Growth Rates'!$B$11:$O$140,($B$1+2),FALSE))-(AK91*(AK$7/VLOOKUP($B91,'Paddock Names'!$B$11:$D$140,3)))</f>
        <v>#DIV/0!</v>
      </c>
      <c r="AL92" s="114" t="e">
        <f>AK92+(VLOOKUP($B91,'Growth Rates'!$B$11:$O$140,($B$1+2),FALSE))-(AL91*(AL$7/VLOOKUP($B91,'Paddock Names'!$B$11:$D$140,3)))</f>
        <v>#DIV/0!</v>
      </c>
      <c r="AM92" s="115" t="e">
        <f>AL92+(VLOOKUP($B91,'Growth Rates'!$B$11:$O$140,($B$1+2),FALSE))-(AM91*(AM$7/VLOOKUP($B91,'Paddock Names'!$B$11:$D$140,3)))</f>
        <v>#DIV/0!</v>
      </c>
    </row>
    <row r="93" spans="2:39" x14ac:dyDescent="0.2">
      <c r="B93" s="58">
        <f t="shared" si="5"/>
        <v>42</v>
      </c>
      <c r="C93" s="23" t="str">
        <f>IF(VLOOKUP(B93,'Paddock Names'!$B$11:$C$140,2)&gt;0,VLOOKUP(B93,'Paddock Names'!$B$11:$C$140,2),"")</f>
        <v/>
      </c>
      <c r="D93" s="28" t="e">
        <f>IF(((F93-G93)/(((VLOOKUP(B93,'Growth Rates'!$B$11:$O$140,($B$1+2),FALSE)))-(((I$7/VLOOKUP(B93,'Paddock Names'!$B$11:$D$140,3))))))*-1&gt;31,31,(IF(((F93-G93)/(((VLOOKUP(B93,'Growth Rates'!$B$11:$O$140,($B$1+2),FALSE)))-(((I$7/VLOOKUP(B93,'Paddock Names'!$B$11:$D$140,3))))))*-1&gt;0,ROUNDDOWN(((F93-G93)/(((VLOOKUP(B93,'Growth Rates'!$B$11:$O$140,($B$1+2),FALSE)))-(((I$7/VLOOKUP(B93,'Paddock Names'!$B$11:$D$140,3))))))*-1,0),31)))</f>
        <v>#DIV/0!</v>
      </c>
      <c r="E93" s="17" t="str">
        <f t="shared" si="6"/>
        <v xml:space="preserve"> </v>
      </c>
      <c r="F93" s="119" t="e">
        <f>Nov!AL94</f>
        <v>#DIV/0!</v>
      </c>
      <c r="G93" s="17">
        <f>VLOOKUP(B93,'Herbage Mass Residual'!$B$11:$O$140,($B$1+2),FALSE)</f>
        <v>2000</v>
      </c>
      <c r="H93" s="103" t="e">
        <f>($F$7/VLOOKUP(B93,'Paddock Names'!$B$11:$D$140,3))*(SUM(I93:AM93)/31)</f>
        <v>#DIV/0!</v>
      </c>
      <c r="I93" s="100"/>
      <c r="J93" s="100"/>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2"/>
    </row>
    <row r="94" spans="2:39" ht="16" thickBot="1" x14ac:dyDescent="0.25">
      <c r="B94" s="58">
        <f t="shared" si="5"/>
        <v>42.5</v>
      </c>
      <c r="C94" s="23"/>
      <c r="D94" s="29"/>
      <c r="E94" s="27"/>
      <c r="F94" s="21"/>
      <c r="G94" s="22"/>
      <c r="H94" s="104"/>
      <c r="I94" s="114" t="e">
        <f>F93+(VLOOKUP(B93,'Growth Rates'!$B$11:$O$140,($B$1+2),FALSE))-(I93*(I$7/VLOOKUP(B93,'Paddock Names'!$B$11:$D$140,3)))</f>
        <v>#DIV/0!</v>
      </c>
      <c r="J94" s="114" t="e">
        <f>I94+(VLOOKUP($B93,'Growth Rates'!$B$11:$O$140,($B$1+2),FALSE))-(J93*(J$7/VLOOKUP($B93,'Paddock Names'!$B$11:$D$140,3)))</f>
        <v>#DIV/0!</v>
      </c>
      <c r="K94" s="114" t="e">
        <f>J94+(VLOOKUP($B93,'Growth Rates'!$B$11:$O$140,($B$1+2),FALSE))-(K93*(K$7/VLOOKUP($B93,'Paddock Names'!$B$11:$D$140,3)))</f>
        <v>#DIV/0!</v>
      </c>
      <c r="L94" s="114" t="e">
        <f>K94+(VLOOKUP($B93,'Growth Rates'!$B$11:$O$140,($B$1+2),FALSE))-(L93*(L$7/VLOOKUP($B93,'Paddock Names'!$B$11:$D$140,3)))</f>
        <v>#DIV/0!</v>
      </c>
      <c r="M94" s="114" t="e">
        <f>L94+(VLOOKUP($B93,'Growth Rates'!$B$11:$O$140,($B$1+2),FALSE))-(M93*(M$7/VLOOKUP($B93,'Paddock Names'!$B$11:$D$140,3)))</f>
        <v>#DIV/0!</v>
      </c>
      <c r="N94" s="114" t="e">
        <f>M94+(VLOOKUP($B93,'Growth Rates'!$B$11:$O$140,($B$1+2),FALSE))-(N93*(N$7/VLOOKUP($B93,'Paddock Names'!$B$11:$D$140,3)))</f>
        <v>#DIV/0!</v>
      </c>
      <c r="O94" s="114" t="e">
        <f>N94+(VLOOKUP($B93,'Growth Rates'!$B$11:$O$140,($B$1+2),FALSE))-(O93*(O$7/VLOOKUP($B93,'Paddock Names'!$B$11:$D$140,3)))</f>
        <v>#DIV/0!</v>
      </c>
      <c r="P94" s="114" t="e">
        <f>O94+(VLOOKUP($B93,'Growth Rates'!$B$11:$O$140,($B$1+2),FALSE))-(P93*(P$7/VLOOKUP($B93,'Paddock Names'!$B$11:$D$140,3)))</f>
        <v>#DIV/0!</v>
      </c>
      <c r="Q94" s="114" t="e">
        <f>P94+(VLOOKUP($B93,'Growth Rates'!$B$11:$O$140,($B$1+2),FALSE))-(Q93*(Q$7/VLOOKUP($B93,'Paddock Names'!$B$11:$D$140,3)))</f>
        <v>#DIV/0!</v>
      </c>
      <c r="R94" s="114" t="e">
        <f>Q94+(VLOOKUP($B93,'Growth Rates'!$B$11:$O$140,($B$1+2),FALSE))-(R93*(R$7/VLOOKUP($B93,'Paddock Names'!$B$11:$D$140,3)))</f>
        <v>#DIV/0!</v>
      </c>
      <c r="S94" s="114" t="e">
        <f>R94+(VLOOKUP($B93,'Growth Rates'!$B$11:$O$140,($B$1+2),FALSE))-(S93*(S$7/VLOOKUP($B93,'Paddock Names'!$B$11:$D$140,3)))</f>
        <v>#DIV/0!</v>
      </c>
      <c r="T94" s="114" t="e">
        <f>S94+(VLOOKUP($B93,'Growth Rates'!$B$11:$O$140,($B$1+2),FALSE))-(T93*(T$7/VLOOKUP($B93,'Paddock Names'!$B$11:$D$140,3)))</f>
        <v>#DIV/0!</v>
      </c>
      <c r="U94" s="114" t="e">
        <f>T94+(VLOOKUP($B93,'Growth Rates'!$B$11:$O$140,($B$1+2),FALSE))-(U93*(U$7/VLOOKUP($B93,'Paddock Names'!$B$11:$D$140,3)))</f>
        <v>#DIV/0!</v>
      </c>
      <c r="V94" s="114" t="e">
        <f>U94+(VLOOKUP($B93,'Growth Rates'!$B$11:$O$140,($B$1+2),FALSE))-(V93*(V$7/VLOOKUP($B93,'Paddock Names'!$B$11:$D$140,3)))</f>
        <v>#DIV/0!</v>
      </c>
      <c r="W94" s="114" t="e">
        <f>V94+(VLOOKUP($B93,'Growth Rates'!$B$11:$O$140,($B$1+2),FALSE))-(W93*(W$7/VLOOKUP($B93,'Paddock Names'!$B$11:$D$140,3)))</f>
        <v>#DIV/0!</v>
      </c>
      <c r="X94" s="114" t="e">
        <f>W94+(VLOOKUP($B93,'Growth Rates'!$B$11:$O$140,($B$1+2),FALSE))-(X93*(X$7/VLOOKUP($B93,'Paddock Names'!$B$11:$D$140,3)))</f>
        <v>#DIV/0!</v>
      </c>
      <c r="Y94" s="114" t="e">
        <f>X94+(VLOOKUP($B93,'Growth Rates'!$B$11:$O$140,($B$1+2),FALSE))-(Y93*(Y$7/VLOOKUP($B93,'Paddock Names'!$B$11:$D$140,3)))</f>
        <v>#DIV/0!</v>
      </c>
      <c r="Z94" s="114" t="e">
        <f>Y94+(VLOOKUP($B93,'Growth Rates'!$B$11:$O$140,($B$1+2),FALSE))-(Z93*(Z$7/VLOOKUP($B93,'Paddock Names'!$B$11:$D$140,3)))</f>
        <v>#DIV/0!</v>
      </c>
      <c r="AA94" s="114" t="e">
        <f>Z94+(VLOOKUP($B93,'Growth Rates'!$B$11:$O$140,($B$1+2),FALSE))-(AA93*(AA$7/VLOOKUP($B93,'Paddock Names'!$B$11:$D$140,3)))</f>
        <v>#DIV/0!</v>
      </c>
      <c r="AB94" s="114" t="e">
        <f>AA94+(VLOOKUP($B93,'Growth Rates'!$B$11:$O$140,($B$1+2),FALSE))-(AB93*(AB$7/VLOOKUP($B93,'Paddock Names'!$B$11:$D$140,3)))</f>
        <v>#DIV/0!</v>
      </c>
      <c r="AC94" s="114" t="e">
        <f>AB94+(VLOOKUP($B93,'Growth Rates'!$B$11:$O$140,($B$1+2),FALSE))-(AC93*(AC$7/VLOOKUP($B93,'Paddock Names'!$B$11:$D$140,3)))</f>
        <v>#DIV/0!</v>
      </c>
      <c r="AD94" s="114" t="e">
        <f>AC94+(VLOOKUP($B93,'Growth Rates'!$B$11:$O$140,($B$1+2),FALSE))-(AD93*(AD$7/VLOOKUP($B93,'Paddock Names'!$B$11:$D$140,3)))</f>
        <v>#DIV/0!</v>
      </c>
      <c r="AE94" s="114" t="e">
        <f>AD94+(VLOOKUP($B93,'Growth Rates'!$B$11:$O$140,($B$1+2),FALSE))-(AE93*(AE$7/VLOOKUP($B93,'Paddock Names'!$B$11:$D$140,3)))</f>
        <v>#DIV/0!</v>
      </c>
      <c r="AF94" s="114" t="e">
        <f>AE94+(VLOOKUP($B93,'Growth Rates'!$B$11:$O$140,($B$1+2),FALSE))-(AF93*(AF$7/VLOOKUP($B93,'Paddock Names'!$B$11:$D$140,3)))</f>
        <v>#DIV/0!</v>
      </c>
      <c r="AG94" s="114" t="e">
        <f>AF94+(VLOOKUP($B93,'Growth Rates'!$B$11:$O$140,($B$1+2),FALSE))-(AG93*(AG$7/VLOOKUP($B93,'Paddock Names'!$B$11:$D$140,3)))</f>
        <v>#DIV/0!</v>
      </c>
      <c r="AH94" s="114" t="e">
        <f>AG94+(VLOOKUP($B93,'Growth Rates'!$B$11:$O$140,($B$1+2),FALSE))-(AH93*(AH$7/VLOOKUP($B93,'Paddock Names'!$B$11:$D$140,3)))</f>
        <v>#DIV/0!</v>
      </c>
      <c r="AI94" s="114" t="e">
        <f>AH94+(VLOOKUP($B93,'Growth Rates'!$B$11:$O$140,($B$1+2),FALSE))-(AI93*(AI$7/VLOOKUP($B93,'Paddock Names'!$B$11:$D$140,3)))</f>
        <v>#DIV/0!</v>
      </c>
      <c r="AJ94" s="114" t="e">
        <f>AI94+(VLOOKUP($B93,'Growth Rates'!$B$11:$O$140,($B$1+2),FALSE))-(AJ93*(AJ$7/VLOOKUP($B93,'Paddock Names'!$B$11:$D$140,3)))</f>
        <v>#DIV/0!</v>
      </c>
      <c r="AK94" s="114" t="e">
        <f>AJ94+(VLOOKUP($B93,'Growth Rates'!$B$11:$O$140,($B$1+2),FALSE))-(AK93*(AK$7/VLOOKUP($B93,'Paddock Names'!$B$11:$D$140,3)))</f>
        <v>#DIV/0!</v>
      </c>
      <c r="AL94" s="114" t="e">
        <f>AK94+(VLOOKUP($B93,'Growth Rates'!$B$11:$O$140,($B$1+2),FALSE))-(AL93*(AL$7/VLOOKUP($B93,'Paddock Names'!$B$11:$D$140,3)))</f>
        <v>#DIV/0!</v>
      </c>
      <c r="AM94" s="115" t="e">
        <f>AL94+(VLOOKUP($B93,'Growth Rates'!$B$11:$O$140,($B$1+2),FALSE))-(AM93*(AM$7/VLOOKUP($B93,'Paddock Names'!$B$11:$D$140,3)))</f>
        <v>#DIV/0!</v>
      </c>
    </row>
    <row r="95" spans="2:39" x14ac:dyDescent="0.2">
      <c r="B95" s="58">
        <f t="shared" si="5"/>
        <v>43</v>
      </c>
      <c r="C95" s="23" t="str">
        <f>IF(VLOOKUP(B95,'Paddock Names'!$B$11:$C$140,2)&gt;0,VLOOKUP(B95,'Paddock Names'!$B$11:$C$140,2),"")</f>
        <v/>
      </c>
      <c r="D95" s="28" t="e">
        <f>IF(((F95-G95)/(((VLOOKUP(B95,'Growth Rates'!$B$11:$O$140,($B$1+2),FALSE)))-(((I$7/VLOOKUP(B95,'Paddock Names'!$B$11:$D$140,3))))))*-1&gt;31,31,(IF(((F95-G95)/(((VLOOKUP(B95,'Growth Rates'!$B$11:$O$140,($B$1+2),FALSE)))-(((I$7/VLOOKUP(B95,'Paddock Names'!$B$11:$D$140,3))))))*-1&gt;0,ROUNDDOWN(((F95-G95)/(((VLOOKUP(B95,'Growth Rates'!$B$11:$O$140,($B$1+2),FALSE)))-(((I$7/VLOOKUP(B95,'Paddock Names'!$B$11:$D$140,3))))))*-1,0),31)))</f>
        <v>#DIV/0!</v>
      </c>
      <c r="E95" s="17" t="str">
        <f t="shared" si="6"/>
        <v xml:space="preserve"> </v>
      </c>
      <c r="F95" s="119" t="e">
        <f>Nov!AL96</f>
        <v>#DIV/0!</v>
      </c>
      <c r="G95" s="17">
        <f>VLOOKUP(B95,'Herbage Mass Residual'!$B$11:$O$140,($B$1+2),FALSE)</f>
        <v>2000</v>
      </c>
      <c r="H95" s="103" t="e">
        <f>($F$7/VLOOKUP(B95,'Paddock Names'!$B$11:$D$140,3))*(SUM(I95:AM95)/31)</f>
        <v>#DIV/0!</v>
      </c>
      <c r="I95" s="100"/>
      <c r="J95" s="100"/>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2"/>
    </row>
    <row r="96" spans="2:39" ht="16" thickBot="1" x14ac:dyDescent="0.25">
      <c r="B96" s="58">
        <f t="shared" si="5"/>
        <v>43.5</v>
      </c>
      <c r="C96" s="23"/>
      <c r="D96" s="29"/>
      <c r="E96" s="27"/>
      <c r="F96" s="21"/>
      <c r="G96" s="22"/>
      <c r="H96" s="104"/>
      <c r="I96" s="114" t="e">
        <f>F95+(VLOOKUP(B95,'Growth Rates'!$B$11:$O$140,($B$1+2),FALSE))-(I95*(I$7/VLOOKUP(B95,'Paddock Names'!$B$11:$D$140,3)))</f>
        <v>#DIV/0!</v>
      </c>
      <c r="J96" s="114" t="e">
        <f>I96+(VLOOKUP($B95,'Growth Rates'!$B$11:$O$140,($B$1+2),FALSE))-(J95*(J$7/VLOOKUP($B95,'Paddock Names'!$B$11:$D$140,3)))</f>
        <v>#DIV/0!</v>
      </c>
      <c r="K96" s="114" t="e">
        <f>J96+(VLOOKUP($B95,'Growth Rates'!$B$11:$O$140,($B$1+2),FALSE))-(K95*(K$7/VLOOKUP($B95,'Paddock Names'!$B$11:$D$140,3)))</f>
        <v>#DIV/0!</v>
      </c>
      <c r="L96" s="114" t="e">
        <f>K96+(VLOOKUP($B95,'Growth Rates'!$B$11:$O$140,($B$1+2),FALSE))-(L95*(L$7/VLOOKUP($B95,'Paddock Names'!$B$11:$D$140,3)))</f>
        <v>#DIV/0!</v>
      </c>
      <c r="M96" s="114" t="e">
        <f>L96+(VLOOKUP($B95,'Growth Rates'!$B$11:$O$140,($B$1+2),FALSE))-(M95*(M$7/VLOOKUP($B95,'Paddock Names'!$B$11:$D$140,3)))</f>
        <v>#DIV/0!</v>
      </c>
      <c r="N96" s="114" t="e">
        <f>M96+(VLOOKUP($B95,'Growth Rates'!$B$11:$O$140,($B$1+2),FALSE))-(N95*(N$7/VLOOKUP($B95,'Paddock Names'!$B$11:$D$140,3)))</f>
        <v>#DIV/0!</v>
      </c>
      <c r="O96" s="114" t="e">
        <f>N96+(VLOOKUP($B95,'Growth Rates'!$B$11:$O$140,($B$1+2),FALSE))-(O95*(O$7/VLOOKUP($B95,'Paddock Names'!$B$11:$D$140,3)))</f>
        <v>#DIV/0!</v>
      </c>
      <c r="P96" s="114" t="e">
        <f>O96+(VLOOKUP($B95,'Growth Rates'!$B$11:$O$140,($B$1+2),FALSE))-(P95*(P$7/VLOOKUP($B95,'Paddock Names'!$B$11:$D$140,3)))</f>
        <v>#DIV/0!</v>
      </c>
      <c r="Q96" s="114" t="e">
        <f>P96+(VLOOKUP($B95,'Growth Rates'!$B$11:$O$140,($B$1+2),FALSE))-(Q95*(Q$7/VLOOKUP($B95,'Paddock Names'!$B$11:$D$140,3)))</f>
        <v>#DIV/0!</v>
      </c>
      <c r="R96" s="114" t="e">
        <f>Q96+(VLOOKUP($B95,'Growth Rates'!$B$11:$O$140,($B$1+2),FALSE))-(R95*(R$7/VLOOKUP($B95,'Paddock Names'!$B$11:$D$140,3)))</f>
        <v>#DIV/0!</v>
      </c>
      <c r="S96" s="114" t="e">
        <f>R96+(VLOOKUP($B95,'Growth Rates'!$B$11:$O$140,($B$1+2),FALSE))-(S95*(S$7/VLOOKUP($B95,'Paddock Names'!$B$11:$D$140,3)))</f>
        <v>#DIV/0!</v>
      </c>
      <c r="T96" s="114" t="e">
        <f>S96+(VLOOKUP($B95,'Growth Rates'!$B$11:$O$140,($B$1+2),FALSE))-(T95*(T$7/VLOOKUP($B95,'Paddock Names'!$B$11:$D$140,3)))</f>
        <v>#DIV/0!</v>
      </c>
      <c r="U96" s="114" t="e">
        <f>T96+(VLOOKUP($B95,'Growth Rates'!$B$11:$O$140,($B$1+2),FALSE))-(U95*(U$7/VLOOKUP($B95,'Paddock Names'!$B$11:$D$140,3)))</f>
        <v>#DIV/0!</v>
      </c>
      <c r="V96" s="114" t="e">
        <f>U96+(VLOOKUP($B95,'Growth Rates'!$B$11:$O$140,($B$1+2),FALSE))-(V95*(V$7/VLOOKUP($B95,'Paddock Names'!$B$11:$D$140,3)))</f>
        <v>#DIV/0!</v>
      </c>
      <c r="W96" s="114" t="e">
        <f>V96+(VLOOKUP($B95,'Growth Rates'!$B$11:$O$140,($B$1+2),FALSE))-(W95*(W$7/VLOOKUP($B95,'Paddock Names'!$B$11:$D$140,3)))</f>
        <v>#DIV/0!</v>
      </c>
      <c r="X96" s="114" t="e">
        <f>W96+(VLOOKUP($B95,'Growth Rates'!$B$11:$O$140,($B$1+2),FALSE))-(X95*(X$7/VLOOKUP($B95,'Paddock Names'!$B$11:$D$140,3)))</f>
        <v>#DIV/0!</v>
      </c>
      <c r="Y96" s="114" t="e">
        <f>X96+(VLOOKUP($B95,'Growth Rates'!$B$11:$O$140,($B$1+2),FALSE))-(Y95*(Y$7/VLOOKUP($B95,'Paddock Names'!$B$11:$D$140,3)))</f>
        <v>#DIV/0!</v>
      </c>
      <c r="Z96" s="114" t="e">
        <f>Y96+(VLOOKUP($B95,'Growth Rates'!$B$11:$O$140,($B$1+2),FALSE))-(Z95*(Z$7/VLOOKUP($B95,'Paddock Names'!$B$11:$D$140,3)))</f>
        <v>#DIV/0!</v>
      </c>
      <c r="AA96" s="114" t="e">
        <f>Z96+(VLOOKUP($B95,'Growth Rates'!$B$11:$O$140,($B$1+2),FALSE))-(AA95*(AA$7/VLOOKUP($B95,'Paddock Names'!$B$11:$D$140,3)))</f>
        <v>#DIV/0!</v>
      </c>
      <c r="AB96" s="114" t="e">
        <f>AA96+(VLOOKUP($B95,'Growth Rates'!$B$11:$O$140,($B$1+2),FALSE))-(AB95*(AB$7/VLOOKUP($B95,'Paddock Names'!$B$11:$D$140,3)))</f>
        <v>#DIV/0!</v>
      </c>
      <c r="AC96" s="114" t="e">
        <f>AB96+(VLOOKUP($B95,'Growth Rates'!$B$11:$O$140,($B$1+2),FALSE))-(AC95*(AC$7/VLOOKUP($B95,'Paddock Names'!$B$11:$D$140,3)))</f>
        <v>#DIV/0!</v>
      </c>
      <c r="AD96" s="114" t="e">
        <f>AC96+(VLOOKUP($B95,'Growth Rates'!$B$11:$O$140,($B$1+2),FALSE))-(AD95*(AD$7/VLOOKUP($B95,'Paddock Names'!$B$11:$D$140,3)))</f>
        <v>#DIV/0!</v>
      </c>
      <c r="AE96" s="114" t="e">
        <f>AD96+(VLOOKUP($B95,'Growth Rates'!$B$11:$O$140,($B$1+2),FALSE))-(AE95*(AE$7/VLOOKUP($B95,'Paddock Names'!$B$11:$D$140,3)))</f>
        <v>#DIV/0!</v>
      </c>
      <c r="AF96" s="114" t="e">
        <f>AE96+(VLOOKUP($B95,'Growth Rates'!$B$11:$O$140,($B$1+2),FALSE))-(AF95*(AF$7/VLOOKUP($B95,'Paddock Names'!$B$11:$D$140,3)))</f>
        <v>#DIV/0!</v>
      </c>
      <c r="AG96" s="114" t="e">
        <f>AF96+(VLOOKUP($B95,'Growth Rates'!$B$11:$O$140,($B$1+2),FALSE))-(AG95*(AG$7/VLOOKUP($B95,'Paddock Names'!$B$11:$D$140,3)))</f>
        <v>#DIV/0!</v>
      </c>
      <c r="AH96" s="114" t="e">
        <f>AG96+(VLOOKUP($B95,'Growth Rates'!$B$11:$O$140,($B$1+2),FALSE))-(AH95*(AH$7/VLOOKUP($B95,'Paddock Names'!$B$11:$D$140,3)))</f>
        <v>#DIV/0!</v>
      </c>
      <c r="AI96" s="114" t="e">
        <f>AH96+(VLOOKUP($B95,'Growth Rates'!$B$11:$O$140,($B$1+2),FALSE))-(AI95*(AI$7/VLOOKUP($B95,'Paddock Names'!$B$11:$D$140,3)))</f>
        <v>#DIV/0!</v>
      </c>
      <c r="AJ96" s="114" t="e">
        <f>AI96+(VLOOKUP($B95,'Growth Rates'!$B$11:$O$140,($B$1+2),FALSE))-(AJ95*(AJ$7/VLOOKUP($B95,'Paddock Names'!$B$11:$D$140,3)))</f>
        <v>#DIV/0!</v>
      </c>
      <c r="AK96" s="114" t="e">
        <f>AJ96+(VLOOKUP($B95,'Growth Rates'!$B$11:$O$140,($B$1+2),FALSE))-(AK95*(AK$7/VLOOKUP($B95,'Paddock Names'!$B$11:$D$140,3)))</f>
        <v>#DIV/0!</v>
      </c>
      <c r="AL96" s="114" t="e">
        <f>AK96+(VLOOKUP($B95,'Growth Rates'!$B$11:$O$140,($B$1+2),FALSE))-(AL95*(AL$7/VLOOKUP($B95,'Paddock Names'!$B$11:$D$140,3)))</f>
        <v>#DIV/0!</v>
      </c>
      <c r="AM96" s="115" t="e">
        <f>AL96+(VLOOKUP($B95,'Growth Rates'!$B$11:$O$140,($B$1+2),FALSE))-(AM95*(AM$7/VLOOKUP($B95,'Paddock Names'!$B$11:$D$140,3)))</f>
        <v>#DIV/0!</v>
      </c>
    </row>
    <row r="97" spans="2:39" x14ac:dyDescent="0.2">
      <c r="B97" s="58">
        <f t="shared" si="5"/>
        <v>44</v>
      </c>
      <c r="C97" s="23" t="str">
        <f>IF(VLOOKUP(B97,'Paddock Names'!$B$11:$C$140,2)&gt;0,VLOOKUP(B97,'Paddock Names'!$B$11:$C$140,2),"")</f>
        <v/>
      </c>
      <c r="D97" s="28" t="e">
        <f>IF(((F97-G97)/(((VLOOKUP(B97,'Growth Rates'!$B$11:$O$140,($B$1+2),FALSE)))-(((I$7/VLOOKUP(B97,'Paddock Names'!$B$11:$D$140,3))))))*-1&gt;31,31,(IF(((F97-G97)/(((VLOOKUP(B97,'Growth Rates'!$B$11:$O$140,($B$1+2),FALSE)))-(((I$7/VLOOKUP(B97,'Paddock Names'!$B$11:$D$140,3))))))*-1&gt;0,ROUNDDOWN(((F97-G97)/(((VLOOKUP(B97,'Growth Rates'!$B$11:$O$140,($B$1+2),FALSE)))-(((I$7/VLOOKUP(B97,'Paddock Names'!$B$11:$D$140,3))))))*-1,0),31)))</f>
        <v>#DIV/0!</v>
      </c>
      <c r="E97" s="17" t="str">
        <f t="shared" si="6"/>
        <v xml:space="preserve"> </v>
      </c>
      <c r="F97" s="119" t="e">
        <f>Nov!AL98</f>
        <v>#DIV/0!</v>
      </c>
      <c r="G97" s="17">
        <f>VLOOKUP(B97,'Herbage Mass Residual'!$B$11:$O$140,($B$1+2),FALSE)</f>
        <v>2000</v>
      </c>
      <c r="H97" s="103" t="e">
        <f>($F$7/VLOOKUP(B97,'Paddock Names'!$B$11:$D$140,3))*(SUM(I97:AM97)/31)</f>
        <v>#DIV/0!</v>
      </c>
      <c r="I97" s="100"/>
      <c r="J97" s="100"/>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2"/>
    </row>
    <row r="98" spans="2:39" ht="16" thickBot="1" x14ac:dyDescent="0.25">
      <c r="B98" s="58">
        <f t="shared" si="5"/>
        <v>44.5</v>
      </c>
      <c r="C98" s="23"/>
      <c r="D98" s="29"/>
      <c r="E98" s="27"/>
      <c r="F98" s="21"/>
      <c r="G98" s="22"/>
      <c r="H98" s="104"/>
      <c r="I98" s="114" t="e">
        <f>F97+(VLOOKUP(B97,'Growth Rates'!$B$11:$O$140,($B$1+2),FALSE))-(I97*(I$7/VLOOKUP(B97,'Paddock Names'!$B$11:$D$140,3)))</f>
        <v>#DIV/0!</v>
      </c>
      <c r="J98" s="114" t="e">
        <f>I98+(VLOOKUP($B97,'Growth Rates'!$B$11:$O$140,($B$1+2),FALSE))-(J97*(J$7/VLOOKUP($B97,'Paddock Names'!$B$11:$D$140,3)))</f>
        <v>#DIV/0!</v>
      </c>
      <c r="K98" s="114" t="e">
        <f>J98+(VLOOKUP($B97,'Growth Rates'!$B$11:$O$140,($B$1+2),FALSE))-(K97*(K$7/VLOOKUP($B97,'Paddock Names'!$B$11:$D$140,3)))</f>
        <v>#DIV/0!</v>
      </c>
      <c r="L98" s="114" t="e">
        <f>K98+(VLOOKUP($B97,'Growth Rates'!$B$11:$O$140,($B$1+2),FALSE))-(L97*(L$7/VLOOKUP($B97,'Paddock Names'!$B$11:$D$140,3)))</f>
        <v>#DIV/0!</v>
      </c>
      <c r="M98" s="114" t="e">
        <f>L98+(VLOOKUP($B97,'Growth Rates'!$B$11:$O$140,($B$1+2),FALSE))-(M97*(M$7/VLOOKUP($B97,'Paddock Names'!$B$11:$D$140,3)))</f>
        <v>#DIV/0!</v>
      </c>
      <c r="N98" s="114" t="e">
        <f>M98+(VLOOKUP($B97,'Growth Rates'!$B$11:$O$140,($B$1+2),FALSE))-(N97*(N$7/VLOOKUP($B97,'Paddock Names'!$B$11:$D$140,3)))</f>
        <v>#DIV/0!</v>
      </c>
      <c r="O98" s="114" t="e">
        <f>N98+(VLOOKUP($B97,'Growth Rates'!$B$11:$O$140,($B$1+2),FALSE))-(O97*(O$7/VLOOKUP($B97,'Paddock Names'!$B$11:$D$140,3)))</f>
        <v>#DIV/0!</v>
      </c>
      <c r="P98" s="114" t="e">
        <f>O98+(VLOOKUP($B97,'Growth Rates'!$B$11:$O$140,($B$1+2),FALSE))-(P97*(P$7/VLOOKUP($B97,'Paddock Names'!$B$11:$D$140,3)))</f>
        <v>#DIV/0!</v>
      </c>
      <c r="Q98" s="114" t="e">
        <f>P98+(VLOOKUP($B97,'Growth Rates'!$B$11:$O$140,($B$1+2),FALSE))-(Q97*(Q$7/VLOOKUP($B97,'Paddock Names'!$B$11:$D$140,3)))</f>
        <v>#DIV/0!</v>
      </c>
      <c r="R98" s="114" t="e">
        <f>Q98+(VLOOKUP($B97,'Growth Rates'!$B$11:$O$140,($B$1+2),FALSE))-(R97*(R$7/VLOOKUP($B97,'Paddock Names'!$B$11:$D$140,3)))</f>
        <v>#DIV/0!</v>
      </c>
      <c r="S98" s="114" t="e">
        <f>R98+(VLOOKUP($B97,'Growth Rates'!$B$11:$O$140,($B$1+2),FALSE))-(S97*(S$7/VLOOKUP($B97,'Paddock Names'!$B$11:$D$140,3)))</f>
        <v>#DIV/0!</v>
      </c>
      <c r="T98" s="114" t="e">
        <f>S98+(VLOOKUP($B97,'Growth Rates'!$B$11:$O$140,($B$1+2),FALSE))-(T97*(T$7/VLOOKUP($B97,'Paddock Names'!$B$11:$D$140,3)))</f>
        <v>#DIV/0!</v>
      </c>
      <c r="U98" s="114" t="e">
        <f>T98+(VLOOKUP($B97,'Growth Rates'!$B$11:$O$140,($B$1+2),FALSE))-(U97*(U$7/VLOOKUP($B97,'Paddock Names'!$B$11:$D$140,3)))</f>
        <v>#DIV/0!</v>
      </c>
      <c r="V98" s="114" t="e">
        <f>U98+(VLOOKUP($B97,'Growth Rates'!$B$11:$O$140,($B$1+2),FALSE))-(V97*(V$7/VLOOKUP($B97,'Paddock Names'!$B$11:$D$140,3)))</f>
        <v>#DIV/0!</v>
      </c>
      <c r="W98" s="114" t="e">
        <f>V98+(VLOOKUP($B97,'Growth Rates'!$B$11:$O$140,($B$1+2),FALSE))-(W97*(W$7/VLOOKUP($B97,'Paddock Names'!$B$11:$D$140,3)))</f>
        <v>#DIV/0!</v>
      </c>
      <c r="X98" s="114" t="e">
        <f>W98+(VLOOKUP($B97,'Growth Rates'!$B$11:$O$140,($B$1+2),FALSE))-(X97*(X$7/VLOOKUP($B97,'Paddock Names'!$B$11:$D$140,3)))</f>
        <v>#DIV/0!</v>
      </c>
      <c r="Y98" s="114" t="e">
        <f>X98+(VLOOKUP($B97,'Growth Rates'!$B$11:$O$140,($B$1+2),FALSE))-(Y97*(Y$7/VLOOKUP($B97,'Paddock Names'!$B$11:$D$140,3)))</f>
        <v>#DIV/0!</v>
      </c>
      <c r="Z98" s="114" t="e">
        <f>Y98+(VLOOKUP($B97,'Growth Rates'!$B$11:$O$140,($B$1+2),FALSE))-(Z97*(Z$7/VLOOKUP($B97,'Paddock Names'!$B$11:$D$140,3)))</f>
        <v>#DIV/0!</v>
      </c>
      <c r="AA98" s="114" t="e">
        <f>Z98+(VLOOKUP($B97,'Growth Rates'!$B$11:$O$140,($B$1+2),FALSE))-(AA97*(AA$7/VLOOKUP($B97,'Paddock Names'!$B$11:$D$140,3)))</f>
        <v>#DIV/0!</v>
      </c>
      <c r="AB98" s="114" t="e">
        <f>AA98+(VLOOKUP($B97,'Growth Rates'!$B$11:$O$140,($B$1+2),FALSE))-(AB97*(AB$7/VLOOKUP($B97,'Paddock Names'!$B$11:$D$140,3)))</f>
        <v>#DIV/0!</v>
      </c>
      <c r="AC98" s="114" t="e">
        <f>AB98+(VLOOKUP($B97,'Growth Rates'!$B$11:$O$140,($B$1+2),FALSE))-(AC97*(AC$7/VLOOKUP($B97,'Paddock Names'!$B$11:$D$140,3)))</f>
        <v>#DIV/0!</v>
      </c>
      <c r="AD98" s="114" t="e">
        <f>AC98+(VLOOKUP($B97,'Growth Rates'!$B$11:$O$140,($B$1+2),FALSE))-(AD97*(AD$7/VLOOKUP($B97,'Paddock Names'!$B$11:$D$140,3)))</f>
        <v>#DIV/0!</v>
      </c>
      <c r="AE98" s="114" t="e">
        <f>AD98+(VLOOKUP($B97,'Growth Rates'!$B$11:$O$140,($B$1+2),FALSE))-(AE97*(AE$7/VLOOKUP($B97,'Paddock Names'!$B$11:$D$140,3)))</f>
        <v>#DIV/0!</v>
      </c>
      <c r="AF98" s="114" t="e">
        <f>AE98+(VLOOKUP($B97,'Growth Rates'!$B$11:$O$140,($B$1+2),FALSE))-(AF97*(AF$7/VLOOKUP($B97,'Paddock Names'!$B$11:$D$140,3)))</f>
        <v>#DIV/0!</v>
      </c>
      <c r="AG98" s="114" t="e">
        <f>AF98+(VLOOKUP($B97,'Growth Rates'!$B$11:$O$140,($B$1+2),FALSE))-(AG97*(AG$7/VLOOKUP($B97,'Paddock Names'!$B$11:$D$140,3)))</f>
        <v>#DIV/0!</v>
      </c>
      <c r="AH98" s="114" t="e">
        <f>AG98+(VLOOKUP($B97,'Growth Rates'!$B$11:$O$140,($B$1+2),FALSE))-(AH97*(AH$7/VLOOKUP($B97,'Paddock Names'!$B$11:$D$140,3)))</f>
        <v>#DIV/0!</v>
      </c>
      <c r="AI98" s="114" t="e">
        <f>AH98+(VLOOKUP($B97,'Growth Rates'!$B$11:$O$140,($B$1+2),FALSE))-(AI97*(AI$7/VLOOKUP($B97,'Paddock Names'!$B$11:$D$140,3)))</f>
        <v>#DIV/0!</v>
      </c>
      <c r="AJ98" s="114" t="e">
        <f>AI98+(VLOOKUP($B97,'Growth Rates'!$B$11:$O$140,($B$1+2),FALSE))-(AJ97*(AJ$7/VLOOKUP($B97,'Paddock Names'!$B$11:$D$140,3)))</f>
        <v>#DIV/0!</v>
      </c>
      <c r="AK98" s="114" t="e">
        <f>AJ98+(VLOOKUP($B97,'Growth Rates'!$B$11:$O$140,($B$1+2),FALSE))-(AK97*(AK$7/VLOOKUP($B97,'Paddock Names'!$B$11:$D$140,3)))</f>
        <v>#DIV/0!</v>
      </c>
      <c r="AL98" s="114" t="e">
        <f>AK98+(VLOOKUP($B97,'Growth Rates'!$B$11:$O$140,($B$1+2),FALSE))-(AL97*(AL$7/VLOOKUP($B97,'Paddock Names'!$B$11:$D$140,3)))</f>
        <v>#DIV/0!</v>
      </c>
      <c r="AM98" s="115" t="e">
        <f>AL98+(VLOOKUP($B97,'Growth Rates'!$B$11:$O$140,($B$1+2),FALSE))-(AM97*(AM$7/VLOOKUP($B97,'Paddock Names'!$B$11:$D$140,3)))</f>
        <v>#DIV/0!</v>
      </c>
    </row>
    <row r="99" spans="2:39" x14ac:dyDescent="0.2">
      <c r="B99" s="58">
        <f t="shared" si="5"/>
        <v>45</v>
      </c>
      <c r="C99" s="23" t="str">
        <f>IF(VLOOKUP(B99,'Paddock Names'!$B$11:$C$140,2)&gt;0,VLOOKUP(B99,'Paddock Names'!$B$11:$C$140,2),"")</f>
        <v/>
      </c>
      <c r="D99" s="28" t="e">
        <f>IF(((F99-G99)/(((VLOOKUP(B99,'Growth Rates'!$B$11:$O$140,($B$1+2),FALSE)))-(((I$7/VLOOKUP(B99,'Paddock Names'!$B$11:$D$140,3))))))*-1&gt;31,31,(IF(((F99-G99)/(((VLOOKUP(B99,'Growth Rates'!$B$11:$O$140,($B$1+2),FALSE)))-(((I$7/VLOOKUP(B99,'Paddock Names'!$B$11:$D$140,3))))))*-1&gt;0,ROUNDDOWN(((F99-G99)/(((VLOOKUP(B99,'Growth Rates'!$B$11:$O$140,($B$1+2),FALSE)))-(((I$7/VLOOKUP(B99,'Paddock Names'!$B$11:$D$140,3))))))*-1,0),31)))</f>
        <v>#DIV/0!</v>
      </c>
      <c r="E99" s="17" t="str">
        <f t="shared" si="6"/>
        <v xml:space="preserve"> </v>
      </c>
      <c r="F99" s="119" t="e">
        <f>Nov!AL100</f>
        <v>#DIV/0!</v>
      </c>
      <c r="G99" s="17">
        <f>VLOOKUP(B99,'Herbage Mass Residual'!$B$11:$O$140,($B$1+2),FALSE)</f>
        <v>2000</v>
      </c>
      <c r="H99" s="103" t="e">
        <f>($F$7/VLOOKUP(B99,'Paddock Names'!$B$11:$D$140,3))*(SUM(I99:AM99)/31)</f>
        <v>#DIV/0!</v>
      </c>
      <c r="I99" s="100"/>
      <c r="J99" s="100"/>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2"/>
    </row>
    <row r="100" spans="2:39" ht="16" thickBot="1" x14ac:dyDescent="0.25">
      <c r="B100" s="58">
        <f t="shared" si="5"/>
        <v>45.5</v>
      </c>
      <c r="C100" s="23"/>
      <c r="D100" s="29"/>
      <c r="E100" s="27"/>
      <c r="F100" s="21"/>
      <c r="G100" s="22"/>
      <c r="H100" s="104"/>
      <c r="I100" s="114" t="e">
        <f>F99+(VLOOKUP(B99,'Growth Rates'!$B$11:$O$140,($B$1+2),FALSE))-(I99*(I$7/VLOOKUP(B99,'Paddock Names'!$B$11:$D$140,3)))</f>
        <v>#DIV/0!</v>
      </c>
      <c r="J100" s="114" t="e">
        <f>I100+(VLOOKUP($B99,'Growth Rates'!$B$11:$O$140,($B$1+2),FALSE))-(J99*(J$7/VLOOKUP($B99,'Paddock Names'!$B$11:$D$140,3)))</f>
        <v>#DIV/0!</v>
      </c>
      <c r="K100" s="114" t="e">
        <f>J100+(VLOOKUP($B99,'Growth Rates'!$B$11:$O$140,($B$1+2),FALSE))-(K99*(K$7/VLOOKUP($B99,'Paddock Names'!$B$11:$D$140,3)))</f>
        <v>#DIV/0!</v>
      </c>
      <c r="L100" s="114" t="e">
        <f>K100+(VLOOKUP($B99,'Growth Rates'!$B$11:$O$140,($B$1+2),FALSE))-(L99*(L$7/VLOOKUP($B99,'Paddock Names'!$B$11:$D$140,3)))</f>
        <v>#DIV/0!</v>
      </c>
      <c r="M100" s="114" t="e">
        <f>L100+(VLOOKUP($B99,'Growth Rates'!$B$11:$O$140,($B$1+2),FALSE))-(M99*(M$7/VLOOKUP($B99,'Paddock Names'!$B$11:$D$140,3)))</f>
        <v>#DIV/0!</v>
      </c>
      <c r="N100" s="114" t="e">
        <f>M100+(VLOOKUP($B99,'Growth Rates'!$B$11:$O$140,($B$1+2),FALSE))-(N99*(N$7/VLOOKUP($B99,'Paddock Names'!$B$11:$D$140,3)))</f>
        <v>#DIV/0!</v>
      </c>
      <c r="O100" s="114" t="e">
        <f>N100+(VLOOKUP($B99,'Growth Rates'!$B$11:$O$140,($B$1+2),FALSE))-(O99*(O$7/VLOOKUP($B99,'Paddock Names'!$B$11:$D$140,3)))</f>
        <v>#DIV/0!</v>
      </c>
      <c r="P100" s="114" t="e">
        <f>O100+(VLOOKUP($B99,'Growth Rates'!$B$11:$O$140,($B$1+2),FALSE))-(P99*(P$7/VLOOKUP($B99,'Paddock Names'!$B$11:$D$140,3)))</f>
        <v>#DIV/0!</v>
      </c>
      <c r="Q100" s="114" t="e">
        <f>P100+(VLOOKUP($B99,'Growth Rates'!$B$11:$O$140,($B$1+2),FALSE))-(Q99*(Q$7/VLOOKUP($B99,'Paddock Names'!$B$11:$D$140,3)))</f>
        <v>#DIV/0!</v>
      </c>
      <c r="R100" s="114" t="e">
        <f>Q100+(VLOOKUP($B99,'Growth Rates'!$B$11:$O$140,($B$1+2),FALSE))-(R99*(R$7/VLOOKUP($B99,'Paddock Names'!$B$11:$D$140,3)))</f>
        <v>#DIV/0!</v>
      </c>
      <c r="S100" s="114" t="e">
        <f>R100+(VLOOKUP($B99,'Growth Rates'!$B$11:$O$140,($B$1+2),FALSE))-(S99*(S$7/VLOOKUP($B99,'Paddock Names'!$B$11:$D$140,3)))</f>
        <v>#DIV/0!</v>
      </c>
      <c r="T100" s="114" t="e">
        <f>S100+(VLOOKUP($B99,'Growth Rates'!$B$11:$O$140,($B$1+2),FALSE))-(T99*(T$7/VLOOKUP($B99,'Paddock Names'!$B$11:$D$140,3)))</f>
        <v>#DIV/0!</v>
      </c>
      <c r="U100" s="114" t="e">
        <f>T100+(VLOOKUP($B99,'Growth Rates'!$B$11:$O$140,($B$1+2),FALSE))-(U99*(U$7/VLOOKUP($B99,'Paddock Names'!$B$11:$D$140,3)))</f>
        <v>#DIV/0!</v>
      </c>
      <c r="V100" s="114" t="e">
        <f>U100+(VLOOKUP($B99,'Growth Rates'!$B$11:$O$140,($B$1+2),FALSE))-(V99*(V$7/VLOOKUP($B99,'Paddock Names'!$B$11:$D$140,3)))</f>
        <v>#DIV/0!</v>
      </c>
      <c r="W100" s="114" t="e">
        <f>V100+(VLOOKUP($B99,'Growth Rates'!$B$11:$O$140,($B$1+2),FALSE))-(W99*(W$7/VLOOKUP($B99,'Paddock Names'!$B$11:$D$140,3)))</f>
        <v>#DIV/0!</v>
      </c>
      <c r="X100" s="114" t="e">
        <f>W100+(VLOOKUP($B99,'Growth Rates'!$B$11:$O$140,($B$1+2),FALSE))-(X99*(X$7/VLOOKUP($B99,'Paddock Names'!$B$11:$D$140,3)))</f>
        <v>#DIV/0!</v>
      </c>
      <c r="Y100" s="114" t="e">
        <f>X100+(VLOOKUP($B99,'Growth Rates'!$B$11:$O$140,($B$1+2),FALSE))-(Y99*(Y$7/VLOOKUP($B99,'Paddock Names'!$B$11:$D$140,3)))</f>
        <v>#DIV/0!</v>
      </c>
      <c r="Z100" s="114" t="e">
        <f>Y100+(VLOOKUP($B99,'Growth Rates'!$B$11:$O$140,($B$1+2),FALSE))-(Z99*(Z$7/VLOOKUP($B99,'Paddock Names'!$B$11:$D$140,3)))</f>
        <v>#DIV/0!</v>
      </c>
      <c r="AA100" s="114" t="e">
        <f>Z100+(VLOOKUP($B99,'Growth Rates'!$B$11:$O$140,($B$1+2),FALSE))-(AA99*(AA$7/VLOOKUP($B99,'Paddock Names'!$B$11:$D$140,3)))</f>
        <v>#DIV/0!</v>
      </c>
      <c r="AB100" s="114" t="e">
        <f>AA100+(VLOOKUP($B99,'Growth Rates'!$B$11:$O$140,($B$1+2),FALSE))-(AB99*(AB$7/VLOOKUP($B99,'Paddock Names'!$B$11:$D$140,3)))</f>
        <v>#DIV/0!</v>
      </c>
      <c r="AC100" s="114" t="e">
        <f>AB100+(VLOOKUP($B99,'Growth Rates'!$B$11:$O$140,($B$1+2),FALSE))-(AC99*(AC$7/VLOOKUP($B99,'Paddock Names'!$B$11:$D$140,3)))</f>
        <v>#DIV/0!</v>
      </c>
      <c r="AD100" s="114" t="e">
        <f>AC100+(VLOOKUP($B99,'Growth Rates'!$B$11:$O$140,($B$1+2),FALSE))-(AD99*(AD$7/VLOOKUP($B99,'Paddock Names'!$B$11:$D$140,3)))</f>
        <v>#DIV/0!</v>
      </c>
      <c r="AE100" s="114" t="e">
        <f>AD100+(VLOOKUP($B99,'Growth Rates'!$B$11:$O$140,($B$1+2),FALSE))-(AE99*(AE$7/VLOOKUP($B99,'Paddock Names'!$B$11:$D$140,3)))</f>
        <v>#DIV/0!</v>
      </c>
      <c r="AF100" s="114" t="e">
        <f>AE100+(VLOOKUP($B99,'Growth Rates'!$B$11:$O$140,($B$1+2),FALSE))-(AF99*(AF$7/VLOOKUP($B99,'Paddock Names'!$B$11:$D$140,3)))</f>
        <v>#DIV/0!</v>
      </c>
      <c r="AG100" s="114" t="e">
        <f>AF100+(VLOOKUP($B99,'Growth Rates'!$B$11:$O$140,($B$1+2),FALSE))-(AG99*(AG$7/VLOOKUP($B99,'Paddock Names'!$B$11:$D$140,3)))</f>
        <v>#DIV/0!</v>
      </c>
      <c r="AH100" s="114" t="e">
        <f>AG100+(VLOOKUP($B99,'Growth Rates'!$B$11:$O$140,($B$1+2),FALSE))-(AH99*(AH$7/VLOOKUP($B99,'Paddock Names'!$B$11:$D$140,3)))</f>
        <v>#DIV/0!</v>
      </c>
      <c r="AI100" s="114" t="e">
        <f>AH100+(VLOOKUP($B99,'Growth Rates'!$B$11:$O$140,($B$1+2),FALSE))-(AI99*(AI$7/VLOOKUP($B99,'Paddock Names'!$B$11:$D$140,3)))</f>
        <v>#DIV/0!</v>
      </c>
      <c r="AJ100" s="114" t="e">
        <f>AI100+(VLOOKUP($B99,'Growth Rates'!$B$11:$O$140,($B$1+2),FALSE))-(AJ99*(AJ$7/VLOOKUP($B99,'Paddock Names'!$B$11:$D$140,3)))</f>
        <v>#DIV/0!</v>
      </c>
      <c r="AK100" s="114" t="e">
        <f>AJ100+(VLOOKUP($B99,'Growth Rates'!$B$11:$O$140,($B$1+2),FALSE))-(AK99*(AK$7/VLOOKUP($B99,'Paddock Names'!$B$11:$D$140,3)))</f>
        <v>#DIV/0!</v>
      </c>
      <c r="AL100" s="114" t="e">
        <f>AK100+(VLOOKUP($B99,'Growth Rates'!$B$11:$O$140,($B$1+2),FALSE))-(AL99*(AL$7/VLOOKUP($B99,'Paddock Names'!$B$11:$D$140,3)))</f>
        <v>#DIV/0!</v>
      </c>
      <c r="AM100" s="115" t="e">
        <f>AL100+(VLOOKUP($B99,'Growth Rates'!$B$11:$O$140,($B$1+2),FALSE))-(AM99*(AM$7/VLOOKUP($B99,'Paddock Names'!$B$11:$D$140,3)))</f>
        <v>#DIV/0!</v>
      </c>
    </row>
    <row r="101" spans="2:39" x14ac:dyDescent="0.2">
      <c r="B101" s="58">
        <f t="shared" si="5"/>
        <v>46</v>
      </c>
      <c r="C101" s="23" t="str">
        <f>IF(VLOOKUP(B101,'Paddock Names'!$B$11:$C$140,2)&gt;0,VLOOKUP(B101,'Paddock Names'!$B$11:$C$140,2),"")</f>
        <v/>
      </c>
      <c r="D101" s="28" t="e">
        <f>IF(((F101-G101)/(((VLOOKUP(B101,'Growth Rates'!$B$11:$O$140,($B$1+2),FALSE)))-(((I$7/VLOOKUP(B101,'Paddock Names'!$B$11:$D$140,3))))))*-1&gt;31,31,(IF(((F101-G101)/(((VLOOKUP(B101,'Growth Rates'!$B$11:$O$140,($B$1+2),FALSE)))-(((I$7/VLOOKUP(B101,'Paddock Names'!$B$11:$D$140,3))))))*-1&gt;0,ROUNDDOWN(((F101-G101)/(((VLOOKUP(B101,'Growth Rates'!$B$11:$O$140,($B$1+2),FALSE)))-(((I$7/VLOOKUP(B101,'Paddock Names'!$B$11:$D$140,3))))))*-1,0),31)))</f>
        <v>#DIV/0!</v>
      </c>
      <c r="E101" s="17" t="str">
        <f t="shared" si="6"/>
        <v xml:space="preserve"> </v>
      </c>
      <c r="F101" s="119" t="e">
        <f>Nov!AL102</f>
        <v>#DIV/0!</v>
      </c>
      <c r="G101" s="17">
        <f>VLOOKUP(B101,'Herbage Mass Residual'!$B$11:$O$140,($B$1+2),FALSE)</f>
        <v>2000</v>
      </c>
      <c r="H101" s="103" t="e">
        <f>($F$7/VLOOKUP(B101,'Paddock Names'!$B$11:$D$140,3))*(SUM(I101:AM101)/31)</f>
        <v>#DIV/0!</v>
      </c>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2"/>
    </row>
    <row r="102" spans="2:39" ht="16" thickBot="1" x14ac:dyDescent="0.25">
      <c r="B102" s="58">
        <f t="shared" si="5"/>
        <v>46.5</v>
      </c>
      <c r="C102" s="23"/>
      <c r="D102" s="29"/>
      <c r="E102" s="27"/>
      <c r="F102" s="21"/>
      <c r="G102" s="22"/>
      <c r="H102" s="104"/>
      <c r="I102" s="114" t="e">
        <f>F101+(VLOOKUP(B101,'Growth Rates'!$B$11:$O$140,($B$1+2),FALSE))-(I101*(I$7/VLOOKUP(B101,'Paddock Names'!$B$11:$D$140,3)))</f>
        <v>#DIV/0!</v>
      </c>
      <c r="J102" s="114" t="e">
        <f>I102+(VLOOKUP($B101,'Growth Rates'!$B$11:$O$140,($B$1+2),FALSE))-(J101*(J$7/VLOOKUP($B101,'Paddock Names'!$B$11:$D$140,3)))</f>
        <v>#DIV/0!</v>
      </c>
      <c r="K102" s="114" t="e">
        <f>J102+(VLOOKUP($B101,'Growth Rates'!$B$11:$O$140,($B$1+2),FALSE))-(K101*(K$7/VLOOKUP($B101,'Paddock Names'!$B$11:$D$140,3)))</f>
        <v>#DIV/0!</v>
      </c>
      <c r="L102" s="114" t="e">
        <f>K102+(VLOOKUP($B101,'Growth Rates'!$B$11:$O$140,($B$1+2),FALSE))-(L101*(L$7/VLOOKUP($B101,'Paddock Names'!$B$11:$D$140,3)))</f>
        <v>#DIV/0!</v>
      </c>
      <c r="M102" s="114" t="e">
        <f>L102+(VLOOKUP($B101,'Growth Rates'!$B$11:$O$140,($B$1+2),FALSE))-(M101*(M$7/VLOOKUP($B101,'Paddock Names'!$B$11:$D$140,3)))</f>
        <v>#DIV/0!</v>
      </c>
      <c r="N102" s="114" t="e">
        <f>M102+(VLOOKUP($B101,'Growth Rates'!$B$11:$O$140,($B$1+2),FALSE))-(N101*(N$7/VLOOKUP($B101,'Paddock Names'!$B$11:$D$140,3)))</f>
        <v>#DIV/0!</v>
      </c>
      <c r="O102" s="114" t="e">
        <f>N102+(VLOOKUP($B101,'Growth Rates'!$B$11:$O$140,($B$1+2),FALSE))-(O101*(O$7/VLOOKUP($B101,'Paddock Names'!$B$11:$D$140,3)))</f>
        <v>#DIV/0!</v>
      </c>
      <c r="P102" s="114" t="e">
        <f>O102+(VLOOKUP($B101,'Growth Rates'!$B$11:$O$140,($B$1+2),FALSE))-(P101*(P$7/VLOOKUP($B101,'Paddock Names'!$B$11:$D$140,3)))</f>
        <v>#DIV/0!</v>
      </c>
      <c r="Q102" s="114" t="e">
        <f>P102+(VLOOKUP($B101,'Growth Rates'!$B$11:$O$140,($B$1+2),FALSE))-(Q101*(Q$7/VLOOKUP($B101,'Paddock Names'!$B$11:$D$140,3)))</f>
        <v>#DIV/0!</v>
      </c>
      <c r="R102" s="114" t="e">
        <f>Q102+(VLOOKUP($B101,'Growth Rates'!$B$11:$O$140,($B$1+2),FALSE))-(R101*(R$7/VLOOKUP($B101,'Paddock Names'!$B$11:$D$140,3)))</f>
        <v>#DIV/0!</v>
      </c>
      <c r="S102" s="114" t="e">
        <f>R102+(VLOOKUP($B101,'Growth Rates'!$B$11:$O$140,($B$1+2),FALSE))-(S101*(S$7/VLOOKUP($B101,'Paddock Names'!$B$11:$D$140,3)))</f>
        <v>#DIV/0!</v>
      </c>
      <c r="T102" s="114" t="e">
        <f>S102+(VLOOKUP($B101,'Growth Rates'!$B$11:$O$140,($B$1+2),FALSE))-(T101*(T$7/VLOOKUP($B101,'Paddock Names'!$B$11:$D$140,3)))</f>
        <v>#DIV/0!</v>
      </c>
      <c r="U102" s="114" t="e">
        <f>T102+(VLOOKUP($B101,'Growth Rates'!$B$11:$O$140,($B$1+2),FALSE))-(U101*(U$7/VLOOKUP($B101,'Paddock Names'!$B$11:$D$140,3)))</f>
        <v>#DIV/0!</v>
      </c>
      <c r="V102" s="114" t="e">
        <f>U102+(VLOOKUP($B101,'Growth Rates'!$B$11:$O$140,($B$1+2),FALSE))-(V101*(V$7/VLOOKUP($B101,'Paddock Names'!$B$11:$D$140,3)))</f>
        <v>#DIV/0!</v>
      </c>
      <c r="W102" s="114" t="e">
        <f>V102+(VLOOKUP($B101,'Growth Rates'!$B$11:$O$140,($B$1+2),FALSE))-(W101*(W$7/VLOOKUP($B101,'Paddock Names'!$B$11:$D$140,3)))</f>
        <v>#DIV/0!</v>
      </c>
      <c r="X102" s="114" t="e">
        <f>W102+(VLOOKUP($B101,'Growth Rates'!$B$11:$O$140,($B$1+2),FALSE))-(X101*(X$7/VLOOKUP($B101,'Paddock Names'!$B$11:$D$140,3)))</f>
        <v>#DIV/0!</v>
      </c>
      <c r="Y102" s="114" t="e">
        <f>X102+(VLOOKUP($B101,'Growth Rates'!$B$11:$O$140,($B$1+2),FALSE))-(Y101*(Y$7/VLOOKUP($B101,'Paddock Names'!$B$11:$D$140,3)))</f>
        <v>#DIV/0!</v>
      </c>
      <c r="Z102" s="114" t="e">
        <f>Y102+(VLOOKUP($B101,'Growth Rates'!$B$11:$O$140,($B$1+2),FALSE))-(Z101*(Z$7/VLOOKUP($B101,'Paddock Names'!$B$11:$D$140,3)))</f>
        <v>#DIV/0!</v>
      </c>
      <c r="AA102" s="114" t="e">
        <f>Z102+(VLOOKUP($B101,'Growth Rates'!$B$11:$O$140,($B$1+2),FALSE))-(AA101*(AA$7/VLOOKUP($B101,'Paddock Names'!$B$11:$D$140,3)))</f>
        <v>#DIV/0!</v>
      </c>
      <c r="AB102" s="114" t="e">
        <f>AA102+(VLOOKUP($B101,'Growth Rates'!$B$11:$O$140,($B$1+2),FALSE))-(AB101*(AB$7/VLOOKUP($B101,'Paddock Names'!$B$11:$D$140,3)))</f>
        <v>#DIV/0!</v>
      </c>
      <c r="AC102" s="114" t="e">
        <f>AB102+(VLOOKUP($B101,'Growth Rates'!$B$11:$O$140,($B$1+2),FALSE))-(AC101*(AC$7/VLOOKUP($B101,'Paddock Names'!$B$11:$D$140,3)))</f>
        <v>#DIV/0!</v>
      </c>
      <c r="AD102" s="114" t="e">
        <f>AC102+(VLOOKUP($B101,'Growth Rates'!$B$11:$O$140,($B$1+2),FALSE))-(AD101*(AD$7/VLOOKUP($B101,'Paddock Names'!$B$11:$D$140,3)))</f>
        <v>#DIV/0!</v>
      </c>
      <c r="AE102" s="114" t="e">
        <f>AD102+(VLOOKUP($B101,'Growth Rates'!$B$11:$O$140,($B$1+2),FALSE))-(AE101*(AE$7/VLOOKUP($B101,'Paddock Names'!$B$11:$D$140,3)))</f>
        <v>#DIV/0!</v>
      </c>
      <c r="AF102" s="114" t="e">
        <f>AE102+(VLOOKUP($B101,'Growth Rates'!$B$11:$O$140,($B$1+2),FALSE))-(AF101*(AF$7/VLOOKUP($B101,'Paddock Names'!$B$11:$D$140,3)))</f>
        <v>#DIV/0!</v>
      </c>
      <c r="AG102" s="114" t="e">
        <f>AF102+(VLOOKUP($B101,'Growth Rates'!$B$11:$O$140,($B$1+2),FALSE))-(AG101*(AG$7/VLOOKUP($B101,'Paddock Names'!$B$11:$D$140,3)))</f>
        <v>#DIV/0!</v>
      </c>
      <c r="AH102" s="114" t="e">
        <f>AG102+(VLOOKUP($B101,'Growth Rates'!$B$11:$O$140,($B$1+2),FALSE))-(AH101*(AH$7/VLOOKUP($B101,'Paddock Names'!$B$11:$D$140,3)))</f>
        <v>#DIV/0!</v>
      </c>
      <c r="AI102" s="114" t="e">
        <f>AH102+(VLOOKUP($B101,'Growth Rates'!$B$11:$O$140,($B$1+2),FALSE))-(AI101*(AI$7/VLOOKUP($B101,'Paddock Names'!$B$11:$D$140,3)))</f>
        <v>#DIV/0!</v>
      </c>
      <c r="AJ102" s="114" t="e">
        <f>AI102+(VLOOKUP($B101,'Growth Rates'!$B$11:$O$140,($B$1+2),FALSE))-(AJ101*(AJ$7/VLOOKUP($B101,'Paddock Names'!$B$11:$D$140,3)))</f>
        <v>#DIV/0!</v>
      </c>
      <c r="AK102" s="114" t="e">
        <f>AJ102+(VLOOKUP($B101,'Growth Rates'!$B$11:$O$140,($B$1+2),FALSE))-(AK101*(AK$7/VLOOKUP($B101,'Paddock Names'!$B$11:$D$140,3)))</f>
        <v>#DIV/0!</v>
      </c>
      <c r="AL102" s="114" t="e">
        <f>AK102+(VLOOKUP($B101,'Growth Rates'!$B$11:$O$140,($B$1+2),FALSE))-(AL101*(AL$7/VLOOKUP($B101,'Paddock Names'!$B$11:$D$140,3)))</f>
        <v>#DIV/0!</v>
      </c>
      <c r="AM102" s="115" t="e">
        <f>AL102+(VLOOKUP($B101,'Growth Rates'!$B$11:$O$140,($B$1+2),FALSE))-(AM101*(AM$7/VLOOKUP($B101,'Paddock Names'!$B$11:$D$140,3)))</f>
        <v>#DIV/0!</v>
      </c>
    </row>
    <row r="103" spans="2:39" x14ac:dyDescent="0.2">
      <c r="B103" s="58">
        <f t="shared" si="5"/>
        <v>47</v>
      </c>
      <c r="C103" s="23" t="str">
        <f>IF(VLOOKUP(B103,'Paddock Names'!$B$11:$C$140,2)&gt;0,VLOOKUP(B103,'Paddock Names'!$B$11:$C$140,2),"")</f>
        <v/>
      </c>
      <c r="D103" s="28" t="e">
        <f>IF(((F103-G103)/(((VLOOKUP(B103,'Growth Rates'!$B$11:$O$140,($B$1+2),FALSE)))-(((I$7/VLOOKUP(B103,'Paddock Names'!$B$11:$D$140,3))))))*-1&gt;31,31,(IF(((F103-G103)/(((VLOOKUP(B103,'Growth Rates'!$B$11:$O$140,($B$1+2),FALSE)))-(((I$7/VLOOKUP(B103,'Paddock Names'!$B$11:$D$140,3))))))*-1&gt;0,ROUNDDOWN(((F103-G103)/(((VLOOKUP(B103,'Growth Rates'!$B$11:$O$140,($B$1+2),FALSE)))-(((I$7/VLOOKUP(B103,'Paddock Names'!$B$11:$D$140,3))))))*-1,0),31)))</f>
        <v>#DIV/0!</v>
      </c>
      <c r="E103" s="17" t="str">
        <f t="shared" si="6"/>
        <v xml:space="preserve"> </v>
      </c>
      <c r="F103" s="119" t="e">
        <f>Nov!AL104</f>
        <v>#DIV/0!</v>
      </c>
      <c r="G103" s="17">
        <f>VLOOKUP(B103,'Herbage Mass Residual'!$B$11:$O$140,($B$1+2),FALSE)</f>
        <v>2000</v>
      </c>
      <c r="H103" s="103" t="e">
        <f>($F$7/VLOOKUP(B103,'Paddock Names'!$B$11:$D$140,3))*(SUM(I103:AM103)/31)</f>
        <v>#DIV/0!</v>
      </c>
      <c r="I103" s="100"/>
      <c r="J103" s="100"/>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2"/>
    </row>
    <row r="104" spans="2:39" ht="16" thickBot="1" x14ac:dyDescent="0.25">
      <c r="B104" s="58">
        <f t="shared" si="5"/>
        <v>47.5</v>
      </c>
      <c r="C104" s="23"/>
      <c r="D104" s="29"/>
      <c r="E104" s="27"/>
      <c r="F104" s="21"/>
      <c r="G104" s="22"/>
      <c r="H104" s="104"/>
      <c r="I104" s="114" t="e">
        <f>F103+(VLOOKUP(B103,'Growth Rates'!$B$11:$O$140,($B$1+2),FALSE))-(I103*(I$7/VLOOKUP(B103,'Paddock Names'!$B$11:$D$140,3)))</f>
        <v>#DIV/0!</v>
      </c>
      <c r="J104" s="114" t="e">
        <f>I104+(VLOOKUP($B103,'Growth Rates'!$B$11:$O$140,($B$1+2),FALSE))-(J103*(J$7/VLOOKUP($B103,'Paddock Names'!$B$11:$D$140,3)))</f>
        <v>#DIV/0!</v>
      </c>
      <c r="K104" s="114" t="e">
        <f>J104+(VLOOKUP($B103,'Growth Rates'!$B$11:$O$140,($B$1+2),FALSE))-(K103*(K$7/VLOOKUP($B103,'Paddock Names'!$B$11:$D$140,3)))</f>
        <v>#DIV/0!</v>
      </c>
      <c r="L104" s="114" t="e">
        <f>K104+(VLOOKUP($B103,'Growth Rates'!$B$11:$O$140,($B$1+2),FALSE))-(L103*(L$7/VLOOKUP($B103,'Paddock Names'!$B$11:$D$140,3)))</f>
        <v>#DIV/0!</v>
      </c>
      <c r="M104" s="114" t="e">
        <f>L104+(VLOOKUP($B103,'Growth Rates'!$B$11:$O$140,($B$1+2),FALSE))-(M103*(M$7/VLOOKUP($B103,'Paddock Names'!$B$11:$D$140,3)))</f>
        <v>#DIV/0!</v>
      </c>
      <c r="N104" s="114" t="e">
        <f>M104+(VLOOKUP($B103,'Growth Rates'!$B$11:$O$140,($B$1+2),FALSE))-(N103*(N$7/VLOOKUP($B103,'Paddock Names'!$B$11:$D$140,3)))</f>
        <v>#DIV/0!</v>
      </c>
      <c r="O104" s="114" t="e">
        <f>N104+(VLOOKUP($B103,'Growth Rates'!$B$11:$O$140,($B$1+2),FALSE))-(O103*(O$7/VLOOKUP($B103,'Paddock Names'!$B$11:$D$140,3)))</f>
        <v>#DIV/0!</v>
      </c>
      <c r="P104" s="114" t="e">
        <f>O104+(VLOOKUP($B103,'Growth Rates'!$B$11:$O$140,($B$1+2),FALSE))-(P103*(P$7/VLOOKUP($B103,'Paddock Names'!$B$11:$D$140,3)))</f>
        <v>#DIV/0!</v>
      </c>
      <c r="Q104" s="114" t="e">
        <f>P104+(VLOOKUP($B103,'Growth Rates'!$B$11:$O$140,($B$1+2),FALSE))-(Q103*(Q$7/VLOOKUP($B103,'Paddock Names'!$B$11:$D$140,3)))</f>
        <v>#DIV/0!</v>
      </c>
      <c r="R104" s="114" t="e">
        <f>Q104+(VLOOKUP($B103,'Growth Rates'!$B$11:$O$140,($B$1+2),FALSE))-(R103*(R$7/VLOOKUP($B103,'Paddock Names'!$B$11:$D$140,3)))</f>
        <v>#DIV/0!</v>
      </c>
      <c r="S104" s="114" t="e">
        <f>R104+(VLOOKUP($B103,'Growth Rates'!$B$11:$O$140,($B$1+2),FALSE))-(S103*(S$7/VLOOKUP($B103,'Paddock Names'!$B$11:$D$140,3)))</f>
        <v>#DIV/0!</v>
      </c>
      <c r="T104" s="114" t="e">
        <f>S104+(VLOOKUP($B103,'Growth Rates'!$B$11:$O$140,($B$1+2),FALSE))-(T103*(T$7/VLOOKUP($B103,'Paddock Names'!$B$11:$D$140,3)))</f>
        <v>#DIV/0!</v>
      </c>
      <c r="U104" s="114" t="e">
        <f>T104+(VLOOKUP($B103,'Growth Rates'!$B$11:$O$140,($B$1+2),FALSE))-(U103*(U$7/VLOOKUP($B103,'Paddock Names'!$B$11:$D$140,3)))</f>
        <v>#DIV/0!</v>
      </c>
      <c r="V104" s="114" t="e">
        <f>U104+(VLOOKUP($B103,'Growth Rates'!$B$11:$O$140,($B$1+2),FALSE))-(V103*(V$7/VLOOKUP($B103,'Paddock Names'!$B$11:$D$140,3)))</f>
        <v>#DIV/0!</v>
      </c>
      <c r="W104" s="114" t="e">
        <f>V104+(VLOOKUP($B103,'Growth Rates'!$B$11:$O$140,($B$1+2),FALSE))-(W103*(W$7/VLOOKUP($B103,'Paddock Names'!$B$11:$D$140,3)))</f>
        <v>#DIV/0!</v>
      </c>
      <c r="X104" s="114" t="e">
        <f>W104+(VLOOKUP($B103,'Growth Rates'!$B$11:$O$140,($B$1+2),FALSE))-(X103*(X$7/VLOOKUP($B103,'Paddock Names'!$B$11:$D$140,3)))</f>
        <v>#DIV/0!</v>
      </c>
      <c r="Y104" s="114" t="e">
        <f>X104+(VLOOKUP($B103,'Growth Rates'!$B$11:$O$140,($B$1+2),FALSE))-(Y103*(Y$7/VLOOKUP($B103,'Paddock Names'!$B$11:$D$140,3)))</f>
        <v>#DIV/0!</v>
      </c>
      <c r="Z104" s="114" t="e">
        <f>Y104+(VLOOKUP($B103,'Growth Rates'!$B$11:$O$140,($B$1+2),FALSE))-(Z103*(Z$7/VLOOKUP($B103,'Paddock Names'!$B$11:$D$140,3)))</f>
        <v>#DIV/0!</v>
      </c>
      <c r="AA104" s="114" t="e">
        <f>Z104+(VLOOKUP($B103,'Growth Rates'!$B$11:$O$140,($B$1+2),FALSE))-(AA103*(AA$7/VLOOKUP($B103,'Paddock Names'!$B$11:$D$140,3)))</f>
        <v>#DIV/0!</v>
      </c>
      <c r="AB104" s="114" t="e">
        <f>AA104+(VLOOKUP($B103,'Growth Rates'!$B$11:$O$140,($B$1+2),FALSE))-(AB103*(AB$7/VLOOKUP($B103,'Paddock Names'!$B$11:$D$140,3)))</f>
        <v>#DIV/0!</v>
      </c>
      <c r="AC104" s="114" t="e">
        <f>AB104+(VLOOKUP($B103,'Growth Rates'!$B$11:$O$140,($B$1+2),FALSE))-(AC103*(AC$7/VLOOKUP($B103,'Paddock Names'!$B$11:$D$140,3)))</f>
        <v>#DIV/0!</v>
      </c>
      <c r="AD104" s="114" t="e">
        <f>AC104+(VLOOKUP($B103,'Growth Rates'!$B$11:$O$140,($B$1+2),FALSE))-(AD103*(AD$7/VLOOKUP($B103,'Paddock Names'!$B$11:$D$140,3)))</f>
        <v>#DIV/0!</v>
      </c>
      <c r="AE104" s="114" t="e">
        <f>AD104+(VLOOKUP($B103,'Growth Rates'!$B$11:$O$140,($B$1+2),FALSE))-(AE103*(AE$7/VLOOKUP($B103,'Paddock Names'!$B$11:$D$140,3)))</f>
        <v>#DIV/0!</v>
      </c>
      <c r="AF104" s="114" t="e">
        <f>AE104+(VLOOKUP($B103,'Growth Rates'!$B$11:$O$140,($B$1+2),FALSE))-(AF103*(AF$7/VLOOKUP($B103,'Paddock Names'!$B$11:$D$140,3)))</f>
        <v>#DIV/0!</v>
      </c>
      <c r="AG104" s="114" t="e">
        <f>AF104+(VLOOKUP($B103,'Growth Rates'!$B$11:$O$140,($B$1+2),FALSE))-(AG103*(AG$7/VLOOKUP($B103,'Paddock Names'!$B$11:$D$140,3)))</f>
        <v>#DIV/0!</v>
      </c>
      <c r="AH104" s="114" t="e">
        <f>AG104+(VLOOKUP($B103,'Growth Rates'!$B$11:$O$140,($B$1+2),FALSE))-(AH103*(AH$7/VLOOKUP($B103,'Paddock Names'!$B$11:$D$140,3)))</f>
        <v>#DIV/0!</v>
      </c>
      <c r="AI104" s="114" t="e">
        <f>AH104+(VLOOKUP($B103,'Growth Rates'!$B$11:$O$140,($B$1+2),FALSE))-(AI103*(AI$7/VLOOKUP($B103,'Paddock Names'!$B$11:$D$140,3)))</f>
        <v>#DIV/0!</v>
      </c>
      <c r="AJ104" s="114" t="e">
        <f>AI104+(VLOOKUP($B103,'Growth Rates'!$B$11:$O$140,($B$1+2),FALSE))-(AJ103*(AJ$7/VLOOKUP($B103,'Paddock Names'!$B$11:$D$140,3)))</f>
        <v>#DIV/0!</v>
      </c>
      <c r="AK104" s="114" t="e">
        <f>AJ104+(VLOOKUP($B103,'Growth Rates'!$B$11:$O$140,($B$1+2),FALSE))-(AK103*(AK$7/VLOOKUP($B103,'Paddock Names'!$B$11:$D$140,3)))</f>
        <v>#DIV/0!</v>
      </c>
      <c r="AL104" s="114" t="e">
        <f>AK104+(VLOOKUP($B103,'Growth Rates'!$B$11:$O$140,($B$1+2),FALSE))-(AL103*(AL$7/VLOOKUP($B103,'Paddock Names'!$B$11:$D$140,3)))</f>
        <v>#DIV/0!</v>
      </c>
      <c r="AM104" s="115" t="e">
        <f>AL104+(VLOOKUP($B103,'Growth Rates'!$B$11:$O$140,($B$1+2),FALSE))-(AM103*(AM$7/VLOOKUP($B103,'Paddock Names'!$B$11:$D$140,3)))</f>
        <v>#DIV/0!</v>
      </c>
    </row>
    <row r="105" spans="2:39" x14ac:dyDescent="0.2">
      <c r="B105" s="58">
        <f t="shared" si="5"/>
        <v>48</v>
      </c>
      <c r="C105" s="23" t="str">
        <f>IF(VLOOKUP(B105,'Paddock Names'!$B$11:$C$140,2)&gt;0,VLOOKUP(B105,'Paddock Names'!$B$11:$C$140,2),"")</f>
        <v/>
      </c>
      <c r="D105" s="28" t="e">
        <f>IF(((F105-G105)/(((VLOOKUP(B105,'Growth Rates'!$B$11:$O$140,($B$1+2),FALSE)))-(((I$7/VLOOKUP(B105,'Paddock Names'!$B$11:$D$140,3))))))*-1&gt;31,31,(IF(((F105-G105)/(((VLOOKUP(B105,'Growth Rates'!$B$11:$O$140,($B$1+2),FALSE)))-(((I$7/VLOOKUP(B105,'Paddock Names'!$B$11:$D$140,3))))))*-1&gt;0,ROUNDDOWN(((F105-G105)/(((VLOOKUP(B105,'Growth Rates'!$B$11:$O$140,($B$1+2),FALSE)))-(((I$7/VLOOKUP(B105,'Paddock Names'!$B$11:$D$140,3))))))*-1,0),31)))</f>
        <v>#DIV/0!</v>
      </c>
      <c r="E105" s="17" t="str">
        <f t="shared" si="6"/>
        <v xml:space="preserve"> </v>
      </c>
      <c r="F105" s="119" t="e">
        <f>Nov!AL106</f>
        <v>#DIV/0!</v>
      </c>
      <c r="G105" s="17">
        <f>VLOOKUP(B105,'Herbage Mass Residual'!$B$11:$O$140,($B$1+2),FALSE)</f>
        <v>2000</v>
      </c>
      <c r="H105" s="103" t="e">
        <f>($F$7/VLOOKUP(B105,'Paddock Names'!$B$11:$D$140,3))*(SUM(I105:AM105)/31)</f>
        <v>#DIV/0!</v>
      </c>
      <c r="I105" s="100"/>
      <c r="J105" s="100"/>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2"/>
    </row>
    <row r="106" spans="2:39" ht="16" thickBot="1" x14ac:dyDescent="0.25">
      <c r="B106" s="58">
        <f t="shared" si="5"/>
        <v>48.5</v>
      </c>
      <c r="C106" s="23"/>
      <c r="D106" s="29"/>
      <c r="E106" s="27"/>
      <c r="F106" s="21"/>
      <c r="G106" s="22"/>
      <c r="H106" s="104"/>
      <c r="I106" s="114" t="e">
        <f>F105+(VLOOKUP(B105,'Growth Rates'!$B$11:$O$140,($B$1+2),FALSE))-(I105*(I$7/VLOOKUP(B105,'Paddock Names'!$B$11:$D$140,3)))</f>
        <v>#DIV/0!</v>
      </c>
      <c r="J106" s="114" t="e">
        <f>I106+(VLOOKUP($B105,'Growth Rates'!$B$11:$O$140,($B$1+2),FALSE))-(J105*(J$7/VLOOKUP($B105,'Paddock Names'!$B$11:$D$140,3)))</f>
        <v>#DIV/0!</v>
      </c>
      <c r="K106" s="114" t="e">
        <f>J106+(VLOOKUP($B105,'Growth Rates'!$B$11:$O$140,($B$1+2),FALSE))-(K105*(K$7/VLOOKUP($B105,'Paddock Names'!$B$11:$D$140,3)))</f>
        <v>#DIV/0!</v>
      </c>
      <c r="L106" s="114" t="e">
        <f>K106+(VLOOKUP($B105,'Growth Rates'!$B$11:$O$140,($B$1+2),FALSE))-(L105*(L$7/VLOOKUP($B105,'Paddock Names'!$B$11:$D$140,3)))</f>
        <v>#DIV/0!</v>
      </c>
      <c r="M106" s="114" t="e">
        <f>L106+(VLOOKUP($B105,'Growth Rates'!$B$11:$O$140,($B$1+2),FALSE))-(M105*(M$7/VLOOKUP($B105,'Paddock Names'!$B$11:$D$140,3)))</f>
        <v>#DIV/0!</v>
      </c>
      <c r="N106" s="114" t="e">
        <f>M106+(VLOOKUP($B105,'Growth Rates'!$B$11:$O$140,($B$1+2),FALSE))-(N105*(N$7/VLOOKUP($B105,'Paddock Names'!$B$11:$D$140,3)))</f>
        <v>#DIV/0!</v>
      </c>
      <c r="O106" s="114" t="e">
        <f>N106+(VLOOKUP($B105,'Growth Rates'!$B$11:$O$140,($B$1+2),FALSE))-(O105*(O$7/VLOOKUP($B105,'Paddock Names'!$B$11:$D$140,3)))</f>
        <v>#DIV/0!</v>
      </c>
      <c r="P106" s="114" t="e">
        <f>O106+(VLOOKUP($B105,'Growth Rates'!$B$11:$O$140,($B$1+2),FALSE))-(P105*(P$7/VLOOKUP($B105,'Paddock Names'!$B$11:$D$140,3)))</f>
        <v>#DIV/0!</v>
      </c>
      <c r="Q106" s="114" t="e">
        <f>P106+(VLOOKUP($B105,'Growth Rates'!$B$11:$O$140,($B$1+2),FALSE))-(Q105*(Q$7/VLOOKUP($B105,'Paddock Names'!$B$11:$D$140,3)))</f>
        <v>#DIV/0!</v>
      </c>
      <c r="R106" s="114" t="e">
        <f>Q106+(VLOOKUP($B105,'Growth Rates'!$B$11:$O$140,($B$1+2),FALSE))-(R105*(R$7/VLOOKUP($B105,'Paddock Names'!$B$11:$D$140,3)))</f>
        <v>#DIV/0!</v>
      </c>
      <c r="S106" s="114" t="e">
        <f>R106+(VLOOKUP($B105,'Growth Rates'!$B$11:$O$140,($B$1+2),FALSE))-(S105*(S$7/VLOOKUP($B105,'Paddock Names'!$B$11:$D$140,3)))</f>
        <v>#DIV/0!</v>
      </c>
      <c r="T106" s="114" t="e">
        <f>S106+(VLOOKUP($B105,'Growth Rates'!$B$11:$O$140,($B$1+2),FALSE))-(T105*(T$7/VLOOKUP($B105,'Paddock Names'!$B$11:$D$140,3)))</f>
        <v>#DIV/0!</v>
      </c>
      <c r="U106" s="114" t="e">
        <f>T106+(VLOOKUP($B105,'Growth Rates'!$B$11:$O$140,($B$1+2),FALSE))-(U105*(U$7/VLOOKUP($B105,'Paddock Names'!$B$11:$D$140,3)))</f>
        <v>#DIV/0!</v>
      </c>
      <c r="V106" s="114" t="e">
        <f>U106+(VLOOKUP($B105,'Growth Rates'!$B$11:$O$140,($B$1+2),FALSE))-(V105*(V$7/VLOOKUP($B105,'Paddock Names'!$B$11:$D$140,3)))</f>
        <v>#DIV/0!</v>
      </c>
      <c r="W106" s="114" t="e">
        <f>V106+(VLOOKUP($B105,'Growth Rates'!$B$11:$O$140,($B$1+2),FALSE))-(W105*(W$7/VLOOKUP($B105,'Paddock Names'!$B$11:$D$140,3)))</f>
        <v>#DIV/0!</v>
      </c>
      <c r="X106" s="114" t="e">
        <f>W106+(VLOOKUP($B105,'Growth Rates'!$B$11:$O$140,($B$1+2),FALSE))-(X105*(X$7/VLOOKUP($B105,'Paddock Names'!$B$11:$D$140,3)))</f>
        <v>#DIV/0!</v>
      </c>
      <c r="Y106" s="114" t="e">
        <f>X106+(VLOOKUP($B105,'Growth Rates'!$B$11:$O$140,($B$1+2),FALSE))-(Y105*(Y$7/VLOOKUP($B105,'Paddock Names'!$B$11:$D$140,3)))</f>
        <v>#DIV/0!</v>
      </c>
      <c r="Z106" s="114" t="e">
        <f>Y106+(VLOOKUP($B105,'Growth Rates'!$B$11:$O$140,($B$1+2),FALSE))-(Z105*(Z$7/VLOOKUP($B105,'Paddock Names'!$B$11:$D$140,3)))</f>
        <v>#DIV/0!</v>
      </c>
      <c r="AA106" s="114" t="e">
        <f>Z106+(VLOOKUP($B105,'Growth Rates'!$B$11:$O$140,($B$1+2),FALSE))-(AA105*(AA$7/VLOOKUP($B105,'Paddock Names'!$B$11:$D$140,3)))</f>
        <v>#DIV/0!</v>
      </c>
      <c r="AB106" s="114" t="e">
        <f>AA106+(VLOOKUP($B105,'Growth Rates'!$B$11:$O$140,($B$1+2),FALSE))-(AB105*(AB$7/VLOOKUP($B105,'Paddock Names'!$B$11:$D$140,3)))</f>
        <v>#DIV/0!</v>
      </c>
      <c r="AC106" s="114" t="e">
        <f>AB106+(VLOOKUP($B105,'Growth Rates'!$B$11:$O$140,($B$1+2),FALSE))-(AC105*(AC$7/VLOOKUP($B105,'Paddock Names'!$B$11:$D$140,3)))</f>
        <v>#DIV/0!</v>
      </c>
      <c r="AD106" s="114" t="e">
        <f>AC106+(VLOOKUP($B105,'Growth Rates'!$B$11:$O$140,($B$1+2),FALSE))-(AD105*(AD$7/VLOOKUP($B105,'Paddock Names'!$B$11:$D$140,3)))</f>
        <v>#DIV/0!</v>
      </c>
      <c r="AE106" s="114" t="e">
        <f>AD106+(VLOOKUP($B105,'Growth Rates'!$B$11:$O$140,($B$1+2),FALSE))-(AE105*(AE$7/VLOOKUP($B105,'Paddock Names'!$B$11:$D$140,3)))</f>
        <v>#DIV/0!</v>
      </c>
      <c r="AF106" s="114" t="e">
        <f>AE106+(VLOOKUP($B105,'Growth Rates'!$B$11:$O$140,($B$1+2),FALSE))-(AF105*(AF$7/VLOOKUP($B105,'Paddock Names'!$B$11:$D$140,3)))</f>
        <v>#DIV/0!</v>
      </c>
      <c r="AG106" s="114" t="e">
        <f>AF106+(VLOOKUP($B105,'Growth Rates'!$B$11:$O$140,($B$1+2),FALSE))-(AG105*(AG$7/VLOOKUP($B105,'Paddock Names'!$B$11:$D$140,3)))</f>
        <v>#DIV/0!</v>
      </c>
      <c r="AH106" s="114" t="e">
        <f>AG106+(VLOOKUP($B105,'Growth Rates'!$B$11:$O$140,($B$1+2),FALSE))-(AH105*(AH$7/VLOOKUP($B105,'Paddock Names'!$B$11:$D$140,3)))</f>
        <v>#DIV/0!</v>
      </c>
      <c r="AI106" s="114" t="e">
        <f>AH106+(VLOOKUP($B105,'Growth Rates'!$B$11:$O$140,($B$1+2),FALSE))-(AI105*(AI$7/VLOOKUP($B105,'Paddock Names'!$B$11:$D$140,3)))</f>
        <v>#DIV/0!</v>
      </c>
      <c r="AJ106" s="114" t="e">
        <f>AI106+(VLOOKUP($B105,'Growth Rates'!$B$11:$O$140,($B$1+2),FALSE))-(AJ105*(AJ$7/VLOOKUP($B105,'Paddock Names'!$B$11:$D$140,3)))</f>
        <v>#DIV/0!</v>
      </c>
      <c r="AK106" s="114" t="e">
        <f>AJ106+(VLOOKUP($B105,'Growth Rates'!$B$11:$O$140,($B$1+2),FALSE))-(AK105*(AK$7/VLOOKUP($B105,'Paddock Names'!$B$11:$D$140,3)))</f>
        <v>#DIV/0!</v>
      </c>
      <c r="AL106" s="114" t="e">
        <f>AK106+(VLOOKUP($B105,'Growth Rates'!$B$11:$O$140,($B$1+2),FALSE))-(AL105*(AL$7/VLOOKUP($B105,'Paddock Names'!$B$11:$D$140,3)))</f>
        <v>#DIV/0!</v>
      </c>
      <c r="AM106" s="115" t="e">
        <f>AL106+(VLOOKUP($B105,'Growth Rates'!$B$11:$O$140,($B$1+2),FALSE))-(AM105*(AM$7/VLOOKUP($B105,'Paddock Names'!$B$11:$D$140,3)))</f>
        <v>#DIV/0!</v>
      </c>
    </row>
    <row r="107" spans="2:39" x14ac:dyDescent="0.2">
      <c r="B107" s="58">
        <f t="shared" si="5"/>
        <v>49</v>
      </c>
      <c r="C107" s="23" t="str">
        <f>IF(VLOOKUP(B107,'Paddock Names'!$B$11:$C$140,2)&gt;0,VLOOKUP(B107,'Paddock Names'!$B$11:$C$140,2),"")</f>
        <v/>
      </c>
      <c r="D107" s="28" t="e">
        <f>IF(((F107-G107)/(((VLOOKUP(B107,'Growth Rates'!$B$11:$O$140,($B$1+2),FALSE)))-(((I$7/VLOOKUP(B107,'Paddock Names'!$B$11:$D$140,3))))))*-1&gt;31,31,(IF(((F107-G107)/(((VLOOKUP(B107,'Growth Rates'!$B$11:$O$140,($B$1+2),FALSE)))-(((I$7/VLOOKUP(B107,'Paddock Names'!$B$11:$D$140,3))))))*-1&gt;0,ROUNDDOWN(((F107-G107)/(((VLOOKUP(B107,'Growth Rates'!$B$11:$O$140,($B$1+2),FALSE)))-(((I$7/VLOOKUP(B107,'Paddock Names'!$B$11:$D$140,3))))))*-1,0),31)))</f>
        <v>#DIV/0!</v>
      </c>
      <c r="E107" s="17" t="str">
        <f t="shared" si="6"/>
        <v xml:space="preserve"> </v>
      </c>
      <c r="F107" s="119" t="e">
        <f>Nov!AL108</f>
        <v>#DIV/0!</v>
      </c>
      <c r="G107" s="17">
        <f>VLOOKUP(B107,'Herbage Mass Residual'!$B$11:$O$140,($B$1+2),FALSE)</f>
        <v>2000</v>
      </c>
      <c r="H107" s="103" t="e">
        <f>($F$7/VLOOKUP(B107,'Paddock Names'!$B$11:$D$140,3))*(SUM(I107:AM107)/31)</f>
        <v>#DIV/0!</v>
      </c>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2"/>
    </row>
    <row r="108" spans="2:39" ht="16" thickBot="1" x14ac:dyDescent="0.25">
      <c r="B108" s="58">
        <f t="shared" si="5"/>
        <v>49.5</v>
      </c>
      <c r="C108" s="23"/>
      <c r="D108" s="29"/>
      <c r="E108" s="27"/>
      <c r="F108" s="21"/>
      <c r="G108" s="22"/>
      <c r="H108" s="104"/>
      <c r="I108" s="114" t="e">
        <f>F107+(VLOOKUP(B107,'Growth Rates'!$B$11:$O$140,($B$1+2),FALSE))-(I107*(I$7/VLOOKUP(B107,'Paddock Names'!$B$11:$D$140,3)))</f>
        <v>#DIV/0!</v>
      </c>
      <c r="J108" s="114" t="e">
        <f>I108+(VLOOKUP($B107,'Growth Rates'!$B$11:$O$140,($B$1+2),FALSE))-(J107*(J$7/VLOOKUP($B107,'Paddock Names'!$B$11:$D$140,3)))</f>
        <v>#DIV/0!</v>
      </c>
      <c r="K108" s="114" t="e">
        <f>J108+(VLOOKUP($B107,'Growth Rates'!$B$11:$O$140,($B$1+2),FALSE))-(K107*(K$7/VLOOKUP($B107,'Paddock Names'!$B$11:$D$140,3)))</f>
        <v>#DIV/0!</v>
      </c>
      <c r="L108" s="114" t="e">
        <f>K108+(VLOOKUP($B107,'Growth Rates'!$B$11:$O$140,($B$1+2),FALSE))-(L107*(L$7/VLOOKUP($B107,'Paddock Names'!$B$11:$D$140,3)))</f>
        <v>#DIV/0!</v>
      </c>
      <c r="M108" s="114" t="e">
        <f>L108+(VLOOKUP($B107,'Growth Rates'!$B$11:$O$140,($B$1+2),FALSE))-(M107*(M$7/VLOOKUP($B107,'Paddock Names'!$B$11:$D$140,3)))</f>
        <v>#DIV/0!</v>
      </c>
      <c r="N108" s="114" t="e">
        <f>M108+(VLOOKUP($B107,'Growth Rates'!$B$11:$O$140,($B$1+2),FALSE))-(N107*(N$7/VLOOKUP($B107,'Paddock Names'!$B$11:$D$140,3)))</f>
        <v>#DIV/0!</v>
      </c>
      <c r="O108" s="114" t="e">
        <f>N108+(VLOOKUP($B107,'Growth Rates'!$B$11:$O$140,($B$1+2),FALSE))-(O107*(O$7/VLOOKUP($B107,'Paddock Names'!$B$11:$D$140,3)))</f>
        <v>#DIV/0!</v>
      </c>
      <c r="P108" s="114" t="e">
        <f>O108+(VLOOKUP($B107,'Growth Rates'!$B$11:$O$140,($B$1+2),FALSE))-(P107*(P$7/VLOOKUP($B107,'Paddock Names'!$B$11:$D$140,3)))</f>
        <v>#DIV/0!</v>
      </c>
      <c r="Q108" s="114" t="e">
        <f>P108+(VLOOKUP($B107,'Growth Rates'!$B$11:$O$140,($B$1+2),FALSE))-(Q107*(Q$7/VLOOKUP($B107,'Paddock Names'!$B$11:$D$140,3)))</f>
        <v>#DIV/0!</v>
      </c>
      <c r="R108" s="114" t="e">
        <f>Q108+(VLOOKUP($B107,'Growth Rates'!$B$11:$O$140,($B$1+2),FALSE))-(R107*(R$7/VLOOKUP($B107,'Paddock Names'!$B$11:$D$140,3)))</f>
        <v>#DIV/0!</v>
      </c>
      <c r="S108" s="114" t="e">
        <f>R108+(VLOOKUP($B107,'Growth Rates'!$B$11:$O$140,($B$1+2),FALSE))-(S107*(S$7/VLOOKUP($B107,'Paddock Names'!$B$11:$D$140,3)))</f>
        <v>#DIV/0!</v>
      </c>
      <c r="T108" s="114" t="e">
        <f>S108+(VLOOKUP($B107,'Growth Rates'!$B$11:$O$140,($B$1+2),FALSE))-(T107*(T$7/VLOOKUP($B107,'Paddock Names'!$B$11:$D$140,3)))</f>
        <v>#DIV/0!</v>
      </c>
      <c r="U108" s="114" t="e">
        <f>T108+(VLOOKUP($B107,'Growth Rates'!$B$11:$O$140,($B$1+2),FALSE))-(U107*(U$7/VLOOKUP($B107,'Paddock Names'!$B$11:$D$140,3)))</f>
        <v>#DIV/0!</v>
      </c>
      <c r="V108" s="114" t="e">
        <f>U108+(VLOOKUP($B107,'Growth Rates'!$B$11:$O$140,($B$1+2),FALSE))-(V107*(V$7/VLOOKUP($B107,'Paddock Names'!$B$11:$D$140,3)))</f>
        <v>#DIV/0!</v>
      </c>
      <c r="W108" s="114" t="e">
        <f>V108+(VLOOKUP($B107,'Growth Rates'!$B$11:$O$140,($B$1+2),FALSE))-(W107*(W$7/VLOOKUP($B107,'Paddock Names'!$B$11:$D$140,3)))</f>
        <v>#DIV/0!</v>
      </c>
      <c r="X108" s="114" t="e">
        <f>W108+(VLOOKUP($B107,'Growth Rates'!$B$11:$O$140,($B$1+2),FALSE))-(X107*(X$7/VLOOKUP($B107,'Paddock Names'!$B$11:$D$140,3)))</f>
        <v>#DIV/0!</v>
      </c>
      <c r="Y108" s="114" t="e">
        <f>X108+(VLOOKUP($B107,'Growth Rates'!$B$11:$O$140,($B$1+2),FALSE))-(Y107*(Y$7/VLOOKUP($B107,'Paddock Names'!$B$11:$D$140,3)))</f>
        <v>#DIV/0!</v>
      </c>
      <c r="Z108" s="114" t="e">
        <f>Y108+(VLOOKUP($B107,'Growth Rates'!$B$11:$O$140,($B$1+2),FALSE))-(Z107*(Z$7/VLOOKUP($B107,'Paddock Names'!$B$11:$D$140,3)))</f>
        <v>#DIV/0!</v>
      </c>
      <c r="AA108" s="114" t="e">
        <f>Z108+(VLOOKUP($B107,'Growth Rates'!$B$11:$O$140,($B$1+2),FALSE))-(AA107*(AA$7/VLOOKUP($B107,'Paddock Names'!$B$11:$D$140,3)))</f>
        <v>#DIV/0!</v>
      </c>
      <c r="AB108" s="114" t="e">
        <f>AA108+(VLOOKUP($B107,'Growth Rates'!$B$11:$O$140,($B$1+2),FALSE))-(AB107*(AB$7/VLOOKUP($B107,'Paddock Names'!$B$11:$D$140,3)))</f>
        <v>#DIV/0!</v>
      </c>
      <c r="AC108" s="114" t="e">
        <f>AB108+(VLOOKUP($B107,'Growth Rates'!$B$11:$O$140,($B$1+2),FALSE))-(AC107*(AC$7/VLOOKUP($B107,'Paddock Names'!$B$11:$D$140,3)))</f>
        <v>#DIV/0!</v>
      </c>
      <c r="AD108" s="114" t="e">
        <f>AC108+(VLOOKUP($B107,'Growth Rates'!$B$11:$O$140,($B$1+2),FALSE))-(AD107*(AD$7/VLOOKUP($B107,'Paddock Names'!$B$11:$D$140,3)))</f>
        <v>#DIV/0!</v>
      </c>
      <c r="AE108" s="114" t="e">
        <f>AD108+(VLOOKUP($B107,'Growth Rates'!$B$11:$O$140,($B$1+2),FALSE))-(AE107*(AE$7/VLOOKUP($B107,'Paddock Names'!$B$11:$D$140,3)))</f>
        <v>#DIV/0!</v>
      </c>
      <c r="AF108" s="114" t="e">
        <f>AE108+(VLOOKUP($B107,'Growth Rates'!$B$11:$O$140,($B$1+2),FALSE))-(AF107*(AF$7/VLOOKUP($B107,'Paddock Names'!$B$11:$D$140,3)))</f>
        <v>#DIV/0!</v>
      </c>
      <c r="AG108" s="114" t="e">
        <f>AF108+(VLOOKUP($B107,'Growth Rates'!$B$11:$O$140,($B$1+2),FALSE))-(AG107*(AG$7/VLOOKUP($B107,'Paddock Names'!$B$11:$D$140,3)))</f>
        <v>#DIV/0!</v>
      </c>
      <c r="AH108" s="114" t="e">
        <f>AG108+(VLOOKUP($B107,'Growth Rates'!$B$11:$O$140,($B$1+2),FALSE))-(AH107*(AH$7/VLOOKUP($B107,'Paddock Names'!$B$11:$D$140,3)))</f>
        <v>#DIV/0!</v>
      </c>
      <c r="AI108" s="114" t="e">
        <f>AH108+(VLOOKUP($B107,'Growth Rates'!$B$11:$O$140,($B$1+2),FALSE))-(AI107*(AI$7/VLOOKUP($B107,'Paddock Names'!$B$11:$D$140,3)))</f>
        <v>#DIV/0!</v>
      </c>
      <c r="AJ108" s="114" t="e">
        <f>AI108+(VLOOKUP($B107,'Growth Rates'!$B$11:$O$140,($B$1+2),FALSE))-(AJ107*(AJ$7/VLOOKUP($B107,'Paddock Names'!$B$11:$D$140,3)))</f>
        <v>#DIV/0!</v>
      </c>
      <c r="AK108" s="114" t="e">
        <f>AJ108+(VLOOKUP($B107,'Growth Rates'!$B$11:$O$140,($B$1+2),FALSE))-(AK107*(AK$7/VLOOKUP($B107,'Paddock Names'!$B$11:$D$140,3)))</f>
        <v>#DIV/0!</v>
      </c>
      <c r="AL108" s="114" t="e">
        <f>AK108+(VLOOKUP($B107,'Growth Rates'!$B$11:$O$140,($B$1+2),FALSE))-(AL107*(AL$7/VLOOKUP($B107,'Paddock Names'!$B$11:$D$140,3)))</f>
        <v>#DIV/0!</v>
      </c>
      <c r="AM108" s="115" t="e">
        <f>AL108+(VLOOKUP($B107,'Growth Rates'!$B$11:$O$140,($B$1+2),FALSE))-(AM107*(AM$7/VLOOKUP($B107,'Paddock Names'!$B$11:$D$140,3)))</f>
        <v>#DIV/0!</v>
      </c>
    </row>
    <row r="109" spans="2:39" x14ac:dyDescent="0.2">
      <c r="B109" s="58">
        <f t="shared" si="5"/>
        <v>50</v>
      </c>
      <c r="C109" s="23" t="str">
        <f>IF(VLOOKUP(B109,'Paddock Names'!$B$11:$C$140,2)&gt;0,VLOOKUP(B109,'Paddock Names'!$B$11:$C$140,2),"")</f>
        <v/>
      </c>
      <c r="D109" s="28" t="e">
        <f>IF(((F109-G109)/(((VLOOKUP(B109,'Growth Rates'!$B$11:$O$140,($B$1+2),FALSE)))-(((I$7/VLOOKUP(B109,'Paddock Names'!$B$11:$D$140,3))))))*-1&gt;31,31,(IF(((F109-G109)/(((VLOOKUP(B109,'Growth Rates'!$B$11:$O$140,($B$1+2),FALSE)))-(((I$7/VLOOKUP(B109,'Paddock Names'!$B$11:$D$140,3))))))*-1&gt;0,ROUNDDOWN(((F109-G109)/(((VLOOKUP(B109,'Growth Rates'!$B$11:$O$140,($B$1+2),FALSE)))-(((I$7/VLOOKUP(B109,'Paddock Names'!$B$11:$D$140,3))))))*-1,0),31)))</f>
        <v>#DIV/0!</v>
      </c>
      <c r="E109" s="17" t="str">
        <f t="shared" si="6"/>
        <v xml:space="preserve"> </v>
      </c>
      <c r="F109" s="119" t="e">
        <f>Nov!AL110</f>
        <v>#DIV/0!</v>
      </c>
      <c r="G109" s="17">
        <f>VLOOKUP(B109,'Herbage Mass Residual'!$B$11:$O$140,($B$1+2),FALSE)</f>
        <v>2000</v>
      </c>
      <c r="H109" s="103" t="e">
        <f>($F$7/VLOOKUP(B109,'Paddock Names'!$B$11:$D$140,3))*(SUM(I109:AM109)/31)</f>
        <v>#DIV/0!</v>
      </c>
      <c r="I109" s="100"/>
      <c r="J109" s="100"/>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2"/>
    </row>
    <row r="110" spans="2:39" ht="16" thickBot="1" x14ac:dyDescent="0.25">
      <c r="B110" s="58">
        <f t="shared" si="5"/>
        <v>50.5</v>
      </c>
      <c r="C110" s="23"/>
      <c r="D110" s="29"/>
      <c r="E110" s="27"/>
      <c r="F110" s="21"/>
      <c r="G110" s="22"/>
      <c r="H110" s="104"/>
      <c r="I110" s="114" t="e">
        <f>F109+(VLOOKUP(B109,'Growth Rates'!$B$11:$O$140,($B$1+2),FALSE))-(I109*(I$7/VLOOKUP(B109,'Paddock Names'!$B$11:$D$140,3)))</f>
        <v>#DIV/0!</v>
      </c>
      <c r="J110" s="114" t="e">
        <f>I110+(VLOOKUP($B109,'Growth Rates'!$B$11:$O$140,($B$1+2),FALSE))-(J109*(J$7/VLOOKUP($B109,'Paddock Names'!$B$11:$D$140,3)))</f>
        <v>#DIV/0!</v>
      </c>
      <c r="K110" s="114" t="e">
        <f>J110+(VLOOKUP($B109,'Growth Rates'!$B$11:$O$140,($B$1+2),FALSE))-(K109*(K$7/VLOOKUP($B109,'Paddock Names'!$B$11:$D$140,3)))</f>
        <v>#DIV/0!</v>
      </c>
      <c r="L110" s="114" t="e">
        <f>K110+(VLOOKUP($B109,'Growth Rates'!$B$11:$O$140,($B$1+2),FALSE))-(L109*(L$7/VLOOKUP($B109,'Paddock Names'!$B$11:$D$140,3)))</f>
        <v>#DIV/0!</v>
      </c>
      <c r="M110" s="114" t="e">
        <f>L110+(VLOOKUP($B109,'Growth Rates'!$B$11:$O$140,($B$1+2),FALSE))-(M109*(M$7/VLOOKUP($B109,'Paddock Names'!$B$11:$D$140,3)))</f>
        <v>#DIV/0!</v>
      </c>
      <c r="N110" s="114" t="e">
        <f>M110+(VLOOKUP($B109,'Growth Rates'!$B$11:$O$140,($B$1+2),FALSE))-(N109*(N$7/VLOOKUP($B109,'Paddock Names'!$B$11:$D$140,3)))</f>
        <v>#DIV/0!</v>
      </c>
      <c r="O110" s="114" t="e">
        <f>N110+(VLOOKUP($B109,'Growth Rates'!$B$11:$O$140,($B$1+2),FALSE))-(O109*(O$7/VLOOKUP($B109,'Paddock Names'!$B$11:$D$140,3)))</f>
        <v>#DIV/0!</v>
      </c>
      <c r="P110" s="114" t="e">
        <f>O110+(VLOOKUP($B109,'Growth Rates'!$B$11:$O$140,($B$1+2),FALSE))-(P109*(P$7/VLOOKUP($B109,'Paddock Names'!$B$11:$D$140,3)))</f>
        <v>#DIV/0!</v>
      </c>
      <c r="Q110" s="114" t="e">
        <f>P110+(VLOOKUP($B109,'Growth Rates'!$B$11:$O$140,($B$1+2),FALSE))-(Q109*(Q$7/VLOOKUP($B109,'Paddock Names'!$B$11:$D$140,3)))</f>
        <v>#DIV/0!</v>
      </c>
      <c r="R110" s="114" t="e">
        <f>Q110+(VLOOKUP($B109,'Growth Rates'!$B$11:$O$140,($B$1+2),FALSE))-(R109*(R$7/VLOOKUP($B109,'Paddock Names'!$B$11:$D$140,3)))</f>
        <v>#DIV/0!</v>
      </c>
      <c r="S110" s="114" t="e">
        <f>R110+(VLOOKUP($B109,'Growth Rates'!$B$11:$O$140,($B$1+2),FALSE))-(S109*(S$7/VLOOKUP($B109,'Paddock Names'!$B$11:$D$140,3)))</f>
        <v>#DIV/0!</v>
      </c>
      <c r="T110" s="114" t="e">
        <f>S110+(VLOOKUP($B109,'Growth Rates'!$B$11:$O$140,($B$1+2),FALSE))-(T109*(T$7/VLOOKUP($B109,'Paddock Names'!$B$11:$D$140,3)))</f>
        <v>#DIV/0!</v>
      </c>
      <c r="U110" s="114" t="e">
        <f>T110+(VLOOKUP($B109,'Growth Rates'!$B$11:$O$140,($B$1+2),FALSE))-(U109*(U$7/VLOOKUP($B109,'Paddock Names'!$B$11:$D$140,3)))</f>
        <v>#DIV/0!</v>
      </c>
      <c r="V110" s="114" t="e">
        <f>U110+(VLOOKUP($B109,'Growth Rates'!$B$11:$O$140,($B$1+2),FALSE))-(V109*(V$7/VLOOKUP($B109,'Paddock Names'!$B$11:$D$140,3)))</f>
        <v>#DIV/0!</v>
      </c>
      <c r="W110" s="114" t="e">
        <f>V110+(VLOOKUP($B109,'Growth Rates'!$B$11:$O$140,($B$1+2),FALSE))-(W109*(W$7/VLOOKUP($B109,'Paddock Names'!$B$11:$D$140,3)))</f>
        <v>#DIV/0!</v>
      </c>
      <c r="X110" s="114" t="e">
        <f>W110+(VLOOKUP($B109,'Growth Rates'!$B$11:$O$140,($B$1+2),FALSE))-(X109*(X$7/VLOOKUP($B109,'Paddock Names'!$B$11:$D$140,3)))</f>
        <v>#DIV/0!</v>
      </c>
      <c r="Y110" s="114" t="e">
        <f>X110+(VLOOKUP($B109,'Growth Rates'!$B$11:$O$140,($B$1+2),FALSE))-(Y109*(Y$7/VLOOKUP($B109,'Paddock Names'!$B$11:$D$140,3)))</f>
        <v>#DIV/0!</v>
      </c>
      <c r="Z110" s="114" t="e">
        <f>Y110+(VLOOKUP($B109,'Growth Rates'!$B$11:$O$140,($B$1+2),FALSE))-(Z109*(Z$7/VLOOKUP($B109,'Paddock Names'!$B$11:$D$140,3)))</f>
        <v>#DIV/0!</v>
      </c>
      <c r="AA110" s="114" t="e">
        <f>Z110+(VLOOKUP($B109,'Growth Rates'!$B$11:$O$140,($B$1+2),FALSE))-(AA109*(AA$7/VLOOKUP($B109,'Paddock Names'!$B$11:$D$140,3)))</f>
        <v>#DIV/0!</v>
      </c>
      <c r="AB110" s="114" t="e">
        <f>AA110+(VLOOKUP($B109,'Growth Rates'!$B$11:$O$140,($B$1+2),FALSE))-(AB109*(AB$7/VLOOKUP($B109,'Paddock Names'!$B$11:$D$140,3)))</f>
        <v>#DIV/0!</v>
      </c>
      <c r="AC110" s="114" t="e">
        <f>AB110+(VLOOKUP($B109,'Growth Rates'!$B$11:$O$140,($B$1+2),FALSE))-(AC109*(AC$7/VLOOKUP($B109,'Paddock Names'!$B$11:$D$140,3)))</f>
        <v>#DIV/0!</v>
      </c>
      <c r="AD110" s="114" t="e">
        <f>AC110+(VLOOKUP($B109,'Growth Rates'!$B$11:$O$140,($B$1+2),FALSE))-(AD109*(AD$7/VLOOKUP($B109,'Paddock Names'!$B$11:$D$140,3)))</f>
        <v>#DIV/0!</v>
      </c>
      <c r="AE110" s="114" t="e">
        <f>AD110+(VLOOKUP($B109,'Growth Rates'!$B$11:$O$140,($B$1+2),FALSE))-(AE109*(AE$7/VLOOKUP($B109,'Paddock Names'!$B$11:$D$140,3)))</f>
        <v>#DIV/0!</v>
      </c>
      <c r="AF110" s="114" t="e">
        <f>AE110+(VLOOKUP($B109,'Growth Rates'!$B$11:$O$140,($B$1+2),FALSE))-(AF109*(AF$7/VLOOKUP($B109,'Paddock Names'!$B$11:$D$140,3)))</f>
        <v>#DIV/0!</v>
      </c>
      <c r="AG110" s="114" t="e">
        <f>AF110+(VLOOKUP($B109,'Growth Rates'!$B$11:$O$140,($B$1+2),FALSE))-(AG109*(AG$7/VLOOKUP($B109,'Paddock Names'!$B$11:$D$140,3)))</f>
        <v>#DIV/0!</v>
      </c>
      <c r="AH110" s="114" t="e">
        <f>AG110+(VLOOKUP($B109,'Growth Rates'!$B$11:$O$140,($B$1+2),FALSE))-(AH109*(AH$7/VLOOKUP($B109,'Paddock Names'!$B$11:$D$140,3)))</f>
        <v>#DIV/0!</v>
      </c>
      <c r="AI110" s="114" t="e">
        <f>AH110+(VLOOKUP($B109,'Growth Rates'!$B$11:$O$140,($B$1+2),FALSE))-(AI109*(AI$7/VLOOKUP($B109,'Paddock Names'!$B$11:$D$140,3)))</f>
        <v>#DIV/0!</v>
      </c>
      <c r="AJ110" s="114" t="e">
        <f>AI110+(VLOOKUP($B109,'Growth Rates'!$B$11:$O$140,($B$1+2),FALSE))-(AJ109*(AJ$7/VLOOKUP($B109,'Paddock Names'!$B$11:$D$140,3)))</f>
        <v>#DIV/0!</v>
      </c>
      <c r="AK110" s="114" t="e">
        <f>AJ110+(VLOOKUP($B109,'Growth Rates'!$B$11:$O$140,($B$1+2),FALSE))-(AK109*(AK$7/VLOOKUP($B109,'Paddock Names'!$B$11:$D$140,3)))</f>
        <v>#DIV/0!</v>
      </c>
      <c r="AL110" s="114" t="e">
        <f>AK110+(VLOOKUP($B109,'Growth Rates'!$B$11:$O$140,($B$1+2),FALSE))-(AL109*(AL$7/VLOOKUP($B109,'Paddock Names'!$B$11:$D$140,3)))</f>
        <v>#DIV/0!</v>
      </c>
      <c r="AM110" s="115" t="e">
        <f>AL110+(VLOOKUP($B109,'Growth Rates'!$B$11:$O$140,($B$1+2),FALSE))-(AM109*(AM$7/VLOOKUP($B109,'Paddock Names'!$B$11:$D$140,3)))</f>
        <v>#DIV/0!</v>
      </c>
    </row>
    <row r="111" spans="2:39" x14ac:dyDescent="0.2">
      <c r="B111" s="58">
        <f t="shared" si="5"/>
        <v>51</v>
      </c>
      <c r="C111" s="23" t="str">
        <f>IF(VLOOKUP(B111,'Paddock Names'!$B$11:$C$140,2)&gt;0,VLOOKUP(B111,'Paddock Names'!$B$11:$C$140,2),"")</f>
        <v/>
      </c>
      <c r="D111" s="28" t="e">
        <f>IF(((F111-G111)/(((VLOOKUP(B111,'Growth Rates'!$B$11:$O$140,($B$1+2),FALSE)))-(((I$7/VLOOKUP(B111,'Paddock Names'!$B$11:$D$140,3))))))*-1&gt;31,31,(IF(((F111-G111)/(((VLOOKUP(B111,'Growth Rates'!$B$11:$O$140,($B$1+2),FALSE)))-(((I$7/VLOOKUP(B111,'Paddock Names'!$B$11:$D$140,3))))))*-1&gt;0,ROUNDDOWN(((F111-G111)/(((VLOOKUP(B111,'Growth Rates'!$B$11:$O$140,($B$1+2),FALSE)))-(((I$7/VLOOKUP(B111,'Paddock Names'!$B$11:$D$140,3))))))*-1,0),31)))</f>
        <v>#DIV/0!</v>
      </c>
      <c r="E111" s="17" t="str">
        <f t="shared" si="6"/>
        <v xml:space="preserve"> </v>
      </c>
      <c r="F111" s="119" t="e">
        <f>Nov!AL112</f>
        <v>#DIV/0!</v>
      </c>
      <c r="G111" s="17">
        <f>VLOOKUP(B111,'Herbage Mass Residual'!$B$11:$O$140,($B$1+2),FALSE)</f>
        <v>2000</v>
      </c>
      <c r="H111" s="103" t="e">
        <f>($F$7/VLOOKUP(B111,'Paddock Names'!$B$11:$D$140,3))*(SUM(I111:AM111)/31)</f>
        <v>#DIV/0!</v>
      </c>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2"/>
    </row>
    <row r="112" spans="2:39" ht="16" thickBot="1" x14ac:dyDescent="0.25">
      <c r="B112" s="58">
        <f t="shared" si="5"/>
        <v>51.5</v>
      </c>
      <c r="C112" s="23"/>
      <c r="D112" s="29"/>
      <c r="E112" s="27"/>
      <c r="F112" s="21"/>
      <c r="G112" s="22"/>
      <c r="H112" s="104"/>
      <c r="I112" s="114" t="e">
        <f>F111+(VLOOKUP(B111,'Growth Rates'!$B$11:$O$140,($B$1+2),FALSE))-(I111*(I$7/VLOOKUP(B111,'Paddock Names'!$B$11:$D$140,3)))</f>
        <v>#DIV/0!</v>
      </c>
      <c r="J112" s="114" t="e">
        <f>I112+(VLOOKUP($B111,'Growth Rates'!$B$11:$O$140,($B$1+2),FALSE))-(J111*(J$7/VLOOKUP($B111,'Paddock Names'!$B$11:$D$140,3)))</f>
        <v>#DIV/0!</v>
      </c>
      <c r="K112" s="114" t="e">
        <f>J112+(VLOOKUP($B111,'Growth Rates'!$B$11:$O$140,($B$1+2),FALSE))-(K111*(K$7/VLOOKUP($B111,'Paddock Names'!$B$11:$D$140,3)))</f>
        <v>#DIV/0!</v>
      </c>
      <c r="L112" s="114" t="e">
        <f>K112+(VLOOKUP($B111,'Growth Rates'!$B$11:$O$140,($B$1+2),FALSE))-(L111*(L$7/VLOOKUP($B111,'Paddock Names'!$B$11:$D$140,3)))</f>
        <v>#DIV/0!</v>
      </c>
      <c r="M112" s="114" t="e">
        <f>L112+(VLOOKUP($B111,'Growth Rates'!$B$11:$O$140,($B$1+2),FALSE))-(M111*(M$7/VLOOKUP($B111,'Paddock Names'!$B$11:$D$140,3)))</f>
        <v>#DIV/0!</v>
      </c>
      <c r="N112" s="114" t="e">
        <f>M112+(VLOOKUP($B111,'Growth Rates'!$B$11:$O$140,($B$1+2),FALSE))-(N111*(N$7/VLOOKUP($B111,'Paddock Names'!$B$11:$D$140,3)))</f>
        <v>#DIV/0!</v>
      </c>
      <c r="O112" s="114" t="e">
        <f>N112+(VLOOKUP($B111,'Growth Rates'!$B$11:$O$140,($B$1+2),FALSE))-(O111*(O$7/VLOOKUP($B111,'Paddock Names'!$B$11:$D$140,3)))</f>
        <v>#DIV/0!</v>
      </c>
      <c r="P112" s="114" t="e">
        <f>O112+(VLOOKUP($B111,'Growth Rates'!$B$11:$O$140,($B$1+2),FALSE))-(P111*(P$7/VLOOKUP($B111,'Paddock Names'!$B$11:$D$140,3)))</f>
        <v>#DIV/0!</v>
      </c>
      <c r="Q112" s="114" t="e">
        <f>P112+(VLOOKUP($B111,'Growth Rates'!$B$11:$O$140,($B$1+2),FALSE))-(Q111*(Q$7/VLOOKUP($B111,'Paddock Names'!$B$11:$D$140,3)))</f>
        <v>#DIV/0!</v>
      </c>
      <c r="R112" s="114" t="e">
        <f>Q112+(VLOOKUP($B111,'Growth Rates'!$B$11:$O$140,($B$1+2),FALSE))-(R111*(R$7/VLOOKUP($B111,'Paddock Names'!$B$11:$D$140,3)))</f>
        <v>#DIV/0!</v>
      </c>
      <c r="S112" s="114" t="e">
        <f>R112+(VLOOKUP($B111,'Growth Rates'!$B$11:$O$140,($B$1+2),FALSE))-(S111*(S$7/VLOOKUP($B111,'Paddock Names'!$B$11:$D$140,3)))</f>
        <v>#DIV/0!</v>
      </c>
      <c r="T112" s="114" t="e">
        <f>S112+(VLOOKUP($B111,'Growth Rates'!$B$11:$O$140,($B$1+2),FALSE))-(T111*(T$7/VLOOKUP($B111,'Paddock Names'!$B$11:$D$140,3)))</f>
        <v>#DIV/0!</v>
      </c>
      <c r="U112" s="114" t="e">
        <f>T112+(VLOOKUP($B111,'Growth Rates'!$B$11:$O$140,($B$1+2),FALSE))-(U111*(U$7/VLOOKUP($B111,'Paddock Names'!$B$11:$D$140,3)))</f>
        <v>#DIV/0!</v>
      </c>
      <c r="V112" s="114" t="e">
        <f>U112+(VLOOKUP($B111,'Growth Rates'!$B$11:$O$140,($B$1+2),FALSE))-(V111*(V$7/VLOOKUP($B111,'Paddock Names'!$B$11:$D$140,3)))</f>
        <v>#DIV/0!</v>
      </c>
      <c r="W112" s="114" t="e">
        <f>V112+(VLOOKUP($B111,'Growth Rates'!$B$11:$O$140,($B$1+2),FALSE))-(W111*(W$7/VLOOKUP($B111,'Paddock Names'!$B$11:$D$140,3)))</f>
        <v>#DIV/0!</v>
      </c>
      <c r="X112" s="114" t="e">
        <f>W112+(VLOOKUP($B111,'Growth Rates'!$B$11:$O$140,($B$1+2),FALSE))-(X111*(X$7/VLOOKUP($B111,'Paddock Names'!$B$11:$D$140,3)))</f>
        <v>#DIV/0!</v>
      </c>
      <c r="Y112" s="114" t="e">
        <f>X112+(VLOOKUP($B111,'Growth Rates'!$B$11:$O$140,($B$1+2),FALSE))-(Y111*(Y$7/VLOOKUP($B111,'Paddock Names'!$B$11:$D$140,3)))</f>
        <v>#DIV/0!</v>
      </c>
      <c r="Z112" s="114" t="e">
        <f>Y112+(VLOOKUP($B111,'Growth Rates'!$B$11:$O$140,($B$1+2),FALSE))-(Z111*(Z$7/VLOOKUP($B111,'Paddock Names'!$B$11:$D$140,3)))</f>
        <v>#DIV/0!</v>
      </c>
      <c r="AA112" s="114" t="e">
        <f>Z112+(VLOOKUP($B111,'Growth Rates'!$B$11:$O$140,($B$1+2),FALSE))-(AA111*(AA$7/VLOOKUP($B111,'Paddock Names'!$B$11:$D$140,3)))</f>
        <v>#DIV/0!</v>
      </c>
      <c r="AB112" s="114" t="e">
        <f>AA112+(VLOOKUP($B111,'Growth Rates'!$B$11:$O$140,($B$1+2),FALSE))-(AB111*(AB$7/VLOOKUP($B111,'Paddock Names'!$B$11:$D$140,3)))</f>
        <v>#DIV/0!</v>
      </c>
      <c r="AC112" s="114" t="e">
        <f>AB112+(VLOOKUP($B111,'Growth Rates'!$B$11:$O$140,($B$1+2),FALSE))-(AC111*(AC$7/VLOOKUP($B111,'Paddock Names'!$B$11:$D$140,3)))</f>
        <v>#DIV/0!</v>
      </c>
      <c r="AD112" s="114" t="e">
        <f>AC112+(VLOOKUP($B111,'Growth Rates'!$B$11:$O$140,($B$1+2),FALSE))-(AD111*(AD$7/VLOOKUP($B111,'Paddock Names'!$B$11:$D$140,3)))</f>
        <v>#DIV/0!</v>
      </c>
      <c r="AE112" s="114" t="e">
        <f>AD112+(VLOOKUP($B111,'Growth Rates'!$B$11:$O$140,($B$1+2),FALSE))-(AE111*(AE$7/VLOOKUP($B111,'Paddock Names'!$B$11:$D$140,3)))</f>
        <v>#DIV/0!</v>
      </c>
      <c r="AF112" s="114" t="e">
        <f>AE112+(VLOOKUP($B111,'Growth Rates'!$B$11:$O$140,($B$1+2),FALSE))-(AF111*(AF$7/VLOOKUP($B111,'Paddock Names'!$B$11:$D$140,3)))</f>
        <v>#DIV/0!</v>
      </c>
      <c r="AG112" s="114" t="e">
        <f>AF112+(VLOOKUP($B111,'Growth Rates'!$B$11:$O$140,($B$1+2),FALSE))-(AG111*(AG$7/VLOOKUP($B111,'Paddock Names'!$B$11:$D$140,3)))</f>
        <v>#DIV/0!</v>
      </c>
      <c r="AH112" s="114" t="e">
        <f>AG112+(VLOOKUP($B111,'Growth Rates'!$B$11:$O$140,($B$1+2),FALSE))-(AH111*(AH$7/VLOOKUP($B111,'Paddock Names'!$B$11:$D$140,3)))</f>
        <v>#DIV/0!</v>
      </c>
      <c r="AI112" s="114" t="e">
        <f>AH112+(VLOOKUP($B111,'Growth Rates'!$B$11:$O$140,($B$1+2),FALSE))-(AI111*(AI$7/VLOOKUP($B111,'Paddock Names'!$B$11:$D$140,3)))</f>
        <v>#DIV/0!</v>
      </c>
      <c r="AJ112" s="114" t="e">
        <f>AI112+(VLOOKUP($B111,'Growth Rates'!$B$11:$O$140,($B$1+2),FALSE))-(AJ111*(AJ$7/VLOOKUP($B111,'Paddock Names'!$B$11:$D$140,3)))</f>
        <v>#DIV/0!</v>
      </c>
      <c r="AK112" s="114" t="e">
        <f>AJ112+(VLOOKUP($B111,'Growth Rates'!$B$11:$O$140,($B$1+2),FALSE))-(AK111*(AK$7/VLOOKUP($B111,'Paddock Names'!$B$11:$D$140,3)))</f>
        <v>#DIV/0!</v>
      </c>
      <c r="AL112" s="114" t="e">
        <f>AK112+(VLOOKUP($B111,'Growth Rates'!$B$11:$O$140,($B$1+2),FALSE))-(AL111*(AL$7/VLOOKUP($B111,'Paddock Names'!$B$11:$D$140,3)))</f>
        <v>#DIV/0!</v>
      </c>
      <c r="AM112" s="115" t="e">
        <f>AL112+(VLOOKUP($B111,'Growth Rates'!$B$11:$O$140,($B$1+2),FALSE))-(AM111*(AM$7/VLOOKUP($B111,'Paddock Names'!$B$11:$D$140,3)))</f>
        <v>#DIV/0!</v>
      </c>
    </row>
    <row r="113" spans="2:39" x14ac:dyDescent="0.2">
      <c r="B113" s="58">
        <f t="shared" si="5"/>
        <v>52</v>
      </c>
      <c r="C113" s="23" t="str">
        <f>IF(VLOOKUP(B113,'Paddock Names'!$B$11:$C$140,2)&gt;0,VLOOKUP(B113,'Paddock Names'!$B$11:$C$140,2),"")</f>
        <v/>
      </c>
      <c r="D113" s="28" t="e">
        <f>IF(((F113-G113)/(((VLOOKUP(B113,'Growth Rates'!$B$11:$O$140,($B$1+2),FALSE)))-(((I$7/VLOOKUP(B113,'Paddock Names'!$B$11:$D$140,3))))))*-1&gt;31,31,(IF(((F113-G113)/(((VLOOKUP(B113,'Growth Rates'!$B$11:$O$140,($B$1+2),FALSE)))-(((I$7/VLOOKUP(B113,'Paddock Names'!$B$11:$D$140,3))))))*-1&gt;0,ROUNDDOWN(((F113-G113)/(((VLOOKUP(B113,'Growth Rates'!$B$11:$O$140,($B$1+2),FALSE)))-(((I$7/VLOOKUP(B113,'Paddock Names'!$B$11:$D$140,3))))))*-1,0),31)))</f>
        <v>#DIV/0!</v>
      </c>
      <c r="E113" s="17" t="str">
        <f t="shared" si="6"/>
        <v xml:space="preserve"> </v>
      </c>
      <c r="F113" s="119" t="e">
        <f>Nov!AL114</f>
        <v>#DIV/0!</v>
      </c>
      <c r="G113" s="17">
        <f>VLOOKUP(B113,'Herbage Mass Residual'!$B$11:$O$140,($B$1+2),FALSE)</f>
        <v>2000</v>
      </c>
      <c r="H113" s="103" t="e">
        <f>($F$7/VLOOKUP(B113,'Paddock Names'!$B$11:$D$140,3))*(SUM(I113:AM113)/31)</f>
        <v>#DIV/0!</v>
      </c>
      <c r="I113" s="100"/>
      <c r="J113" s="100"/>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2"/>
    </row>
    <row r="114" spans="2:39" ht="16" thickBot="1" x14ac:dyDescent="0.25">
      <c r="B114" s="58">
        <f t="shared" si="5"/>
        <v>52.5</v>
      </c>
      <c r="C114" s="23"/>
      <c r="D114" s="29"/>
      <c r="E114" s="27"/>
      <c r="F114" s="21"/>
      <c r="G114" s="22"/>
      <c r="H114" s="104"/>
      <c r="I114" s="114" t="e">
        <f>F113+(VLOOKUP(B113,'Growth Rates'!$B$11:$O$140,($B$1+2),FALSE))-(I113*(I$7/VLOOKUP(B113,'Paddock Names'!$B$11:$D$140,3)))</f>
        <v>#DIV/0!</v>
      </c>
      <c r="J114" s="114" t="e">
        <f>I114+(VLOOKUP($B113,'Growth Rates'!$B$11:$O$140,($B$1+2),FALSE))-(J113*(J$7/VLOOKUP($B113,'Paddock Names'!$B$11:$D$140,3)))</f>
        <v>#DIV/0!</v>
      </c>
      <c r="K114" s="114" t="e">
        <f>J114+(VLOOKUP($B113,'Growth Rates'!$B$11:$O$140,($B$1+2),FALSE))-(K113*(K$7/VLOOKUP($B113,'Paddock Names'!$B$11:$D$140,3)))</f>
        <v>#DIV/0!</v>
      </c>
      <c r="L114" s="114" t="e">
        <f>K114+(VLOOKUP($B113,'Growth Rates'!$B$11:$O$140,($B$1+2),FALSE))-(L113*(L$7/VLOOKUP($B113,'Paddock Names'!$B$11:$D$140,3)))</f>
        <v>#DIV/0!</v>
      </c>
      <c r="M114" s="114" t="e">
        <f>L114+(VLOOKUP($B113,'Growth Rates'!$B$11:$O$140,($B$1+2),FALSE))-(M113*(M$7/VLOOKUP($B113,'Paddock Names'!$B$11:$D$140,3)))</f>
        <v>#DIV/0!</v>
      </c>
      <c r="N114" s="114" t="e">
        <f>M114+(VLOOKUP($B113,'Growth Rates'!$B$11:$O$140,($B$1+2),FALSE))-(N113*(N$7/VLOOKUP($B113,'Paddock Names'!$B$11:$D$140,3)))</f>
        <v>#DIV/0!</v>
      </c>
      <c r="O114" s="114" t="e">
        <f>N114+(VLOOKUP($B113,'Growth Rates'!$B$11:$O$140,($B$1+2),FALSE))-(O113*(O$7/VLOOKUP($B113,'Paddock Names'!$B$11:$D$140,3)))</f>
        <v>#DIV/0!</v>
      </c>
      <c r="P114" s="114" t="e">
        <f>O114+(VLOOKUP($B113,'Growth Rates'!$B$11:$O$140,($B$1+2),FALSE))-(P113*(P$7/VLOOKUP($B113,'Paddock Names'!$B$11:$D$140,3)))</f>
        <v>#DIV/0!</v>
      </c>
      <c r="Q114" s="114" t="e">
        <f>P114+(VLOOKUP($B113,'Growth Rates'!$B$11:$O$140,($B$1+2),FALSE))-(Q113*(Q$7/VLOOKUP($B113,'Paddock Names'!$B$11:$D$140,3)))</f>
        <v>#DIV/0!</v>
      </c>
      <c r="R114" s="114" t="e">
        <f>Q114+(VLOOKUP($B113,'Growth Rates'!$B$11:$O$140,($B$1+2),FALSE))-(R113*(R$7/VLOOKUP($B113,'Paddock Names'!$B$11:$D$140,3)))</f>
        <v>#DIV/0!</v>
      </c>
      <c r="S114" s="114" t="e">
        <f>R114+(VLOOKUP($B113,'Growth Rates'!$B$11:$O$140,($B$1+2),FALSE))-(S113*(S$7/VLOOKUP($B113,'Paddock Names'!$B$11:$D$140,3)))</f>
        <v>#DIV/0!</v>
      </c>
      <c r="T114" s="114" t="e">
        <f>S114+(VLOOKUP($B113,'Growth Rates'!$B$11:$O$140,($B$1+2),FALSE))-(T113*(T$7/VLOOKUP($B113,'Paddock Names'!$B$11:$D$140,3)))</f>
        <v>#DIV/0!</v>
      </c>
      <c r="U114" s="114" t="e">
        <f>T114+(VLOOKUP($B113,'Growth Rates'!$B$11:$O$140,($B$1+2),FALSE))-(U113*(U$7/VLOOKUP($B113,'Paddock Names'!$B$11:$D$140,3)))</f>
        <v>#DIV/0!</v>
      </c>
      <c r="V114" s="114" t="e">
        <f>U114+(VLOOKUP($B113,'Growth Rates'!$B$11:$O$140,($B$1+2),FALSE))-(V113*(V$7/VLOOKUP($B113,'Paddock Names'!$B$11:$D$140,3)))</f>
        <v>#DIV/0!</v>
      </c>
      <c r="W114" s="114" t="e">
        <f>V114+(VLOOKUP($B113,'Growth Rates'!$B$11:$O$140,($B$1+2),FALSE))-(W113*(W$7/VLOOKUP($B113,'Paddock Names'!$B$11:$D$140,3)))</f>
        <v>#DIV/0!</v>
      </c>
      <c r="X114" s="114" t="e">
        <f>W114+(VLOOKUP($B113,'Growth Rates'!$B$11:$O$140,($B$1+2),FALSE))-(X113*(X$7/VLOOKUP($B113,'Paddock Names'!$B$11:$D$140,3)))</f>
        <v>#DIV/0!</v>
      </c>
      <c r="Y114" s="114" t="e">
        <f>X114+(VLOOKUP($B113,'Growth Rates'!$B$11:$O$140,($B$1+2),FALSE))-(Y113*(Y$7/VLOOKUP($B113,'Paddock Names'!$B$11:$D$140,3)))</f>
        <v>#DIV/0!</v>
      </c>
      <c r="Z114" s="114" t="e">
        <f>Y114+(VLOOKUP($B113,'Growth Rates'!$B$11:$O$140,($B$1+2),FALSE))-(Z113*(Z$7/VLOOKUP($B113,'Paddock Names'!$B$11:$D$140,3)))</f>
        <v>#DIV/0!</v>
      </c>
      <c r="AA114" s="114" t="e">
        <f>Z114+(VLOOKUP($B113,'Growth Rates'!$B$11:$O$140,($B$1+2),FALSE))-(AA113*(AA$7/VLOOKUP($B113,'Paddock Names'!$B$11:$D$140,3)))</f>
        <v>#DIV/0!</v>
      </c>
      <c r="AB114" s="114" t="e">
        <f>AA114+(VLOOKUP($B113,'Growth Rates'!$B$11:$O$140,($B$1+2),FALSE))-(AB113*(AB$7/VLOOKUP($B113,'Paddock Names'!$B$11:$D$140,3)))</f>
        <v>#DIV/0!</v>
      </c>
      <c r="AC114" s="114" t="e">
        <f>AB114+(VLOOKUP($B113,'Growth Rates'!$B$11:$O$140,($B$1+2),FALSE))-(AC113*(AC$7/VLOOKUP($B113,'Paddock Names'!$B$11:$D$140,3)))</f>
        <v>#DIV/0!</v>
      </c>
      <c r="AD114" s="114" t="e">
        <f>AC114+(VLOOKUP($B113,'Growth Rates'!$B$11:$O$140,($B$1+2),FALSE))-(AD113*(AD$7/VLOOKUP($B113,'Paddock Names'!$B$11:$D$140,3)))</f>
        <v>#DIV/0!</v>
      </c>
      <c r="AE114" s="114" t="e">
        <f>AD114+(VLOOKUP($B113,'Growth Rates'!$B$11:$O$140,($B$1+2),FALSE))-(AE113*(AE$7/VLOOKUP($B113,'Paddock Names'!$B$11:$D$140,3)))</f>
        <v>#DIV/0!</v>
      </c>
      <c r="AF114" s="114" t="e">
        <f>AE114+(VLOOKUP($B113,'Growth Rates'!$B$11:$O$140,($B$1+2),FALSE))-(AF113*(AF$7/VLOOKUP($B113,'Paddock Names'!$B$11:$D$140,3)))</f>
        <v>#DIV/0!</v>
      </c>
      <c r="AG114" s="114" t="e">
        <f>AF114+(VLOOKUP($B113,'Growth Rates'!$B$11:$O$140,($B$1+2),FALSE))-(AG113*(AG$7/VLOOKUP($B113,'Paddock Names'!$B$11:$D$140,3)))</f>
        <v>#DIV/0!</v>
      </c>
      <c r="AH114" s="114" t="e">
        <f>AG114+(VLOOKUP($B113,'Growth Rates'!$B$11:$O$140,($B$1+2),FALSE))-(AH113*(AH$7/VLOOKUP($B113,'Paddock Names'!$B$11:$D$140,3)))</f>
        <v>#DIV/0!</v>
      </c>
      <c r="AI114" s="114" t="e">
        <f>AH114+(VLOOKUP($B113,'Growth Rates'!$B$11:$O$140,($B$1+2),FALSE))-(AI113*(AI$7/VLOOKUP($B113,'Paddock Names'!$B$11:$D$140,3)))</f>
        <v>#DIV/0!</v>
      </c>
      <c r="AJ114" s="114" t="e">
        <f>AI114+(VLOOKUP($B113,'Growth Rates'!$B$11:$O$140,($B$1+2),FALSE))-(AJ113*(AJ$7/VLOOKUP($B113,'Paddock Names'!$B$11:$D$140,3)))</f>
        <v>#DIV/0!</v>
      </c>
      <c r="AK114" s="114" t="e">
        <f>AJ114+(VLOOKUP($B113,'Growth Rates'!$B$11:$O$140,($B$1+2),FALSE))-(AK113*(AK$7/VLOOKUP($B113,'Paddock Names'!$B$11:$D$140,3)))</f>
        <v>#DIV/0!</v>
      </c>
      <c r="AL114" s="114" t="e">
        <f>AK114+(VLOOKUP($B113,'Growth Rates'!$B$11:$O$140,($B$1+2),FALSE))-(AL113*(AL$7/VLOOKUP($B113,'Paddock Names'!$B$11:$D$140,3)))</f>
        <v>#DIV/0!</v>
      </c>
      <c r="AM114" s="115" t="e">
        <f>AL114+(VLOOKUP($B113,'Growth Rates'!$B$11:$O$140,($B$1+2),FALSE))-(AM113*(AM$7/VLOOKUP($B113,'Paddock Names'!$B$11:$D$140,3)))</f>
        <v>#DIV/0!</v>
      </c>
    </row>
    <row r="115" spans="2:39" x14ac:dyDescent="0.2">
      <c r="B115" s="58">
        <f t="shared" si="5"/>
        <v>53</v>
      </c>
      <c r="C115" s="23" t="str">
        <f>IF(VLOOKUP(B115,'Paddock Names'!$B$11:$C$140,2)&gt;0,VLOOKUP(B115,'Paddock Names'!$B$11:$C$140,2),"")</f>
        <v/>
      </c>
      <c r="D115" s="28" t="e">
        <f>IF(((F115-G115)/(((VLOOKUP(B115,'Growth Rates'!$B$11:$O$140,($B$1+2),FALSE)))-(((I$7/VLOOKUP(B115,'Paddock Names'!$B$11:$D$140,3))))))*-1&gt;31,31,(IF(((F115-G115)/(((VLOOKUP(B115,'Growth Rates'!$B$11:$O$140,($B$1+2),FALSE)))-(((I$7/VLOOKUP(B115,'Paddock Names'!$B$11:$D$140,3))))))*-1&gt;0,ROUNDDOWN(((F115-G115)/(((VLOOKUP(B115,'Growth Rates'!$B$11:$O$140,($B$1+2),FALSE)))-(((I$7/VLOOKUP(B115,'Paddock Names'!$B$11:$D$140,3))))))*-1,0),31)))</f>
        <v>#DIV/0!</v>
      </c>
      <c r="E115" s="17" t="str">
        <f t="shared" si="6"/>
        <v xml:space="preserve"> </v>
      </c>
      <c r="F115" s="119" t="e">
        <f>Nov!AL116</f>
        <v>#DIV/0!</v>
      </c>
      <c r="G115" s="17">
        <f>VLOOKUP(B115,'Herbage Mass Residual'!$B$11:$O$140,($B$1+2),FALSE)</f>
        <v>2000</v>
      </c>
      <c r="H115" s="103" t="e">
        <f>($F$7/VLOOKUP(B115,'Paddock Names'!$B$11:$D$140,3))*(SUM(I115:AM115)/31)</f>
        <v>#DIV/0!</v>
      </c>
      <c r="I115" s="100"/>
      <c r="J115" s="100"/>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2"/>
    </row>
    <row r="116" spans="2:39" ht="16" thickBot="1" x14ac:dyDescent="0.25">
      <c r="B116" s="58">
        <f t="shared" si="5"/>
        <v>53.5</v>
      </c>
      <c r="C116" s="23"/>
      <c r="D116" s="29"/>
      <c r="E116" s="27"/>
      <c r="F116" s="21"/>
      <c r="G116" s="22"/>
      <c r="H116" s="104"/>
      <c r="I116" s="114" t="e">
        <f>F115+(VLOOKUP(B115,'Growth Rates'!$B$11:$O$140,($B$1+2),FALSE))-(I115*(I$7/VLOOKUP(B115,'Paddock Names'!$B$11:$D$140,3)))</f>
        <v>#DIV/0!</v>
      </c>
      <c r="J116" s="114" t="e">
        <f>I116+(VLOOKUP($B115,'Growth Rates'!$B$11:$O$140,($B$1+2),FALSE))-(J115*(J$7/VLOOKUP($B115,'Paddock Names'!$B$11:$D$140,3)))</f>
        <v>#DIV/0!</v>
      </c>
      <c r="K116" s="114" t="e">
        <f>J116+(VLOOKUP($B115,'Growth Rates'!$B$11:$O$140,($B$1+2),FALSE))-(K115*(K$7/VLOOKUP($B115,'Paddock Names'!$B$11:$D$140,3)))</f>
        <v>#DIV/0!</v>
      </c>
      <c r="L116" s="114" t="e">
        <f>K116+(VLOOKUP($B115,'Growth Rates'!$B$11:$O$140,($B$1+2),FALSE))-(L115*(L$7/VLOOKUP($B115,'Paddock Names'!$B$11:$D$140,3)))</f>
        <v>#DIV/0!</v>
      </c>
      <c r="M116" s="114" t="e">
        <f>L116+(VLOOKUP($B115,'Growth Rates'!$B$11:$O$140,($B$1+2),FALSE))-(M115*(M$7/VLOOKUP($B115,'Paddock Names'!$B$11:$D$140,3)))</f>
        <v>#DIV/0!</v>
      </c>
      <c r="N116" s="114" t="e">
        <f>M116+(VLOOKUP($B115,'Growth Rates'!$B$11:$O$140,($B$1+2),FALSE))-(N115*(N$7/VLOOKUP($B115,'Paddock Names'!$B$11:$D$140,3)))</f>
        <v>#DIV/0!</v>
      </c>
      <c r="O116" s="114" t="e">
        <f>N116+(VLOOKUP($B115,'Growth Rates'!$B$11:$O$140,($B$1+2),FALSE))-(O115*(O$7/VLOOKUP($B115,'Paddock Names'!$B$11:$D$140,3)))</f>
        <v>#DIV/0!</v>
      </c>
      <c r="P116" s="114" t="e">
        <f>O116+(VLOOKUP($B115,'Growth Rates'!$B$11:$O$140,($B$1+2),FALSE))-(P115*(P$7/VLOOKUP($B115,'Paddock Names'!$B$11:$D$140,3)))</f>
        <v>#DIV/0!</v>
      </c>
      <c r="Q116" s="114" t="e">
        <f>P116+(VLOOKUP($B115,'Growth Rates'!$B$11:$O$140,($B$1+2),FALSE))-(Q115*(Q$7/VLOOKUP($B115,'Paddock Names'!$B$11:$D$140,3)))</f>
        <v>#DIV/0!</v>
      </c>
      <c r="R116" s="114" t="e">
        <f>Q116+(VLOOKUP($B115,'Growth Rates'!$B$11:$O$140,($B$1+2),FALSE))-(R115*(R$7/VLOOKUP($B115,'Paddock Names'!$B$11:$D$140,3)))</f>
        <v>#DIV/0!</v>
      </c>
      <c r="S116" s="114" t="e">
        <f>R116+(VLOOKUP($B115,'Growth Rates'!$B$11:$O$140,($B$1+2),FALSE))-(S115*(S$7/VLOOKUP($B115,'Paddock Names'!$B$11:$D$140,3)))</f>
        <v>#DIV/0!</v>
      </c>
      <c r="T116" s="114" t="e">
        <f>S116+(VLOOKUP($B115,'Growth Rates'!$B$11:$O$140,($B$1+2),FALSE))-(T115*(T$7/VLOOKUP($B115,'Paddock Names'!$B$11:$D$140,3)))</f>
        <v>#DIV/0!</v>
      </c>
      <c r="U116" s="114" t="e">
        <f>T116+(VLOOKUP($B115,'Growth Rates'!$B$11:$O$140,($B$1+2),FALSE))-(U115*(U$7/VLOOKUP($B115,'Paddock Names'!$B$11:$D$140,3)))</f>
        <v>#DIV/0!</v>
      </c>
      <c r="V116" s="114" t="e">
        <f>U116+(VLOOKUP($B115,'Growth Rates'!$B$11:$O$140,($B$1+2),FALSE))-(V115*(V$7/VLOOKUP($B115,'Paddock Names'!$B$11:$D$140,3)))</f>
        <v>#DIV/0!</v>
      </c>
      <c r="W116" s="114" t="e">
        <f>V116+(VLOOKUP($B115,'Growth Rates'!$B$11:$O$140,($B$1+2),FALSE))-(W115*(W$7/VLOOKUP($B115,'Paddock Names'!$B$11:$D$140,3)))</f>
        <v>#DIV/0!</v>
      </c>
      <c r="X116" s="114" t="e">
        <f>W116+(VLOOKUP($B115,'Growth Rates'!$B$11:$O$140,($B$1+2),FALSE))-(X115*(X$7/VLOOKUP($B115,'Paddock Names'!$B$11:$D$140,3)))</f>
        <v>#DIV/0!</v>
      </c>
      <c r="Y116" s="114" t="e">
        <f>X116+(VLOOKUP($B115,'Growth Rates'!$B$11:$O$140,($B$1+2),FALSE))-(Y115*(Y$7/VLOOKUP($B115,'Paddock Names'!$B$11:$D$140,3)))</f>
        <v>#DIV/0!</v>
      </c>
      <c r="Z116" s="114" t="e">
        <f>Y116+(VLOOKUP($B115,'Growth Rates'!$B$11:$O$140,($B$1+2),FALSE))-(Z115*(Z$7/VLOOKUP($B115,'Paddock Names'!$B$11:$D$140,3)))</f>
        <v>#DIV/0!</v>
      </c>
      <c r="AA116" s="114" t="e">
        <f>Z116+(VLOOKUP($B115,'Growth Rates'!$B$11:$O$140,($B$1+2),FALSE))-(AA115*(AA$7/VLOOKUP($B115,'Paddock Names'!$B$11:$D$140,3)))</f>
        <v>#DIV/0!</v>
      </c>
      <c r="AB116" s="114" t="e">
        <f>AA116+(VLOOKUP($B115,'Growth Rates'!$B$11:$O$140,($B$1+2),FALSE))-(AB115*(AB$7/VLOOKUP($B115,'Paddock Names'!$B$11:$D$140,3)))</f>
        <v>#DIV/0!</v>
      </c>
      <c r="AC116" s="114" t="e">
        <f>AB116+(VLOOKUP($B115,'Growth Rates'!$B$11:$O$140,($B$1+2),FALSE))-(AC115*(AC$7/VLOOKUP($B115,'Paddock Names'!$B$11:$D$140,3)))</f>
        <v>#DIV/0!</v>
      </c>
      <c r="AD116" s="114" t="e">
        <f>AC116+(VLOOKUP($B115,'Growth Rates'!$B$11:$O$140,($B$1+2),FALSE))-(AD115*(AD$7/VLOOKUP($B115,'Paddock Names'!$B$11:$D$140,3)))</f>
        <v>#DIV/0!</v>
      </c>
      <c r="AE116" s="114" t="e">
        <f>AD116+(VLOOKUP($B115,'Growth Rates'!$B$11:$O$140,($B$1+2),FALSE))-(AE115*(AE$7/VLOOKUP($B115,'Paddock Names'!$B$11:$D$140,3)))</f>
        <v>#DIV/0!</v>
      </c>
      <c r="AF116" s="114" t="e">
        <f>AE116+(VLOOKUP($B115,'Growth Rates'!$B$11:$O$140,($B$1+2),FALSE))-(AF115*(AF$7/VLOOKUP($B115,'Paddock Names'!$B$11:$D$140,3)))</f>
        <v>#DIV/0!</v>
      </c>
      <c r="AG116" s="114" t="e">
        <f>AF116+(VLOOKUP($B115,'Growth Rates'!$B$11:$O$140,($B$1+2),FALSE))-(AG115*(AG$7/VLOOKUP($B115,'Paddock Names'!$B$11:$D$140,3)))</f>
        <v>#DIV/0!</v>
      </c>
      <c r="AH116" s="114" t="e">
        <f>AG116+(VLOOKUP($B115,'Growth Rates'!$B$11:$O$140,($B$1+2),FALSE))-(AH115*(AH$7/VLOOKUP($B115,'Paddock Names'!$B$11:$D$140,3)))</f>
        <v>#DIV/0!</v>
      </c>
      <c r="AI116" s="114" t="e">
        <f>AH116+(VLOOKUP($B115,'Growth Rates'!$B$11:$O$140,($B$1+2),FALSE))-(AI115*(AI$7/VLOOKUP($B115,'Paddock Names'!$B$11:$D$140,3)))</f>
        <v>#DIV/0!</v>
      </c>
      <c r="AJ116" s="114" t="e">
        <f>AI116+(VLOOKUP($B115,'Growth Rates'!$B$11:$O$140,($B$1+2),FALSE))-(AJ115*(AJ$7/VLOOKUP($B115,'Paddock Names'!$B$11:$D$140,3)))</f>
        <v>#DIV/0!</v>
      </c>
      <c r="AK116" s="114" t="e">
        <f>AJ116+(VLOOKUP($B115,'Growth Rates'!$B$11:$O$140,($B$1+2),FALSE))-(AK115*(AK$7/VLOOKUP($B115,'Paddock Names'!$B$11:$D$140,3)))</f>
        <v>#DIV/0!</v>
      </c>
      <c r="AL116" s="114" t="e">
        <f>AK116+(VLOOKUP($B115,'Growth Rates'!$B$11:$O$140,($B$1+2),FALSE))-(AL115*(AL$7/VLOOKUP($B115,'Paddock Names'!$B$11:$D$140,3)))</f>
        <v>#DIV/0!</v>
      </c>
      <c r="AM116" s="115" t="e">
        <f>AL116+(VLOOKUP($B115,'Growth Rates'!$B$11:$O$140,($B$1+2),FALSE))-(AM115*(AM$7/VLOOKUP($B115,'Paddock Names'!$B$11:$D$140,3)))</f>
        <v>#DIV/0!</v>
      </c>
    </row>
    <row r="117" spans="2:39" x14ac:dyDescent="0.2">
      <c r="B117" s="58">
        <f t="shared" si="5"/>
        <v>54</v>
      </c>
      <c r="C117" s="23" t="str">
        <f>IF(VLOOKUP(B117,'Paddock Names'!$B$11:$C$140,2)&gt;0,VLOOKUP(B117,'Paddock Names'!$B$11:$C$140,2),"")</f>
        <v/>
      </c>
      <c r="D117" s="28" t="e">
        <f>IF(((F117-G117)/(((VLOOKUP(B117,'Growth Rates'!$B$11:$O$140,($B$1+2),FALSE)))-(((I$7/VLOOKUP(B117,'Paddock Names'!$B$11:$D$140,3))))))*-1&gt;31,31,(IF(((F117-G117)/(((VLOOKUP(B117,'Growth Rates'!$B$11:$O$140,($B$1+2),FALSE)))-(((I$7/VLOOKUP(B117,'Paddock Names'!$B$11:$D$140,3))))))*-1&gt;0,ROUNDDOWN(((F117-G117)/(((VLOOKUP(B117,'Growth Rates'!$B$11:$O$140,($B$1+2),FALSE)))-(((I$7/VLOOKUP(B117,'Paddock Names'!$B$11:$D$140,3))))))*-1,0),31)))</f>
        <v>#DIV/0!</v>
      </c>
      <c r="E117" s="17" t="str">
        <f t="shared" si="6"/>
        <v xml:space="preserve"> </v>
      </c>
      <c r="F117" s="119" t="e">
        <f>Nov!AL118</f>
        <v>#DIV/0!</v>
      </c>
      <c r="G117" s="17">
        <f>VLOOKUP(B117,'Herbage Mass Residual'!$B$11:$O$140,($B$1+2),FALSE)</f>
        <v>2000</v>
      </c>
      <c r="H117" s="103" t="e">
        <f>($F$7/VLOOKUP(B117,'Paddock Names'!$B$11:$D$140,3))*(SUM(I117:AM117)/31)</f>
        <v>#DIV/0!</v>
      </c>
      <c r="I117" s="100"/>
      <c r="J117" s="100"/>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2"/>
    </row>
    <row r="118" spans="2:39" ht="16" thickBot="1" x14ac:dyDescent="0.25">
      <c r="B118" s="58">
        <f t="shared" si="5"/>
        <v>54.5</v>
      </c>
      <c r="C118" s="23"/>
      <c r="D118" s="29"/>
      <c r="E118" s="27"/>
      <c r="F118" s="21"/>
      <c r="G118" s="22"/>
      <c r="H118" s="104"/>
      <c r="I118" s="114" t="e">
        <f>F117+(VLOOKUP(B117,'Growth Rates'!$B$11:$O$140,($B$1+2),FALSE))-(I117*(I$7/VLOOKUP(B117,'Paddock Names'!$B$11:$D$140,3)))</f>
        <v>#DIV/0!</v>
      </c>
      <c r="J118" s="114" t="e">
        <f>I118+(VLOOKUP($B117,'Growth Rates'!$B$11:$O$140,($B$1+2),FALSE))-(J117*(J$7/VLOOKUP($B117,'Paddock Names'!$B$11:$D$140,3)))</f>
        <v>#DIV/0!</v>
      </c>
      <c r="K118" s="114" t="e">
        <f>J118+(VLOOKUP($B117,'Growth Rates'!$B$11:$O$140,($B$1+2),FALSE))-(K117*(K$7/VLOOKUP($B117,'Paddock Names'!$B$11:$D$140,3)))</f>
        <v>#DIV/0!</v>
      </c>
      <c r="L118" s="114" t="e">
        <f>K118+(VLOOKUP($B117,'Growth Rates'!$B$11:$O$140,($B$1+2),FALSE))-(L117*(L$7/VLOOKUP($B117,'Paddock Names'!$B$11:$D$140,3)))</f>
        <v>#DIV/0!</v>
      </c>
      <c r="M118" s="114" t="e">
        <f>L118+(VLOOKUP($B117,'Growth Rates'!$B$11:$O$140,($B$1+2),FALSE))-(M117*(M$7/VLOOKUP($B117,'Paddock Names'!$B$11:$D$140,3)))</f>
        <v>#DIV/0!</v>
      </c>
      <c r="N118" s="114" t="e">
        <f>M118+(VLOOKUP($B117,'Growth Rates'!$B$11:$O$140,($B$1+2),FALSE))-(N117*(N$7/VLOOKUP($B117,'Paddock Names'!$B$11:$D$140,3)))</f>
        <v>#DIV/0!</v>
      </c>
      <c r="O118" s="114" t="e">
        <f>N118+(VLOOKUP($B117,'Growth Rates'!$B$11:$O$140,($B$1+2),FALSE))-(O117*(O$7/VLOOKUP($B117,'Paddock Names'!$B$11:$D$140,3)))</f>
        <v>#DIV/0!</v>
      </c>
      <c r="P118" s="114" t="e">
        <f>O118+(VLOOKUP($B117,'Growth Rates'!$B$11:$O$140,($B$1+2),FALSE))-(P117*(P$7/VLOOKUP($B117,'Paddock Names'!$B$11:$D$140,3)))</f>
        <v>#DIV/0!</v>
      </c>
      <c r="Q118" s="114" t="e">
        <f>P118+(VLOOKUP($B117,'Growth Rates'!$B$11:$O$140,($B$1+2),FALSE))-(Q117*(Q$7/VLOOKUP($B117,'Paddock Names'!$B$11:$D$140,3)))</f>
        <v>#DIV/0!</v>
      </c>
      <c r="R118" s="114" t="e">
        <f>Q118+(VLOOKUP($B117,'Growth Rates'!$B$11:$O$140,($B$1+2),FALSE))-(R117*(R$7/VLOOKUP($B117,'Paddock Names'!$B$11:$D$140,3)))</f>
        <v>#DIV/0!</v>
      </c>
      <c r="S118" s="114" t="e">
        <f>R118+(VLOOKUP($B117,'Growth Rates'!$B$11:$O$140,($B$1+2),FALSE))-(S117*(S$7/VLOOKUP($B117,'Paddock Names'!$B$11:$D$140,3)))</f>
        <v>#DIV/0!</v>
      </c>
      <c r="T118" s="114" t="e">
        <f>S118+(VLOOKUP($B117,'Growth Rates'!$B$11:$O$140,($B$1+2),FALSE))-(T117*(T$7/VLOOKUP($B117,'Paddock Names'!$B$11:$D$140,3)))</f>
        <v>#DIV/0!</v>
      </c>
      <c r="U118" s="114" t="e">
        <f>T118+(VLOOKUP($B117,'Growth Rates'!$B$11:$O$140,($B$1+2),FALSE))-(U117*(U$7/VLOOKUP($B117,'Paddock Names'!$B$11:$D$140,3)))</f>
        <v>#DIV/0!</v>
      </c>
      <c r="V118" s="114" t="e">
        <f>U118+(VLOOKUP($B117,'Growth Rates'!$B$11:$O$140,($B$1+2),FALSE))-(V117*(V$7/VLOOKUP($B117,'Paddock Names'!$B$11:$D$140,3)))</f>
        <v>#DIV/0!</v>
      </c>
      <c r="W118" s="114" t="e">
        <f>V118+(VLOOKUP($B117,'Growth Rates'!$B$11:$O$140,($B$1+2),FALSE))-(W117*(W$7/VLOOKUP($B117,'Paddock Names'!$B$11:$D$140,3)))</f>
        <v>#DIV/0!</v>
      </c>
      <c r="X118" s="114" t="e">
        <f>W118+(VLOOKUP($B117,'Growth Rates'!$B$11:$O$140,($B$1+2),FALSE))-(X117*(X$7/VLOOKUP($B117,'Paddock Names'!$B$11:$D$140,3)))</f>
        <v>#DIV/0!</v>
      </c>
      <c r="Y118" s="114" t="e">
        <f>X118+(VLOOKUP($B117,'Growth Rates'!$B$11:$O$140,($B$1+2),FALSE))-(Y117*(Y$7/VLOOKUP($B117,'Paddock Names'!$B$11:$D$140,3)))</f>
        <v>#DIV/0!</v>
      </c>
      <c r="Z118" s="114" t="e">
        <f>Y118+(VLOOKUP($B117,'Growth Rates'!$B$11:$O$140,($B$1+2),FALSE))-(Z117*(Z$7/VLOOKUP($B117,'Paddock Names'!$B$11:$D$140,3)))</f>
        <v>#DIV/0!</v>
      </c>
      <c r="AA118" s="114" t="e">
        <f>Z118+(VLOOKUP($B117,'Growth Rates'!$B$11:$O$140,($B$1+2),FALSE))-(AA117*(AA$7/VLOOKUP($B117,'Paddock Names'!$B$11:$D$140,3)))</f>
        <v>#DIV/0!</v>
      </c>
      <c r="AB118" s="114" t="e">
        <f>AA118+(VLOOKUP($B117,'Growth Rates'!$B$11:$O$140,($B$1+2),FALSE))-(AB117*(AB$7/VLOOKUP($B117,'Paddock Names'!$B$11:$D$140,3)))</f>
        <v>#DIV/0!</v>
      </c>
      <c r="AC118" s="114" t="e">
        <f>AB118+(VLOOKUP($B117,'Growth Rates'!$B$11:$O$140,($B$1+2),FALSE))-(AC117*(AC$7/VLOOKUP($B117,'Paddock Names'!$B$11:$D$140,3)))</f>
        <v>#DIV/0!</v>
      </c>
      <c r="AD118" s="114" t="e">
        <f>AC118+(VLOOKUP($B117,'Growth Rates'!$B$11:$O$140,($B$1+2),FALSE))-(AD117*(AD$7/VLOOKUP($B117,'Paddock Names'!$B$11:$D$140,3)))</f>
        <v>#DIV/0!</v>
      </c>
      <c r="AE118" s="114" t="e">
        <f>AD118+(VLOOKUP($B117,'Growth Rates'!$B$11:$O$140,($B$1+2),FALSE))-(AE117*(AE$7/VLOOKUP($B117,'Paddock Names'!$B$11:$D$140,3)))</f>
        <v>#DIV/0!</v>
      </c>
      <c r="AF118" s="114" t="e">
        <f>AE118+(VLOOKUP($B117,'Growth Rates'!$B$11:$O$140,($B$1+2),FALSE))-(AF117*(AF$7/VLOOKUP($B117,'Paddock Names'!$B$11:$D$140,3)))</f>
        <v>#DIV/0!</v>
      </c>
      <c r="AG118" s="114" t="e">
        <f>AF118+(VLOOKUP($B117,'Growth Rates'!$B$11:$O$140,($B$1+2),FALSE))-(AG117*(AG$7/VLOOKUP($B117,'Paddock Names'!$B$11:$D$140,3)))</f>
        <v>#DIV/0!</v>
      </c>
      <c r="AH118" s="114" t="e">
        <f>AG118+(VLOOKUP($B117,'Growth Rates'!$B$11:$O$140,($B$1+2),FALSE))-(AH117*(AH$7/VLOOKUP($B117,'Paddock Names'!$B$11:$D$140,3)))</f>
        <v>#DIV/0!</v>
      </c>
      <c r="AI118" s="114" t="e">
        <f>AH118+(VLOOKUP($B117,'Growth Rates'!$B$11:$O$140,($B$1+2),FALSE))-(AI117*(AI$7/VLOOKUP($B117,'Paddock Names'!$B$11:$D$140,3)))</f>
        <v>#DIV/0!</v>
      </c>
      <c r="AJ118" s="114" t="e">
        <f>AI118+(VLOOKUP($B117,'Growth Rates'!$B$11:$O$140,($B$1+2),FALSE))-(AJ117*(AJ$7/VLOOKUP($B117,'Paddock Names'!$B$11:$D$140,3)))</f>
        <v>#DIV/0!</v>
      </c>
      <c r="AK118" s="114" t="e">
        <f>AJ118+(VLOOKUP($B117,'Growth Rates'!$B$11:$O$140,($B$1+2),FALSE))-(AK117*(AK$7/VLOOKUP($B117,'Paddock Names'!$B$11:$D$140,3)))</f>
        <v>#DIV/0!</v>
      </c>
      <c r="AL118" s="114" t="e">
        <f>AK118+(VLOOKUP($B117,'Growth Rates'!$B$11:$O$140,($B$1+2),FALSE))-(AL117*(AL$7/VLOOKUP($B117,'Paddock Names'!$B$11:$D$140,3)))</f>
        <v>#DIV/0!</v>
      </c>
      <c r="AM118" s="115" t="e">
        <f>AL118+(VLOOKUP($B117,'Growth Rates'!$B$11:$O$140,($B$1+2),FALSE))-(AM117*(AM$7/VLOOKUP($B117,'Paddock Names'!$B$11:$D$140,3)))</f>
        <v>#DIV/0!</v>
      </c>
    </row>
    <row r="119" spans="2:39" x14ac:dyDescent="0.2">
      <c r="B119" s="58">
        <f t="shared" si="5"/>
        <v>55</v>
      </c>
      <c r="C119" s="23" t="str">
        <f>IF(VLOOKUP(B119,'Paddock Names'!$B$11:$C$140,2)&gt;0,VLOOKUP(B119,'Paddock Names'!$B$11:$C$140,2),"")</f>
        <v/>
      </c>
      <c r="D119" s="28" t="e">
        <f>IF(((F119-G119)/(((VLOOKUP(B119,'Growth Rates'!$B$11:$O$140,($B$1+2),FALSE)))-(((I$7/VLOOKUP(B119,'Paddock Names'!$B$11:$D$140,3))))))*-1&gt;31,31,(IF(((F119-G119)/(((VLOOKUP(B119,'Growth Rates'!$B$11:$O$140,($B$1+2),FALSE)))-(((I$7/VLOOKUP(B119,'Paddock Names'!$B$11:$D$140,3))))))*-1&gt;0,ROUNDDOWN(((F119-G119)/(((VLOOKUP(B119,'Growth Rates'!$B$11:$O$140,($B$1+2),FALSE)))-(((I$7/VLOOKUP(B119,'Paddock Names'!$B$11:$D$140,3))))))*-1,0),31)))</f>
        <v>#DIV/0!</v>
      </c>
      <c r="E119" s="17" t="str">
        <f t="shared" si="6"/>
        <v xml:space="preserve"> </v>
      </c>
      <c r="F119" s="119" t="e">
        <f>Nov!AL120</f>
        <v>#DIV/0!</v>
      </c>
      <c r="G119" s="17">
        <f>VLOOKUP(B119,'Herbage Mass Residual'!$B$11:$O$140,($B$1+2),FALSE)</f>
        <v>2000</v>
      </c>
      <c r="H119" s="103" t="e">
        <f>($F$7/VLOOKUP(B119,'Paddock Names'!$B$11:$D$140,3))*(SUM(I119:AM119)/31)</f>
        <v>#DIV/0!</v>
      </c>
      <c r="I119" s="100"/>
      <c r="J119" s="100"/>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2"/>
    </row>
    <row r="120" spans="2:39" ht="16" thickBot="1" x14ac:dyDescent="0.25">
      <c r="B120" s="58">
        <f t="shared" si="5"/>
        <v>55.5</v>
      </c>
      <c r="C120" s="23"/>
      <c r="D120" s="29"/>
      <c r="E120" s="27"/>
      <c r="F120" s="21"/>
      <c r="G120" s="22"/>
      <c r="H120" s="104"/>
      <c r="I120" s="114" t="e">
        <f>F119+(VLOOKUP(B119,'Growth Rates'!$B$11:$O$140,($B$1+2),FALSE))-(I119*(I$7/VLOOKUP(B119,'Paddock Names'!$B$11:$D$140,3)))</f>
        <v>#DIV/0!</v>
      </c>
      <c r="J120" s="114" t="e">
        <f>I120+(VLOOKUP($B119,'Growth Rates'!$B$11:$O$140,($B$1+2),FALSE))-(J119*(J$7/VLOOKUP($B119,'Paddock Names'!$B$11:$D$140,3)))</f>
        <v>#DIV/0!</v>
      </c>
      <c r="K120" s="114" t="e">
        <f>J120+(VLOOKUP($B119,'Growth Rates'!$B$11:$O$140,($B$1+2),FALSE))-(K119*(K$7/VLOOKUP($B119,'Paddock Names'!$B$11:$D$140,3)))</f>
        <v>#DIV/0!</v>
      </c>
      <c r="L120" s="114" t="e">
        <f>K120+(VLOOKUP($B119,'Growth Rates'!$B$11:$O$140,($B$1+2),FALSE))-(L119*(L$7/VLOOKUP($B119,'Paddock Names'!$B$11:$D$140,3)))</f>
        <v>#DIV/0!</v>
      </c>
      <c r="M120" s="114" t="e">
        <f>L120+(VLOOKUP($B119,'Growth Rates'!$B$11:$O$140,($B$1+2),FALSE))-(M119*(M$7/VLOOKUP($B119,'Paddock Names'!$B$11:$D$140,3)))</f>
        <v>#DIV/0!</v>
      </c>
      <c r="N120" s="114" t="e">
        <f>M120+(VLOOKUP($B119,'Growth Rates'!$B$11:$O$140,($B$1+2),FALSE))-(N119*(N$7/VLOOKUP($B119,'Paddock Names'!$B$11:$D$140,3)))</f>
        <v>#DIV/0!</v>
      </c>
      <c r="O120" s="114" t="e">
        <f>N120+(VLOOKUP($B119,'Growth Rates'!$B$11:$O$140,($B$1+2),FALSE))-(O119*(O$7/VLOOKUP($B119,'Paddock Names'!$B$11:$D$140,3)))</f>
        <v>#DIV/0!</v>
      </c>
      <c r="P120" s="114" t="e">
        <f>O120+(VLOOKUP($B119,'Growth Rates'!$B$11:$O$140,($B$1+2),FALSE))-(P119*(P$7/VLOOKUP($B119,'Paddock Names'!$B$11:$D$140,3)))</f>
        <v>#DIV/0!</v>
      </c>
      <c r="Q120" s="114" t="e">
        <f>P120+(VLOOKUP($B119,'Growth Rates'!$B$11:$O$140,($B$1+2),FALSE))-(Q119*(Q$7/VLOOKUP($B119,'Paddock Names'!$B$11:$D$140,3)))</f>
        <v>#DIV/0!</v>
      </c>
      <c r="R120" s="114" t="e">
        <f>Q120+(VLOOKUP($B119,'Growth Rates'!$B$11:$O$140,($B$1+2),FALSE))-(R119*(R$7/VLOOKUP($B119,'Paddock Names'!$B$11:$D$140,3)))</f>
        <v>#DIV/0!</v>
      </c>
      <c r="S120" s="114" t="e">
        <f>R120+(VLOOKUP($B119,'Growth Rates'!$B$11:$O$140,($B$1+2),FALSE))-(S119*(S$7/VLOOKUP($B119,'Paddock Names'!$B$11:$D$140,3)))</f>
        <v>#DIV/0!</v>
      </c>
      <c r="T120" s="114" t="e">
        <f>S120+(VLOOKUP($B119,'Growth Rates'!$B$11:$O$140,($B$1+2),FALSE))-(T119*(T$7/VLOOKUP($B119,'Paddock Names'!$B$11:$D$140,3)))</f>
        <v>#DIV/0!</v>
      </c>
      <c r="U120" s="114" t="e">
        <f>T120+(VLOOKUP($B119,'Growth Rates'!$B$11:$O$140,($B$1+2),FALSE))-(U119*(U$7/VLOOKUP($B119,'Paddock Names'!$B$11:$D$140,3)))</f>
        <v>#DIV/0!</v>
      </c>
      <c r="V120" s="114" t="e">
        <f>U120+(VLOOKUP($B119,'Growth Rates'!$B$11:$O$140,($B$1+2),FALSE))-(V119*(V$7/VLOOKUP($B119,'Paddock Names'!$B$11:$D$140,3)))</f>
        <v>#DIV/0!</v>
      </c>
      <c r="W120" s="114" t="e">
        <f>V120+(VLOOKUP($B119,'Growth Rates'!$B$11:$O$140,($B$1+2),FALSE))-(W119*(W$7/VLOOKUP($B119,'Paddock Names'!$B$11:$D$140,3)))</f>
        <v>#DIV/0!</v>
      </c>
      <c r="X120" s="114" t="e">
        <f>W120+(VLOOKUP($B119,'Growth Rates'!$B$11:$O$140,($B$1+2),FALSE))-(X119*(X$7/VLOOKUP($B119,'Paddock Names'!$B$11:$D$140,3)))</f>
        <v>#DIV/0!</v>
      </c>
      <c r="Y120" s="114" t="e">
        <f>X120+(VLOOKUP($B119,'Growth Rates'!$B$11:$O$140,($B$1+2),FALSE))-(Y119*(Y$7/VLOOKUP($B119,'Paddock Names'!$B$11:$D$140,3)))</f>
        <v>#DIV/0!</v>
      </c>
      <c r="Z120" s="114" t="e">
        <f>Y120+(VLOOKUP($B119,'Growth Rates'!$B$11:$O$140,($B$1+2),FALSE))-(Z119*(Z$7/VLOOKUP($B119,'Paddock Names'!$B$11:$D$140,3)))</f>
        <v>#DIV/0!</v>
      </c>
      <c r="AA120" s="114" t="e">
        <f>Z120+(VLOOKUP($B119,'Growth Rates'!$B$11:$O$140,($B$1+2),FALSE))-(AA119*(AA$7/VLOOKUP($B119,'Paddock Names'!$B$11:$D$140,3)))</f>
        <v>#DIV/0!</v>
      </c>
      <c r="AB120" s="114" t="e">
        <f>AA120+(VLOOKUP($B119,'Growth Rates'!$B$11:$O$140,($B$1+2),FALSE))-(AB119*(AB$7/VLOOKUP($B119,'Paddock Names'!$B$11:$D$140,3)))</f>
        <v>#DIV/0!</v>
      </c>
      <c r="AC120" s="114" t="e">
        <f>AB120+(VLOOKUP($B119,'Growth Rates'!$B$11:$O$140,($B$1+2),FALSE))-(AC119*(AC$7/VLOOKUP($B119,'Paddock Names'!$B$11:$D$140,3)))</f>
        <v>#DIV/0!</v>
      </c>
      <c r="AD120" s="114" t="e">
        <f>AC120+(VLOOKUP($B119,'Growth Rates'!$B$11:$O$140,($B$1+2),FALSE))-(AD119*(AD$7/VLOOKUP($B119,'Paddock Names'!$B$11:$D$140,3)))</f>
        <v>#DIV/0!</v>
      </c>
      <c r="AE120" s="114" t="e">
        <f>AD120+(VLOOKUP($B119,'Growth Rates'!$B$11:$O$140,($B$1+2),FALSE))-(AE119*(AE$7/VLOOKUP($B119,'Paddock Names'!$B$11:$D$140,3)))</f>
        <v>#DIV/0!</v>
      </c>
      <c r="AF120" s="114" t="e">
        <f>AE120+(VLOOKUP($B119,'Growth Rates'!$B$11:$O$140,($B$1+2),FALSE))-(AF119*(AF$7/VLOOKUP($B119,'Paddock Names'!$B$11:$D$140,3)))</f>
        <v>#DIV/0!</v>
      </c>
      <c r="AG120" s="114" t="e">
        <f>AF120+(VLOOKUP($B119,'Growth Rates'!$B$11:$O$140,($B$1+2),FALSE))-(AG119*(AG$7/VLOOKUP($B119,'Paddock Names'!$B$11:$D$140,3)))</f>
        <v>#DIV/0!</v>
      </c>
      <c r="AH120" s="114" t="e">
        <f>AG120+(VLOOKUP($B119,'Growth Rates'!$B$11:$O$140,($B$1+2),FALSE))-(AH119*(AH$7/VLOOKUP($B119,'Paddock Names'!$B$11:$D$140,3)))</f>
        <v>#DIV/0!</v>
      </c>
      <c r="AI120" s="114" t="e">
        <f>AH120+(VLOOKUP($B119,'Growth Rates'!$B$11:$O$140,($B$1+2),FALSE))-(AI119*(AI$7/VLOOKUP($B119,'Paddock Names'!$B$11:$D$140,3)))</f>
        <v>#DIV/0!</v>
      </c>
      <c r="AJ120" s="114" t="e">
        <f>AI120+(VLOOKUP($B119,'Growth Rates'!$B$11:$O$140,($B$1+2),FALSE))-(AJ119*(AJ$7/VLOOKUP($B119,'Paddock Names'!$B$11:$D$140,3)))</f>
        <v>#DIV/0!</v>
      </c>
      <c r="AK120" s="114" t="e">
        <f>AJ120+(VLOOKUP($B119,'Growth Rates'!$B$11:$O$140,($B$1+2),FALSE))-(AK119*(AK$7/VLOOKUP($B119,'Paddock Names'!$B$11:$D$140,3)))</f>
        <v>#DIV/0!</v>
      </c>
      <c r="AL120" s="114" t="e">
        <f>AK120+(VLOOKUP($B119,'Growth Rates'!$B$11:$O$140,($B$1+2),FALSE))-(AL119*(AL$7/VLOOKUP($B119,'Paddock Names'!$B$11:$D$140,3)))</f>
        <v>#DIV/0!</v>
      </c>
      <c r="AM120" s="115" t="e">
        <f>AL120+(VLOOKUP($B119,'Growth Rates'!$B$11:$O$140,($B$1+2),FALSE))-(AM119*(AM$7/VLOOKUP($B119,'Paddock Names'!$B$11:$D$140,3)))</f>
        <v>#DIV/0!</v>
      </c>
    </row>
    <row r="121" spans="2:39" x14ac:dyDescent="0.2">
      <c r="B121" s="58">
        <f t="shared" si="5"/>
        <v>56</v>
      </c>
      <c r="C121" s="23" t="str">
        <f>IF(VLOOKUP(B121,'Paddock Names'!$B$11:$C$140,2)&gt;0,VLOOKUP(B121,'Paddock Names'!$B$11:$C$140,2),"")</f>
        <v/>
      </c>
      <c r="D121" s="28" t="e">
        <f>IF(((F121-G121)/(((VLOOKUP(B121,'Growth Rates'!$B$11:$O$140,($B$1+2),FALSE)))-(((I$7/VLOOKUP(B121,'Paddock Names'!$B$11:$D$140,3))))))*-1&gt;31,31,(IF(((F121-G121)/(((VLOOKUP(B121,'Growth Rates'!$B$11:$O$140,($B$1+2),FALSE)))-(((I$7/VLOOKUP(B121,'Paddock Names'!$B$11:$D$140,3))))))*-1&gt;0,ROUNDDOWN(((F121-G121)/(((VLOOKUP(B121,'Growth Rates'!$B$11:$O$140,($B$1+2),FALSE)))-(((I$7/VLOOKUP(B121,'Paddock Names'!$B$11:$D$140,3))))))*-1,0),31)))</f>
        <v>#DIV/0!</v>
      </c>
      <c r="E121" s="17" t="str">
        <f t="shared" si="6"/>
        <v xml:space="preserve"> </v>
      </c>
      <c r="F121" s="119" t="e">
        <f>Nov!AL122</f>
        <v>#DIV/0!</v>
      </c>
      <c r="G121" s="17">
        <f>VLOOKUP(B121,'Herbage Mass Residual'!$B$11:$O$140,($B$1+2),FALSE)</f>
        <v>2000</v>
      </c>
      <c r="H121" s="103" t="e">
        <f>($F$7/VLOOKUP(B121,'Paddock Names'!$B$11:$D$140,3))*(SUM(I121:AM121)/31)</f>
        <v>#DIV/0!</v>
      </c>
      <c r="I121" s="100"/>
      <c r="J121" s="100"/>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2"/>
    </row>
    <row r="122" spans="2:39" ht="16" thickBot="1" x14ac:dyDescent="0.25">
      <c r="B122" s="58">
        <f t="shared" si="5"/>
        <v>56.5</v>
      </c>
      <c r="C122" s="23"/>
      <c r="D122" s="29"/>
      <c r="E122" s="27"/>
      <c r="F122" s="21"/>
      <c r="G122" s="22"/>
      <c r="H122" s="104"/>
      <c r="I122" s="114" t="e">
        <f>F121+(VLOOKUP(B121,'Growth Rates'!$B$11:$O$140,($B$1+2),FALSE))-(I121*(I$7/VLOOKUP(B121,'Paddock Names'!$B$11:$D$140,3)))</f>
        <v>#DIV/0!</v>
      </c>
      <c r="J122" s="114" t="e">
        <f>I122+(VLOOKUP($B121,'Growth Rates'!$B$11:$O$140,($B$1+2),FALSE))-(J121*(J$7/VLOOKUP($B121,'Paddock Names'!$B$11:$D$140,3)))</f>
        <v>#DIV/0!</v>
      </c>
      <c r="K122" s="114" t="e">
        <f>J122+(VLOOKUP($B121,'Growth Rates'!$B$11:$O$140,($B$1+2),FALSE))-(K121*(K$7/VLOOKUP($B121,'Paddock Names'!$B$11:$D$140,3)))</f>
        <v>#DIV/0!</v>
      </c>
      <c r="L122" s="114" t="e">
        <f>K122+(VLOOKUP($B121,'Growth Rates'!$B$11:$O$140,($B$1+2),FALSE))-(L121*(L$7/VLOOKUP($B121,'Paddock Names'!$B$11:$D$140,3)))</f>
        <v>#DIV/0!</v>
      </c>
      <c r="M122" s="114" t="e">
        <f>L122+(VLOOKUP($B121,'Growth Rates'!$B$11:$O$140,($B$1+2),FALSE))-(M121*(M$7/VLOOKUP($B121,'Paddock Names'!$B$11:$D$140,3)))</f>
        <v>#DIV/0!</v>
      </c>
      <c r="N122" s="114" t="e">
        <f>M122+(VLOOKUP($B121,'Growth Rates'!$B$11:$O$140,($B$1+2),FALSE))-(N121*(N$7/VLOOKUP($B121,'Paddock Names'!$B$11:$D$140,3)))</f>
        <v>#DIV/0!</v>
      </c>
      <c r="O122" s="114" t="e">
        <f>N122+(VLOOKUP($B121,'Growth Rates'!$B$11:$O$140,($B$1+2),FALSE))-(O121*(O$7/VLOOKUP($B121,'Paddock Names'!$B$11:$D$140,3)))</f>
        <v>#DIV/0!</v>
      </c>
      <c r="P122" s="114" t="e">
        <f>O122+(VLOOKUP($B121,'Growth Rates'!$B$11:$O$140,($B$1+2),FALSE))-(P121*(P$7/VLOOKUP($B121,'Paddock Names'!$B$11:$D$140,3)))</f>
        <v>#DIV/0!</v>
      </c>
      <c r="Q122" s="114" t="e">
        <f>P122+(VLOOKUP($B121,'Growth Rates'!$B$11:$O$140,($B$1+2),FALSE))-(Q121*(Q$7/VLOOKUP($B121,'Paddock Names'!$B$11:$D$140,3)))</f>
        <v>#DIV/0!</v>
      </c>
      <c r="R122" s="114" t="e">
        <f>Q122+(VLOOKUP($B121,'Growth Rates'!$B$11:$O$140,($B$1+2),FALSE))-(R121*(R$7/VLOOKUP($B121,'Paddock Names'!$B$11:$D$140,3)))</f>
        <v>#DIV/0!</v>
      </c>
      <c r="S122" s="114" t="e">
        <f>R122+(VLOOKUP($B121,'Growth Rates'!$B$11:$O$140,($B$1+2),FALSE))-(S121*(S$7/VLOOKUP($B121,'Paddock Names'!$B$11:$D$140,3)))</f>
        <v>#DIV/0!</v>
      </c>
      <c r="T122" s="114" t="e">
        <f>S122+(VLOOKUP($B121,'Growth Rates'!$B$11:$O$140,($B$1+2),FALSE))-(T121*(T$7/VLOOKUP($B121,'Paddock Names'!$B$11:$D$140,3)))</f>
        <v>#DIV/0!</v>
      </c>
      <c r="U122" s="114" t="e">
        <f>T122+(VLOOKUP($B121,'Growth Rates'!$B$11:$O$140,($B$1+2),FALSE))-(U121*(U$7/VLOOKUP($B121,'Paddock Names'!$B$11:$D$140,3)))</f>
        <v>#DIV/0!</v>
      </c>
      <c r="V122" s="114" t="e">
        <f>U122+(VLOOKUP($B121,'Growth Rates'!$B$11:$O$140,($B$1+2),FALSE))-(V121*(V$7/VLOOKUP($B121,'Paddock Names'!$B$11:$D$140,3)))</f>
        <v>#DIV/0!</v>
      </c>
      <c r="W122" s="114" t="e">
        <f>V122+(VLOOKUP($B121,'Growth Rates'!$B$11:$O$140,($B$1+2),FALSE))-(W121*(W$7/VLOOKUP($B121,'Paddock Names'!$B$11:$D$140,3)))</f>
        <v>#DIV/0!</v>
      </c>
      <c r="X122" s="114" t="e">
        <f>W122+(VLOOKUP($B121,'Growth Rates'!$B$11:$O$140,($B$1+2),FALSE))-(X121*(X$7/VLOOKUP($B121,'Paddock Names'!$B$11:$D$140,3)))</f>
        <v>#DIV/0!</v>
      </c>
      <c r="Y122" s="114" t="e">
        <f>X122+(VLOOKUP($B121,'Growth Rates'!$B$11:$O$140,($B$1+2),FALSE))-(Y121*(Y$7/VLOOKUP($B121,'Paddock Names'!$B$11:$D$140,3)))</f>
        <v>#DIV/0!</v>
      </c>
      <c r="Z122" s="114" t="e">
        <f>Y122+(VLOOKUP($B121,'Growth Rates'!$B$11:$O$140,($B$1+2),FALSE))-(Z121*(Z$7/VLOOKUP($B121,'Paddock Names'!$B$11:$D$140,3)))</f>
        <v>#DIV/0!</v>
      </c>
      <c r="AA122" s="114" t="e">
        <f>Z122+(VLOOKUP($B121,'Growth Rates'!$B$11:$O$140,($B$1+2),FALSE))-(AA121*(AA$7/VLOOKUP($B121,'Paddock Names'!$B$11:$D$140,3)))</f>
        <v>#DIV/0!</v>
      </c>
      <c r="AB122" s="114" t="e">
        <f>AA122+(VLOOKUP($B121,'Growth Rates'!$B$11:$O$140,($B$1+2),FALSE))-(AB121*(AB$7/VLOOKUP($B121,'Paddock Names'!$B$11:$D$140,3)))</f>
        <v>#DIV/0!</v>
      </c>
      <c r="AC122" s="114" t="e">
        <f>AB122+(VLOOKUP($B121,'Growth Rates'!$B$11:$O$140,($B$1+2),FALSE))-(AC121*(AC$7/VLOOKUP($B121,'Paddock Names'!$B$11:$D$140,3)))</f>
        <v>#DIV/0!</v>
      </c>
      <c r="AD122" s="114" t="e">
        <f>AC122+(VLOOKUP($B121,'Growth Rates'!$B$11:$O$140,($B$1+2),FALSE))-(AD121*(AD$7/VLOOKUP($B121,'Paddock Names'!$B$11:$D$140,3)))</f>
        <v>#DIV/0!</v>
      </c>
      <c r="AE122" s="114" t="e">
        <f>AD122+(VLOOKUP($B121,'Growth Rates'!$B$11:$O$140,($B$1+2),FALSE))-(AE121*(AE$7/VLOOKUP($B121,'Paddock Names'!$B$11:$D$140,3)))</f>
        <v>#DIV/0!</v>
      </c>
      <c r="AF122" s="114" t="e">
        <f>AE122+(VLOOKUP($B121,'Growth Rates'!$B$11:$O$140,($B$1+2),FALSE))-(AF121*(AF$7/VLOOKUP($B121,'Paddock Names'!$B$11:$D$140,3)))</f>
        <v>#DIV/0!</v>
      </c>
      <c r="AG122" s="114" t="e">
        <f>AF122+(VLOOKUP($B121,'Growth Rates'!$B$11:$O$140,($B$1+2),FALSE))-(AG121*(AG$7/VLOOKUP($B121,'Paddock Names'!$B$11:$D$140,3)))</f>
        <v>#DIV/0!</v>
      </c>
      <c r="AH122" s="114" t="e">
        <f>AG122+(VLOOKUP($B121,'Growth Rates'!$B$11:$O$140,($B$1+2),FALSE))-(AH121*(AH$7/VLOOKUP($B121,'Paddock Names'!$B$11:$D$140,3)))</f>
        <v>#DIV/0!</v>
      </c>
      <c r="AI122" s="114" t="e">
        <f>AH122+(VLOOKUP($B121,'Growth Rates'!$B$11:$O$140,($B$1+2),FALSE))-(AI121*(AI$7/VLOOKUP($B121,'Paddock Names'!$B$11:$D$140,3)))</f>
        <v>#DIV/0!</v>
      </c>
      <c r="AJ122" s="114" t="e">
        <f>AI122+(VLOOKUP($B121,'Growth Rates'!$B$11:$O$140,($B$1+2),FALSE))-(AJ121*(AJ$7/VLOOKUP($B121,'Paddock Names'!$B$11:$D$140,3)))</f>
        <v>#DIV/0!</v>
      </c>
      <c r="AK122" s="114" t="e">
        <f>AJ122+(VLOOKUP($B121,'Growth Rates'!$B$11:$O$140,($B$1+2),FALSE))-(AK121*(AK$7/VLOOKUP($B121,'Paddock Names'!$B$11:$D$140,3)))</f>
        <v>#DIV/0!</v>
      </c>
      <c r="AL122" s="114" t="e">
        <f>AK122+(VLOOKUP($B121,'Growth Rates'!$B$11:$O$140,($B$1+2),FALSE))-(AL121*(AL$7/VLOOKUP($B121,'Paddock Names'!$B$11:$D$140,3)))</f>
        <v>#DIV/0!</v>
      </c>
      <c r="AM122" s="115" t="e">
        <f>AL122+(VLOOKUP($B121,'Growth Rates'!$B$11:$O$140,($B$1+2),FALSE))-(AM121*(AM$7/VLOOKUP($B121,'Paddock Names'!$B$11:$D$140,3)))</f>
        <v>#DIV/0!</v>
      </c>
    </row>
    <row r="123" spans="2:39" x14ac:dyDescent="0.2">
      <c r="B123" s="58">
        <f t="shared" si="5"/>
        <v>57</v>
      </c>
      <c r="C123" s="23" t="str">
        <f>IF(VLOOKUP(B123,'Paddock Names'!$B$11:$C$140,2)&gt;0,VLOOKUP(B123,'Paddock Names'!$B$11:$C$140,2),"")</f>
        <v/>
      </c>
      <c r="D123" s="28" t="e">
        <f>IF(((F123-G123)/(((VLOOKUP(B123,'Growth Rates'!$B$11:$O$140,($B$1+2),FALSE)))-(((I$7/VLOOKUP(B123,'Paddock Names'!$B$11:$D$140,3))))))*-1&gt;31,31,(IF(((F123-G123)/(((VLOOKUP(B123,'Growth Rates'!$B$11:$O$140,($B$1+2),FALSE)))-(((I$7/VLOOKUP(B123,'Paddock Names'!$B$11:$D$140,3))))))*-1&gt;0,ROUNDDOWN(((F123-G123)/(((VLOOKUP(B123,'Growth Rates'!$B$11:$O$140,($B$1+2),FALSE)))-(((I$7/VLOOKUP(B123,'Paddock Names'!$B$11:$D$140,3))))))*-1,0),31)))</f>
        <v>#DIV/0!</v>
      </c>
      <c r="E123" s="17" t="str">
        <f t="shared" si="6"/>
        <v xml:space="preserve"> </v>
      </c>
      <c r="F123" s="119" t="e">
        <f>Nov!AL124</f>
        <v>#DIV/0!</v>
      </c>
      <c r="G123" s="17">
        <f>VLOOKUP(B123,'Herbage Mass Residual'!$B$11:$O$140,($B$1+2),FALSE)</f>
        <v>2000</v>
      </c>
      <c r="H123" s="103" t="e">
        <f>($F$7/VLOOKUP(B123,'Paddock Names'!$B$11:$D$140,3))*(SUM(I123:AM123)/31)</f>
        <v>#DIV/0!</v>
      </c>
      <c r="I123" s="100"/>
      <c r="J123" s="100"/>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2"/>
    </row>
    <row r="124" spans="2:39" ht="16" thickBot="1" x14ac:dyDescent="0.25">
      <c r="B124" s="58">
        <f t="shared" si="5"/>
        <v>57.5</v>
      </c>
      <c r="C124" s="23"/>
      <c r="D124" s="29"/>
      <c r="E124" s="27"/>
      <c r="F124" s="21"/>
      <c r="G124" s="22"/>
      <c r="H124" s="104"/>
      <c r="I124" s="114" t="e">
        <f>F123+(VLOOKUP(B123,'Growth Rates'!$B$11:$O$140,($B$1+2),FALSE))-(I123*(I$7/VLOOKUP(B123,'Paddock Names'!$B$11:$D$140,3)))</f>
        <v>#DIV/0!</v>
      </c>
      <c r="J124" s="114" t="e">
        <f>I124+(VLOOKUP($B123,'Growth Rates'!$B$11:$O$140,($B$1+2),FALSE))-(J123*(J$7/VLOOKUP($B123,'Paddock Names'!$B$11:$D$140,3)))</f>
        <v>#DIV/0!</v>
      </c>
      <c r="K124" s="114" t="e">
        <f>J124+(VLOOKUP($B123,'Growth Rates'!$B$11:$O$140,($B$1+2),FALSE))-(K123*(K$7/VLOOKUP($B123,'Paddock Names'!$B$11:$D$140,3)))</f>
        <v>#DIV/0!</v>
      </c>
      <c r="L124" s="114" t="e">
        <f>K124+(VLOOKUP($B123,'Growth Rates'!$B$11:$O$140,($B$1+2),FALSE))-(L123*(L$7/VLOOKUP($B123,'Paddock Names'!$B$11:$D$140,3)))</f>
        <v>#DIV/0!</v>
      </c>
      <c r="M124" s="114" t="e">
        <f>L124+(VLOOKUP($B123,'Growth Rates'!$B$11:$O$140,($B$1+2),FALSE))-(M123*(M$7/VLOOKUP($B123,'Paddock Names'!$B$11:$D$140,3)))</f>
        <v>#DIV/0!</v>
      </c>
      <c r="N124" s="114" t="e">
        <f>M124+(VLOOKUP($B123,'Growth Rates'!$B$11:$O$140,($B$1+2),FALSE))-(N123*(N$7/VLOOKUP($B123,'Paddock Names'!$B$11:$D$140,3)))</f>
        <v>#DIV/0!</v>
      </c>
      <c r="O124" s="114" t="e">
        <f>N124+(VLOOKUP($B123,'Growth Rates'!$B$11:$O$140,($B$1+2),FALSE))-(O123*(O$7/VLOOKUP($B123,'Paddock Names'!$B$11:$D$140,3)))</f>
        <v>#DIV/0!</v>
      </c>
      <c r="P124" s="114" t="e">
        <f>O124+(VLOOKUP($B123,'Growth Rates'!$B$11:$O$140,($B$1+2),FALSE))-(P123*(P$7/VLOOKUP($B123,'Paddock Names'!$B$11:$D$140,3)))</f>
        <v>#DIV/0!</v>
      </c>
      <c r="Q124" s="114" t="e">
        <f>P124+(VLOOKUP($B123,'Growth Rates'!$B$11:$O$140,($B$1+2),FALSE))-(Q123*(Q$7/VLOOKUP($B123,'Paddock Names'!$B$11:$D$140,3)))</f>
        <v>#DIV/0!</v>
      </c>
      <c r="R124" s="114" t="e">
        <f>Q124+(VLOOKUP($B123,'Growth Rates'!$B$11:$O$140,($B$1+2),FALSE))-(R123*(R$7/VLOOKUP($B123,'Paddock Names'!$B$11:$D$140,3)))</f>
        <v>#DIV/0!</v>
      </c>
      <c r="S124" s="114" t="e">
        <f>R124+(VLOOKUP($B123,'Growth Rates'!$B$11:$O$140,($B$1+2),FALSE))-(S123*(S$7/VLOOKUP($B123,'Paddock Names'!$B$11:$D$140,3)))</f>
        <v>#DIV/0!</v>
      </c>
      <c r="T124" s="114" t="e">
        <f>S124+(VLOOKUP($B123,'Growth Rates'!$B$11:$O$140,($B$1+2),FALSE))-(T123*(T$7/VLOOKUP($B123,'Paddock Names'!$B$11:$D$140,3)))</f>
        <v>#DIV/0!</v>
      </c>
      <c r="U124" s="114" t="e">
        <f>T124+(VLOOKUP($B123,'Growth Rates'!$B$11:$O$140,($B$1+2),FALSE))-(U123*(U$7/VLOOKUP($B123,'Paddock Names'!$B$11:$D$140,3)))</f>
        <v>#DIV/0!</v>
      </c>
      <c r="V124" s="114" t="e">
        <f>U124+(VLOOKUP($B123,'Growth Rates'!$B$11:$O$140,($B$1+2),FALSE))-(V123*(V$7/VLOOKUP($B123,'Paddock Names'!$B$11:$D$140,3)))</f>
        <v>#DIV/0!</v>
      </c>
      <c r="W124" s="114" t="e">
        <f>V124+(VLOOKUP($B123,'Growth Rates'!$B$11:$O$140,($B$1+2),FALSE))-(W123*(W$7/VLOOKUP($B123,'Paddock Names'!$B$11:$D$140,3)))</f>
        <v>#DIV/0!</v>
      </c>
      <c r="X124" s="114" t="e">
        <f>W124+(VLOOKUP($B123,'Growth Rates'!$B$11:$O$140,($B$1+2),FALSE))-(X123*(X$7/VLOOKUP($B123,'Paddock Names'!$B$11:$D$140,3)))</f>
        <v>#DIV/0!</v>
      </c>
      <c r="Y124" s="114" t="e">
        <f>X124+(VLOOKUP($B123,'Growth Rates'!$B$11:$O$140,($B$1+2),FALSE))-(Y123*(Y$7/VLOOKUP($B123,'Paddock Names'!$B$11:$D$140,3)))</f>
        <v>#DIV/0!</v>
      </c>
      <c r="Z124" s="114" t="e">
        <f>Y124+(VLOOKUP($B123,'Growth Rates'!$B$11:$O$140,($B$1+2),FALSE))-(Z123*(Z$7/VLOOKUP($B123,'Paddock Names'!$B$11:$D$140,3)))</f>
        <v>#DIV/0!</v>
      </c>
      <c r="AA124" s="114" t="e">
        <f>Z124+(VLOOKUP($B123,'Growth Rates'!$B$11:$O$140,($B$1+2),FALSE))-(AA123*(AA$7/VLOOKUP($B123,'Paddock Names'!$B$11:$D$140,3)))</f>
        <v>#DIV/0!</v>
      </c>
      <c r="AB124" s="114" t="e">
        <f>AA124+(VLOOKUP($B123,'Growth Rates'!$B$11:$O$140,($B$1+2),FALSE))-(AB123*(AB$7/VLOOKUP($B123,'Paddock Names'!$B$11:$D$140,3)))</f>
        <v>#DIV/0!</v>
      </c>
      <c r="AC124" s="114" t="e">
        <f>AB124+(VLOOKUP($B123,'Growth Rates'!$B$11:$O$140,($B$1+2),FALSE))-(AC123*(AC$7/VLOOKUP($B123,'Paddock Names'!$B$11:$D$140,3)))</f>
        <v>#DIV/0!</v>
      </c>
      <c r="AD124" s="114" t="e">
        <f>AC124+(VLOOKUP($B123,'Growth Rates'!$B$11:$O$140,($B$1+2),FALSE))-(AD123*(AD$7/VLOOKUP($B123,'Paddock Names'!$B$11:$D$140,3)))</f>
        <v>#DIV/0!</v>
      </c>
      <c r="AE124" s="114" t="e">
        <f>AD124+(VLOOKUP($B123,'Growth Rates'!$B$11:$O$140,($B$1+2),FALSE))-(AE123*(AE$7/VLOOKUP($B123,'Paddock Names'!$B$11:$D$140,3)))</f>
        <v>#DIV/0!</v>
      </c>
      <c r="AF124" s="114" t="e">
        <f>AE124+(VLOOKUP($B123,'Growth Rates'!$B$11:$O$140,($B$1+2),FALSE))-(AF123*(AF$7/VLOOKUP($B123,'Paddock Names'!$B$11:$D$140,3)))</f>
        <v>#DIV/0!</v>
      </c>
      <c r="AG124" s="114" t="e">
        <f>AF124+(VLOOKUP($B123,'Growth Rates'!$B$11:$O$140,($B$1+2),FALSE))-(AG123*(AG$7/VLOOKUP($B123,'Paddock Names'!$B$11:$D$140,3)))</f>
        <v>#DIV/0!</v>
      </c>
      <c r="AH124" s="114" t="e">
        <f>AG124+(VLOOKUP($B123,'Growth Rates'!$B$11:$O$140,($B$1+2),FALSE))-(AH123*(AH$7/VLOOKUP($B123,'Paddock Names'!$B$11:$D$140,3)))</f>
        <v>#DIV/0!</v>
      </c>
      <c r="AI124" s="114" t="e">
        <f>AH124+(VLOOKUP($B123,'Growth Rates'!$B$11:$O$140,($B$1+2),FALSE))-(AI123*(AI$7/VLOOKUP($B123,'Paddock Names'!$B$11:$D$140,3)))</f>
        <v>#DIV/0!</v>
      </c>
      <c r="AJ124" s="114" t="e">
        <f>AI124+(VLOOKUP($B123,'Growth Rates'!$B$11:$O$140,($B$1+2),FALSE))-(AJ123*(AJ$7/VLOOKUP($B123,'Paddock Names'!$B$11:$D$140,3)))</f>
        <v>#DIV/0!</v>
      </c>
      <c r="AK124" s="114" t="e">
        <f>AJ124+(VLOOKUP($B123,'Growth Rates'!$B$11:$O$140,($B$1+2),FALSE))-(AK123*(AK$7/VLOOKUP($B123,'Paddock Names'!$B$11:$D$140,3)))</f>
        <v>#DIV/0!</v>
      </c>
      <c r="AL124" s="114" t="e">
        <f>AK124+(VLOOKUP($B123,'Growth Rates'!$B$11:$O$140,($B$1+2),FALSE))-(AL123*(AL$7/VLOOKUP($B123,'Paddock Names'!$B$11:$D$140,3)))</f>
        <v>#DIV/0!</v>
      </c>
      <c r="AM124" s="115" t="e">
        <f>AL124+(VLOOKUP($B123,'Growth Rates'!$B$11:$O$140,($B$1+2),FALSE))-(AM123*(AM$7/VLOOKUP($B123,'Paddock Names'!$B$11:$D$140,3)))</f>
        <v>#DIV/0!</v>
      </c>
    </row>
    <row r="125" spans="2:39" x14ac:dyDescent="0.2">
      <c r="B125" s="58">
        <f t="shared" si="5"/>
        <v>58</v>
      </c>
      <c r="C125" s="23" t="str">
        <f>IF(VLOOKUP(B125,'Paddock Names'!$B$11:$C$140,2)&gt;0,VLOOKUP(B125,'Paddock Names'!$B$11:$C$140,2),"")</f>
        <v/>
      </c>
      <c r="D125" s="28" t="e">
        <f>IF(((F125-G125)/(((VLOOKUP(B125,'Growth Rates'!$B$11:$O$140,($B$1+2),FALSE)))-(((I$7/VLOOKUP(B125,'Paddock Names'!$B$11:$D$140,3))))))*-1&gt;31,31,(IF(((F125-G125)/(((VLOOKUP(B125,'Growth Rates'!$B$11:$O$140,($B$1+2),FALSE)))-(((I$7/VLOOKUP(B125,'Paddock Names'!$B$11:$D$140,3))))))*-1&gt;0,ROUNDDOWN(((F125-G125)/(((VLOOKUP(B125,'Growth Rates'!$B$11:$O$140,($B$1+2),FALSE)))-(((I$7/VLOOKUP(B125,'Paddock Names'!$B$11:$D$140,3))))))*-1,0),31)))</f>
        <v>#DIV/0!</v>
      </c>
      <c r="E125" s="17" t="str">
        <f t="shared" si="6"/>
        <v xml:space="preserve"> </v>
      </c>
      <c r="F125" s="119" t="e">
        <f>Nov!AL126</f>
        <v>#DIV/0!</v>
      </c>
      <c r="G125" s="17">
        <f>VLOOKUP(B125,'Herbage Mass Residual'!$B$11:$O$140,($B$1+2),FALSE)</f>
        <v>2000</v>
      </c>
      <c r="H125" s="103" t="e">
        <f>($F$7/VLOOKUP(B125,'Paddock Names'!$B$11:$D$140,3))*(SUM(I125:AM125)/31)</f>
        <v>#DIV/0!</v>
      </c>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2"/>
    </row>
    <row r="126" spans="2:39" ht="16" thickBot="1" x14ac:dyDescent="0.25">
      <c r="B126" s="58">
        <f t="shared" si="5"/>
        <v>58.5</v>
      </c>
      <c r="C126" s="23"/>
      <c r="D126" s="29"/>
      <c r="E126" s="27"/>
      <c r="F126" s="21"/>
      <c r="G126" s="22"/>
      <c r="H126" s="104"/>
      <c r="I126" s="114" t="e">
        <f>F125+(VLOOKUP(B125,'Growth Rates'!$B$11:$O$140,($B$1+2),FALSE))-(I125*(I$7/VLOOKUP(B125,'Paddock Names'!$B$11:$D$140,3)))</f>
        <v>#DIV/0!</v>
      </c>
      <c r="J126" s="114" t="e">
        <f>I126+(VLOOKUP($B125,'Growth Rates'!$B$11:$O$140,($B$1+2),FALSE))-(J125*(J$7/VLOOKUP($B125,'Paddock Names'!$B$11:$D$140,3)))</f>
        <v>#DIV/0!</v>
      </c>
      <c r="K126" s="114" t="e">
        <f>J126+(VLOOKUP($B125,'Growth Rates'!$B$11:$O$140,($B$1+2),FALSE))-(K125*(K$7/VLOOKUP($B125,'Paddock Names'!$B$11:$D$140,3)))</f>
        <v>#DIV/0!</v>
      </c>
      <c r="L126" s="114" t="e">
        <f>K126+(VLOOKUP($B125,'Growth Rates'!$B$11:$O$140,($B$1+2),FALSE))-(L125*(L$7/VLOOKUP($B125,'Paddock Names'!$B$11:$D$140,3)))</f>
        <v>#DIV/0!</v>
      </c>
      <c r="M126" s="114" t="e">
        <f>L126+(VLOOKUP($B125,'Growth Rates'!$B$11:$O$140,($B$1+2),FALSE))-(M125*(M$7/VLOOKUP($B125,'Paddock Names'!$B$11:$D$140,3)))</f>
        <v>#DIV/0!</v>
      </c>
      <c r="N126" s="114" t="e">
        <f>M126+(VLOOKUP($B125,'Growth Rates'!$B$11:$O$140,($B$1+2),FALSE))-(N125*(N$7/VLOOKUP($B125,'Paddock Names'!$B$11:$D$140,3)))</f>
        <v>#DIV/0!</v>
      </c>
      <c r="O126" s="114" t="e">
        <f>N126+(VLOOKUP($B125,'Growth Rates'!$B$11:$O$140,($B$1+2),FALSE))-(O125*(O$7/VLOOKUP($B125,'Paddock Names'!$B$11:$D$140,3)))</f>
        <v>#DIV/0!</v>
      </c>
      <c r="P126" s="114" t="e">
        <f>O126+(VLOOKUP($B125,'Growth Rates'!$B$11:$O$140,($B$1+2),FALSE))-(P125*(P$7/VLOOKUP($B125,'Paddock Names'!$B$11:$D$140,3)))</f>
        <v>#DIV/0!</v>
      </c>
      <c r="Q126" s="114" t="e">
        <f>P126+(VLOOKUP($B125,'Growth Rates'!$B$11:$O$140,($B$1+2),FALSE))-(Q125*(Q$7/VLOOKUP($B125,'Paddock Names'!$B$11:$D$140,3)))</f>
        <v>#DIV/0!</v>
      </c>
      <c r="R126" s="114" t="e">
        <f>Q126+(VLOOKUP($B125,'Growth Rates'!$B$11:$O$140,($B$1+2),FALSE))-(R125*(R$7/VLOOKUP($B125,'Paddock Names'!$B$11:$D$140,3)))</f>
        <v>#DIV/0!</v>
      </c>
      <c r="S126" s="114" t="e">
        <f>R126+(VLOOKUP($B125,'Growth Rates'!$B$11:$O$140,($B$1+2),FALSE))-(S125*(S$7/VLOOKUP($B125,'Paddock Names'!$B$11:$D$140,3)))</f>
        <v>#DIV/0!</v>
      </c>
      <c r="T126" s="114" t="e">
        <f>S126+(VLOOKUP($B125,'Growth Rates'!$B$11:$O$140,($B$1+2),FALSE))-(T125*(T$7/VLOOKUP($B125,'Paddock Names'!$B$11:$D$140,3)))</f>
        <v>#DIV/0!</v>
      </c>
      <c r="U126" s="114" t="e">
        <f>T126+(VLOOKUP($B125,'Growth Rates'!$B$11:$O$140,($B$1+2),FALSE))-(U125*(U$7/VLOOKUP($B125,'Paddock Names'!$B$11:$D$140,3)))</f>
        <v>#DIV/0!</v>
      </c>
      <c r="V126" s="114" t="e">
        <f>U126+(VLOOKUP($B125,'Growth Rates'!$B$11:$O$140,($B$1+2),FALSE))-(V125*(V$7/VLOOKUP($B125,'Paddock Names'!$B$11:$D$140,3)))</f>
        <v>#DIV/0!</v>
      </c>
      <c r="W126" s="114" t="e">
        <f>V126+(VLOOKUP($B125,'Growth Rates'!$B$11:$O$140,($B$1+2),FALSE))-(W125*(W$7/VLOOKUP($B125,'Paddock Names'!$B$11:$D$140,3)))</f>
        <v>#DIV/0!</v>
      </c>
      <c r="X126" s="114" t="e">
        <f>W126+(VLOOKUP($B125,'Growth Rates'!$B$11:$O$140,($B$1+2),FALSE))-(X125*(X$7/VLOOKUP($B125,'Paddock Names'!$B$11:$D$140,3)))</f>
        <v>#DIV/0!</v>
      </c>
      <c r="Y126" s="114" t="e">
        <f>X126+(VLOOKUP($B125,'Growth Rates'!$B$11:$O$140,($B$1+2),FALSE))-(Y125*(Y$7/VLOOKUP($B125,'Paddock Names'!$B$11:$D$140,3)))</f>
        <v>#DIV/0!</v>
      </c>
      <c r="Z126" s="114" t="e">
        <f>Y126+(VLOOKUP($B125,'Growth Rates'!$B$11:$O$140,($B$1+2),FALSE))-(Z125*(Z$7/VLOOKUP($B125,'Paddock Names'!$B$11:$D$140,3)))</f>
        <v>#DIV/0!</v>
      </c>
      <c r="AA126" s="114" t="e">
        <f>Z126+(VLOOKUP($B125,'Growth Rates'!$B$11:$O$140,($B$1+2),FALSE))-(AA125*(AA$7/VLOOKUP($B125,'Paddock Names'!$B$11:$D$140,3)))</f>
        <v>#DIV/0!</v>
      </c>
      <c r="AB126" s="114" t="e">
        <f>AA126+(VLOOKUP($B125,'Growth Rates'!$B$11:$O$140,($B$1+2),FALSE))-(AB125*(AB$7/VLOOKUP($B125,'Paddock Names'!$B$11:$D$140,3)))</f>
        <v>#DIV/0!</v>
      </c>
      <c r="AC126" s="114" t="e">
        <f>AB126+(VLOOKUP($B125,'Growth Rates'!$B$11:$O$140,($B$1+2),FALSE))-(AC125*(AC$7/VLOOKUP($B125,'Paddock Names'!$B$11:$D$140,3)))</f>
        <v>#DIV/0!</v>
      </c>
      <c r="AD126" s="114" t="e">
        <f>AC126+(VLOOKUP($B125,'Growth Rates'!$B$11:$O$140,($B$1+2),FALSE))-(AD125*(AD$7/VLOOKUP($B125,'Paddock Names'!$B$11:$D$140,3)))</f>
        <v>#DIV/0!</v>
      </c>
      <c r="AE126" s="114" t="e">
        <f>AD126+(VLOOKUP($B125,'Growth Rates'!$B$11:$O$140,($B$1+2),FALSE))-(AE125*(AE$7/VLOOKUP($B125,'Paddock Names'!$B$11:$D$140,3)))</f>
        <v>#DIV/0!</v>
      </c>
      <c r="AF126" s="114" t="e">
        <f>AE126+(VLOOKUP($B125,'Growth Rates'!$B$11:$O$140,($B$1+2),FALSE))-(AF125*(AF$7/VLOOKUP($B125,'Paddock Names'!$B$11:$D$140,3)))</f>
        <v>#DIV/0!</v>
      </c>
      <c r="AG126" s="114" t="e">
        <f>AF126+(VLOOKUP($B125,'Growth Rates'!$B$11:$O$140,($B$1+2),FALSE))-(AG125*(AG$7/VLOOKUP($B125,'Paddock Names'!$B$11:$D$140,3)))</f>
        <v>#DIV/0!</v>
      </c>
      <c r="AH126" s="114" t="e">
        <f>AG126+(VLOOKUP($B125,'Growth Rates'!$B$11:$O$140,($B$1+2),FALSE))-(AH125*(AH$7/VLOOKUP($B125,'Paddock Names'!$B$11:$D$140,3)))</f>
        <v>#DIV/0!</v>
      </c>
      <c r="AI126" s="114" t="e">
        <f>AH126+(VLOOKUP($B125,'Growth Rates'!$B$11:$O$140,($B$1+2),FALSE))-(AI125*(AI$7/VLOOKUP($B125,'Paddock Names'!$B$11:$D$140,3)))</f>
        <v>#DIV/0!</v>
      </c>
      <c r="AJ126" s="114" t="e">
        <f>AI126+(VLOOKUP($B125,'Growth Rates'!$B$11:$O$140,($B$1+2),FALSE))-(AJ125*(AJ$7/VLOOKUP($B125,'Paddock Names'!$B$11:$D$140,3)))</f>
        <v>#DIV/0!</v>
      </c>
      <c r="AK126" s="114" t="e">
        <f>AJ126+(VLOOKUP($B125,'Growth Rates'!$B$11:$O$140,($B$1+2),FALSE))-(AK125*(AK$7/VLOOKUP($B125,'Paddock Names'!$B$11:$D$140,3)))</f>
        <v>#DIV/0!</v>
      </c>
      <c r="AL126" s="114" t="e">
        <f>AK126+(VLOOKUP($B125,'Growth Rates'!$B$11:$O$140,($B$1+2),FALSE))-(AL125*(AL$7/VLOOKUP($B125,'Paddock Names'!$B$11:$D$140,3)))</f>
        <v>#DIV/0!</v>
      </c>
      <c r="AM126" s="115" t="e">
        <f>AL126+(VLOOKUP($B125,'Growth Rates'!$B$11:$O$140,($B$1+2),FALSE))-(AM125*(AM$7/VLOOKUP($B125,'Paddock Names'!$B$11:$D$140,3)))</f>
        <v>#DIV/0!</v>
      </c>
    </row>
    <row r="127" spans="2:39" x14ac:dyDescent="0.2">
      <c r="B127" s="58">
        <f t="shared" si="5"/>
        <v>59</v>
      </c>
      <c r="C127" s="23" t="str">
        <f>IF(VLOOKUP(B127,'Paddock Names'!$B$11:$C$140,2)&gt;0,VLOOKUP(B127,'Paddock Names'!$B$11:$C$140,2),"")</f>
        <v/>
      </c>
      <c r="D127" s="28" t="e">
        <f>IF(((F127-G127)/(((VLOOKUP(B127,'Growth Rates'!$B$11:$O$140,($B$1+2),FALSE)))-(((I$7/VLOOKUP(B127,'Paddock Names'!$B$11:$D$140,3))))))*-1&gt;31,31,(IF(((F127-G127)/(((VLOOKUP(B127,'Growth Rates'!$B$11:$O$140,($B$1+2),FALSE)))-(((I$7/VLOOKUP(B127,'Paddock Names'!$B$11:$D$140,3))))))*-1&gt;0,ROUNDDOWN(((F127-G127)/(((VLOOKUP(B127,'Growth Rates'!$B$11:$O$140,($B$1+2),FALSE)))-(((I$7/VLOOKUP(B127,'Paddock Names'!$B$11:$D$140,3))))))*-1,0),31)))</f>
        <v>#DIV/0!</v>
      </c>
      <c r="E127" s="17" t="str">
        <f t="shared" si="6"/>
        <v xml:space="preserve"> </v>
      </c>
      <c r="F127" s="119" t="e">
        <f>Nov!AL128</f>
        <v>#DIV/0!</v>
      </c>
      <c r="G127" s="17">
        <f>VLOOKUP(B127,'Herbage Mass Residual'!$B$11:$O$140,($B$1+2),FALSE)</f>
        <v>2000</v>
      </c>
      <c r="H127" s="103" t="e">
        <f>($F$7/VLOOKUP(B127,'Paddock Names'!$B$11:$D$140,3))*(SUM(I127:AM127)/31)</f>
        <v>#DIV/0!</v>
      </c>
      <c r="I127" s="100"/>
      <c r="J127" s="100"/>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2"/>
    </row>
    <row r="128" spans="2:39" ht="16" thickBot="1" x14ac:dyDescent="0.25">
      <c r="B128" s="58">
        <f t="shared" si="5"/>
        <v>59.5</v>
      </c>
      <c r="C128" s="23"/>
      <c r="D128" s="29"/>
      <c r="E128" s="27"/>
      <c r="F128" s="21"/>
      <c r="G128" s="22"/>
      <c r="H128" s="104"/>
      <c r="I128" s="114" t="e">
        <f>F127+(VLOOKUP(B127,'Growth Rates'!$B$11:$O$140,($B$1+2),FALSE))-(I127*(I$7/VLOOKUP(B127,'Paddock Names'!$B$11:$D$140,3)))</f>
        <v>#DIV/0!</v>
      </c>
      <c r="J128" s="114" t="e">
        <f>I128+(VLOOKUP($B127,'Growth Rates'!$B$11:$O$140,($B$1+2),FALSE))-(J127*(J$7/VLOOKUP($B127,'Paddock Names'!$B$11:$D$140,3)))</f>
        <v>#DIV/0!</v>
      </c>
      <c r="K128" s="114" t="e">
        <f>J128+(VLOOKUP($B127,'Growth Rates'!$B$11:$O$140,($B$1+2),FALSE))-(K127*(K$7/VLOOKUP($B127,'Paddock Names'!$B$11:$D$140,3)))</f>
        <v>#DIV/0!</v>
      </c>
      <c r="L128" s="114" t="e">
        <f>K128+(VLOOKUP($B127,'Growth Rates'!$B$11:$O$140,($B$1+2),FALSE))-(L127*(L$7/VLOOKUP($B127,'Paddock Names'!$B$11:$D$140,3)))</f>
        <v>#DIV/0!</v>
      </c>
      <c r="M128" s="114" t="e">
        <f>L128+(VLOOKUP($B127,'Growth Rates'!$B$11:$O$140,($B$1+2),FALSE))-(M127*(M$7/VLOOKUP($B127,'Paddock Names'!$B$11:$D$140,3)))</f>
        <v>#DIV/0!</v>
      </c>
      <c r="N128" s="114" t="e">
        <f>M128+(VLOOKUP($B127,'Growth Rates'!$B$11:$O$140,($B$1+2),FALSE))-(N127*(N$7/VLOOKUP($B127,'Paddock Names'!$B$11:$D$140,3)))</f>
        <v>#DIV/0!</v>
      </c>
      <c r="O128" s="114" t="e">
        <f>N128+(VLOOKUP($B127,'Growth Rates'!$B$11:$O$140,($B$1+2),FALSE))-(O127*(O$7/VLOOKUP($B127,'Paddock Names'!$B$11:$D$140,3)))</f>
        <v>#DIV/0!</v>
      </c>
      <c r="P128" s="114" t="e">
        <f>O128+(VLOOKUP($B127,'Growth Rates'!$B$11:$O$140,($B$1+2),FALSE))-(P127*(P$7/VLOOKUP($B127,'Paddock Names'!$B$11:$D$140,3)))</f>
        <v>#DIV/0!</v>
      </c>
      <c r="Q128" s="114" t="e">
        <f>P128+(VLOOKUP($B127,'Growth Rates'!$B$11:$O$140,($B$1+2),FALSE))-(Q127*(Q$7/VLOOKUP($B127,'Paddock Names'!$B$11:$D$140,3)))</f>
        <v>#DIV/0!</v>
      </c>
      <c r="R128" s="114" t="e">
        <f>Q128+(VLOOKUP($B127,'Growth Rates'!$B$11:$O$140,($B$1+2),FALSE))-(R127*(R$7/VLOOKUP($B127,'Paddock Names'!$B$11:$D$140,3)))</f>
        <v>#DIV/0!</v>
      </c>
      <c r="S128" s="114" t="e">
        <f>R128+(VLOOKUP($B127,'Growth Rates'!$B$11:$O$140,($B$1+2),FALSE))-(S127*(S$7/VLOOKUP($B127,'Paddock Names'!$B$11:$D$140,3)))</f>
        <v>#DIV/0!</v>
      </c>
      <c r="T128" s="114" t="e">
        <f>S128+(VLOOKUP($B127,'Growth Rates'!$B$11:$O$140,($B$1+2),FALSE))-(T127*(T$7/VLOOKUP($B127,'Paddock Names'!$B$11:$D$140,3)))</f>
        <v>#DIV/0!</v>
      </c>
      <c r="U128" s="114" t="e">
        <f>T128+(VLOOKUP($B127,'Growth Rates'!$B$11:$O$140,($B$1+2),FALSE))-(U127*(U$7/VLOOKUP($B127,'Paddock Names'!$B$11:$D$140,3)))</f>
        <v>#DIV/0!</v>
      </c>
      <c r="V128" s="114" t="e">
        <f>U128+(VLOOKUP($B127,'Growth Rates'!$B$11:$O$140,($B$1+2),FALSE))-(V127*(V$7/VLOOKUP($B127,'Paddock Names'!$B$11:$D$140,3)))</f>
        <v>#DIV/0!</v>
      </c>
      <c r="W128" s="114" t="e">
        <f>V128+(VLOOKUP($B127,'Growth Rates'!$B$11:$O$140,($B$1+2),FALSE))-(W127*(W$7/VLOOKUP($B127,'Paddock Names'!$B$11:$D$140,3)))</f>
        <v>#DIV/0!</v>
      </c>
      <c r="X128" s="114" t="e">
        <f>W128+(VLOOKUP($B127,'Growth Rates'!$B$11:$O$140,($B$1+2),FALSE))-(X127*(X$7/VLOOKUP($B127,'Paddock Names'!$B$11:$D$140,3)))</f>
        <v>#DIV/0!</v>
      </c>
      <c r="Y128" s="114" t="e">
        <f>X128+(VLOOKUP($B127,'Growth Rates'!$B$11:$O$140,($B$1+2),FALSE))-(Y127*(Y$7/VLOOKUP($B127,'Paddock Names'!$B$11:$D$140,3)))</f>
        <v>#DIV/0!</v>
      </c>
      <c r="Z128" s="114" t="e">
        <f>Y128+(VLOOKUP($B127,'Growth Rates'!$B$11:$O$140,($B$1+2),FALSE))-(Z127*(Z$7/VLOOKUP($B127,'Paddock Names'!$B$11:$D$140,3)))</f>
        <v>#DIV/0!</v>
      </c>
      <c r="AA128" s="114" t="e">
        <f>Z128+(VLOOKUP($B127,'Growth Rates'!$B$11:$O$140,($B$1+2),FALSE))-(AA127*(AA$7/VLOOKUP($B127,'Paddock Names'!$B$11:$D$140,3)))</f>
        <v>#DIV/0!</v>
      </c>
      <c r="AB128" s="114" t="e">
        <f>AA128+(VLOOKUP($B127,'Growth Rates'!$B$11:$O$140,($B$1+2),FALSE))-(AB127*(AB$7/VLOOKUP($B127,'Paddock Names'!$B$11:$D$140,3)))</f>
        <v>#DIV/0!</v>
      </c>
      <c r="AC128" s="114" t="e">
        <f>AB128+(VLOOKUP($B127,'Growth Rates'!$B$11:$O$140,($B$1+2),FALSE))-(AC127*(AC$7/VLOOKUP($B127,'Paddock Names'!$B$11:$D$140,3)))</f>
        <v>#DIV/0!</v>
      </c>
      <c r="AD128" s="114" t="e">
        <f>AC128+(VLOOKUP($B127,'Growth Rates'!$B$11:$O$140,($B$1+2),FALSE))-(AD127*(AD$7/VLOOKUP($B127,'Paddock Names'!$B$11:$D$140,3)))</f>
        <v>#DIV/0!</v>
      </c>
      <c r="AE128" s="114" t="e">
        <f>AD128+(VLOOKUP($B127,'Growth Rates'!$B$11:$O$140,($B$1+2),FALSE))-(AE127*(AE$7/VLOOKUP($B127,'Paddock Names'!$B$11:$D$140,3)))</f>
        <v>#DIV/0!</v>
      </c>
      <c r="AF128" s="114" t="e">
        <f>AE128+(VLOOKUP($B127,'Growth Rates'!$B$11:$O$140,($B$1+2),FALSE))-(AF127*(AF$7/VLOOKUP($B127,'Paddock Names'!$B$11:$D$140,3)))</f>
        <v>#DIV/0!</v>
      </c>
      <c r="AG128" s="114" t="e">
        <f>AF128+(VLOOKUP($B127,'Growth Rates'!$B$11:$O$140,($B$1+2),FALSE))-(AG127*(AG$7/VLOOKUP($B127,'Paddock Names'!$B$11:$D$140,3)))</f>
        <v>#DIV/0!</v>
      </c>
      <c r="AH128" s="114" t="e">
        <f>AG128+(VLOOKUP($B127,'Growth Rates'!$B$11:$O$140,($B$1+2),FALSE))-(AH127*(AH$7/VLOOKUP($B127,'Paddock Names'!$B$11:$D$140,3)))</f>
        <v>#DIV/0!</v>
      </c>
      <c r="AI128" s="114" t="e">
        <f>AH128+(VLOOKUP($B127,'Growth Rates'!$B$11:$O$140,($B$1+2),FALSE))-(AI127*(AI$7/VLOOKUP($B127,'Paddock Names'!$B$11:$D$140,3)))</f>
        <v>#DIV/0!</v>
      </c>
      <c r="AJ128" s="114" t="e">
        <f>AI128+(VLOOKUP($B127,'Growth Rates'!$B$11:$O$140,($B$1+2),FALSE))-(AJ127*(AJ$7/VLOOKUP($B127,'Paddock Names'!$B$11:$D$140,3)))</f>
        <v>#DIV/0!</v>
      </c>
      <c r="AK128" s="114" t="e">
        <f>AJ128+(VLOOKUP($B127,'Growth Rates'!$B$11:$O$140,($B$1+2),FALSE))-(AK127*(AK$7/VLOOKUP($B127,'Paddock Names'!$B$11:$D$140,3)))</f>
        <v>#DIV/0!</v>
      </c>
      <c r="AL128" s="114" t="e">
        <f>AK128+(VLOOKUP($B127,'Growth Rates'!$B$11:$O$140,($B$1+2),FALSE))-(AL127*(AL$7/VLOOKUP($B127,'Paddock Names'!$B$11:$D$140,3)))</f>
        <v>#DIV/0!</v>
      </c>
      <c r="AM128" s="115" t="e">
        <f>AL128+(VLOOKUP($B127,'Growth Rates'!$B$11:$O$140,($B$1+2),FALSE))-(AM127*(AM$7/VLOOKUP($B127,'Paddock Names'!$B$11:$D$140,3)))</f>
        <v>#DIV/0!</v>
      </c>
    </row>
    <row r="129" spans="2:39" x14ac:dyDescent="0.2">
      <c r="B129" s="58">
        <f t="shared" si="5"/>
        <v>60</v>
      </c>
      <c r="C129" s="23" t="str">
        <f>IF(VLOOKUP(B129,'Paddock Names'!$B$11:$C$140,2)&gt;0,VLOOKUP(B129,'Paddock Names'!$B$11:$C$140,2),"")</f>
        <v/>
      </c>
      <c r="D129" s="28" t="e">
        <f>IF(((F129-G129)/(((VLOOKUP(B129,'Growth Rates'!$B$11:$O$140,($B$1+2),FALSE)))-(((I$7/VLOOKUP(B129,'Paddock Names'!$B$11:$D$140,3))))))*-1&gt;31,31,(IF(((F129-G129)/(((VLOOKUP(B129,'Growth Rates'!$B$11:$O$140,($B$1+2),FALSE)))-(((I$7/VLOOKUP(B129,'Paddock Names'!$B$11:$D$140,3))))))*-1&gt;0,ROUNDDOWN(((F129-G129)/(((VLOOKUP(B129,'Growth Rates'!$B$11:$O$140,($B$1+2),FALSE)))-(((I$7/VLOOKUP(B129,'Paddock Names'!$B$11:$D$140,3))))))*-1,0),31)))</f>
        <v>#DIV/0!</v>
      </c>
      <c r="E129" s="17" t="str">
        <f t="shared" si="6"/>
        <v xml:space="preserve"> </v>
      </c>
      <c r="F129" s="119" t="e">
        <f>Nov!AL130</f>
        <v>#DIV/0!</v>
      </c>
      <c r="G129" s="17">
        <f>VLOOKUP(B129,'Herbage Mass Residual'!$B$11:$O$140,($B$1+2),FALSE)</f>
        <v>2000</v>
      </c>
      <c r="H129" s="103" t="e">
        <f>($F$7/VLOOKUP(B129,'Paddock Names'!$B$11:$D$140,3))*(SUM(I129:AM129)/31)</f>
        <v>#DIV/0!</v>
      </c>
      <c r="I129" s="100"/>
      <c r="J129" s="100"/>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2"/>
    </row>
    <row r="130" spans="2:39" ht="16" thickBot="1" x14ac:dyDescent="0.25">
      <c r="B130" s="58">
        <f t="shared" si="5"/>
        <v>60.5</v>
      </c>
      <c r="C130" s="23"/>
      <c r="D130" s="29"/>
      <c r="E130" s="27"/>
      <c r="F130" s="21"/>
      <c r="G130" s="22"/>
      <c r="H130" s="104"/>
      <c r="I130" s="114" t="e">
        <f>F129+(VLOOKUP(B129,'Growth Rates'!$B$11:$O$140,($B$1+2),FALSE))-(I129*(I$7/VLOOKUP(B129,'Paddock Names'!$B$11:$D$140,3)))</f>
        <v>#DIV/0!</v>
      </c>
      <c r="J130" s="114" t="e">
        <f>I130+(VLOOKUP($B129,'Growth Rates'!$B$11:$O$140,($B$1+2),FALSE))-(J129*(J$7/VLOOKUP($B129,'Paddock Names'!$B$11:$D$140,3)))</f>
        <v>#DIV/0!</v>
      </c>
      <c r="K130" s="114" t="e">
        <f>J130+(VLOOKUP($B129,'Growth Rates'!$B$11:$O$140,($B$1+2),FALSE))-(K129*(K$7/VLOOKUP($B129,'Paddock Names'!$B$11:$D$140,3)))</f>
        <v>#DIV/0!</v>
      </c>
      <c r="L130" s="114" t="e">
        <f>K130+(VLOOKUP($B129,'Growth Rates'!$B$11:$O$140,($B$1+2),FALSE))-(L129*(L$7/VLOOKUP($B129,'Paddock Names'!$B$11:$D$140,3)))</f>
        <v>#DIV/0!</v>
      </c>
      <c r="M130" s="114" t="e">
        <f>L130+(VLOOKUP($B129,'Growth Rates'!$B$11:$O$140,($B$1+2),FALSE))-(M129*(M$7/VLOOKUP($B129,'Paddock Names'!$B$11:$D$140,3)))</f>
        <v>#DIV/0!</v>
      </c>
      <c r="N130" s="114" t="e">
        <f>M130+(VLOOKUP($B129,'Growth Rates'!$B$11:$O$140,($B$1+2),FALSE))-(N129*(N$7/VLOOKUP($B129,'Paddock Names'!$B$11:$D$140,3)))</f>
        <v>#DIV/0!</v>
      </c>
      <c r="O130" s="114" t="e">
        <f>N130+(VLOOKUP($B129,'Growth Rates'!$B$11:$O$140,($B$1+2),FALSE))-(O129*(O$7/VLOOKUP($B129,'Paddock Names'!$B$11:$D$140,3)))</f>
        <v>#DIV/0!</v>
      </c>
      <c r="P130" s="114" t="e">
        <f>O130+(VLOOKUP($B129,'Growth Rates'!$B$11:$O$140,($B$1+2),FALSE))-(P129*(P$7/VLOOKUP($B129,'Paddock Names'!$B$11:$D$140,3)))</f>
        <v>#DIV/0!</v>
      </c>
      <c r="Q130" s="114" t="e">
        <f>P130+(VLOOKUP($B129,'Growth Rates'!$B$11:$O$140,($B$1+2),FALSE))-(Q129*(Q$7/VLOOKUP($B129,'Paddock Names'!$B$11:$D$140,3)))</f>
        <v>#DIV/0!</v>
      </c>
      <c r="R130" s="114" t="e">
        <f>Q130+(VLOOKUP($B129,'Growth Rates'!$B$11:$O$140,($B$1+2),FALSE))-(R129*(R$7/VLOOKUP($B129,'Paddock Names'!$B$11:$D$140,3)))</f>
        <v>#DIV/0!</v>
      </c>
      <c r="S130" s="114" t="e">
        <f>R130+(VLOOKUP($B129,'Growth Rates'!$B$11:$O$140,($B$1+2),FALSE))-(S129*(S$7/VLOOKUP($B129,'Paddock Names'!$B$11:$D$140,3)))</f>
        <v>#DIV/0!</v>
      </c>
      <c r="T130" s="114" t="e">
        <f>S130+(VLOOKUP($B129,'Growth Rates'!$B$11:$O$140,($B$1+2),FALSE))-(T129*(T$7/VLOOKUP($B129,'Paddock Names'!$B$11:$D$140,3)))</f>
        <v>#DIV/0!</v>
      </c>
      <c r="U130" s="114" t="e">
        <f>T130+(VLOOKUP($B129,'Growth Rates'!$B$11:$O$140,($B$1+2),FALSE))-(U129*(U$7/VLOOKUP($B129,'Paddock Names'!$B$11:$D$140,3)))</f>
        <v>#DIV/0!</v>
      </c>
      <c r="V130" s="114" t="e">
        <f>U130+(VLOOKUP($B129,'Growth Rates'!$B$11:$O$140,($B$1+2),FALSE))-(V129*(V$7/VLOOKUP($B129,'Paddock Names'!$B$11:$D$140,3)))</f>
        <v>#DIV/0!</v>
      </c>
      <c r="W130" s="114" t="e">
        <f>V130+(VLOOKUP($B129,'Growth Rates'!$B$11:$O$140,($B$1+2),FALSE))-(W129*(W$7/VLOOKUP($B129,'Paddock Names'!$B$11:$D$140,3)))</f>
        <v>#DIV/0!</v>
      </c>
      <c r="X130" s="114" t="e">
        <f>W130+(VLOOKUP($B129,'Growth Rates'!$B$11:$O$140,($B$1+2),FALSE))-(X129*(X$7/VLOOKUP($B129,'Paddock Names'!$B$11:$D$140,3)))</f>
        <v>#DIV/0!</v>
      </c>
      <c r="Y130" s="114" t="e">
        <f>X130+(VLOOKUP($B129,'Growth Rates'!$B$11:$O$140,($B$1+2),FALSE))-(Y129*(Y$7/VLOOKUP($B129,'Paddock Names'!$B$11:$D$140,3)))</f>
        <v>#DIV/0!</v>
      </c>
      <c r="Z130" s="114" t="e">
        <f>Y130+(VLOOKUP($B129,'Growth Rates'!$B$11:$O$140,($B$1+2),FALSE))-(Z129*(Z$7/VLOOKUP($B129,'Paddock Names'!$B$11:$D$140,3)))</f>
        <v>#DIV/0!</v>
      </c>
      <c r="AA130" s="114" t="e">
        <f>Z130+(VLOOKUP($B129,'Growth Rates'!$B$11:$O$140,($B$1+2),FALSE))-(AA129*(AA$7/VLOOKUP($B129,'Paddock Names'!$B$11:$D$140,3)))</f>
        <v>#DIV/0!</v>
      </c>
      <c r="AB130" s="114" t="e">
        <f>AA130+(VLOOKUP($B129,'Growth Rates'!$B$11:$O$140,($B$1+2),FALSE))-(AB129*(AB$7/VLOOKUP($B129,'Paddock Names'!$B$11:$D$140,3)))</f>
        <v>#DIV/0!</v>
      </c>
      <c r="AC130" s="114" t="e">
        <f>AB130+(VLOOKUP($B129,'Growth Rates'!$B$11:$O$140,($B$1+2),FALSE))-(AC129*(AC$7/VLOOKUP($B129,'Paddock Names'!$B$11:$D$140,3)))</f>
        <v>#DIV/0!</v>
      </c>
      <c r="AD130" s="114" t="e">
        <f>AC130+(VLOOKUP($B129,'Growth Rates'!$B$11:$O$140,($B$1+2),FALSE))-(AD129*(AD$7/VLOOKUP($B129,'Paddock Names'!$B$11:$D$140,3)))</f>
        <v>#DIV/0!</v>
      </c>
      <c r="AE130" s="114" t="e">
        <f>AD130+(VLOOKUP($B129,'Growth Rates'!$B$11:$O$140,($B$1+2),FALSE))-(AE129*(AE$7/VLOOKUP($B129,'Paddock Names'!$B$11:$D$140,3)))</f>
        <v>#DIV/0!</v>
      </c>
      <c r="AF130" s="114" t="e">
        <f>AE130+(VLOOKUP($B129,'Growth Rates'!$B$11:$O$140,($B$1+2),FALSE))-(AF129*(AF$7/VLOOKUP($B129,'Paddock Names'!$B$11:$D$140,3)))</f>
        <v>#DIV/0!</v>
      </c>
      <c r="AG130" s="114" t="e">
        <f>AF130+(VLOOKUP($B129,'Growth Rates'!$B$11:$O$140,($B$1+2),FALSE))-(AG129*(AG$7/VLOOKUP($B129,'Paddock Names'!$B$11:$D$140,3)))</f>
        <v>#DIV/0!</v>
      </c>
      <c r="AH130" s="114" t="e">
        <f>AG130+(VLOOKUP($B129,'Growth Rates'!$B$11:$O$140,($B$1+2),FALSE))-(AH129*(AH$7/VLOOKUP($B129,'Paddock Names'!$B$11:$D$140,3)))</f>
        <v>#DIV/0!</v>
      </c>
      <c r="AI130" s="114" t="e">
        <f>AH130+(VLOOKUP($B129,'Growth Rates'!$B$11:$O$140,($B$1+2),FALSE))-(AI129*(AI$7/VLOOKUP($B129,'Paddock Names'!$B$11:$D$140,3)))</f>
        <v>#DIV/0!</v>
      </c>
      <c r="AJ130" s="114" t="e">
        <f>AI130+(VLOOKUP($B129,'Growth Rates'!$B$11:$O$140,($B$1+2),FALSE))-(AJ129*(AJ$7/VLOOKUP($B129,'Paddock Names'!$B$11:$D$140,3)))</f>
        <v>#DIV/0!</v>
      </c>
      <c r="AK130" s="114" t="e">
        <f>AJ130+(VLOOKUP($B129,'Growth Rates'!$B$11:$O$140,($B$1+2),FALSE))-(AK129*(AK$7/VLOOKUP($B129,'Paddock Names'!$B$11:$D$140,3)))</f>
        <v>#DIV/0!</v>
      </c>
      <c r="AL130" s="114" t="e">
        <f>AK130+(VLOOKUP($B129,'Growth Rates'!$B$11:$O$140,($B$1+2),FALSE))-(AL129*(AL$7/VLOOKUP($B129,'Paddock Names'!$B$11:$D$140,3)))</f>
        <v>#DIV/0!</v>
      </c>
      <c r="AM130" s="115" t="e">
        <f>AL130+(VLOOKUP($B129,'Growth Rates'!$B$11:$O$140,($B$1+2),FALSE))-(AM129*(AM$7/VLOOKUP($B129,'Paddock Names'!$B$11:$D$140,3)))</f>
        <v>#DIV/0!</v>
      </c>
    </row>
    <row r="131" spans="2:39" x14ac:dyDescent="0.2">
      <c r="B131" s="58">
        <f t="shared" si="5"/>
        <v>61</v>
      </c>
      <c r="C131" s="23" t="str">
        <f>IF(VLOOKUP(B131,'Paddock Names'!$B$11:$C$140,2)&gt;0,VLOOKUP(B131,'Paddock Names'!$B$11:$C$140,2),"")</f>
        <v/>
      </c>
      <c r="D131" s="28" t="e">
        <f>IF(((F131-G131)/(((VLOOKUP(B131,'Growth Rates'!$B$11:$O$140,($B$1+2),FALSE)))-(((I$7/VLOOKUP(B131,'Paddock Names'!$B$11:$D$140,3))))))*-1&gt;31,31,(IF(((F131-G131)/(((VLOOKUP(B131,'Growth Rates'!$B$11:$O$140,($B$1+2),FALSE)))-(((I$7/VLOOKUP(B131,'Paddock Names'!$B$11:$D$140,3))))))*-1&gt;0,ROUNDDOWN(((F131-G131)/(((VLOOKUP(B131,'Growth Rates'!$B$11:$O$140,($B$1+2),FALSE)))-(((I$7/VLOOKUP(B131,'Paddock Names'!$B$11:$D$140,3))))))*-1,0),31)))</f>
        <v>#DIV/0!</v>
      </c>
      <c r="E131" s="17" t="str">
        <f t="shared" si="6"/>
        <v xml:space="preserve"> </v>
      </c>
      <c r="F131" s="119" t="e">
        <f>Nov!AL132</f>
        <v>#DIV/0!</v>
      </c>
      <c r="G131" s="17">
        <f>VLOOKUP(B131,'Herbage Mass Residual'!$B$11:$O$140,($B$1+2),FALSE)</f>
        <v>2000</v>
      </c>
      <c r="H131" s="103" t="e">
        <f>($F$7/VLOOKUP(B131,'Paddock Names'!$B$11:$D$140,3))*(SUM(I131:AM131)/31)</f>
        <v>#DIV/0!</v>
      </c>
      <c r="I131" s="100"/>
      <c r="J131" s="100"/>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2"/>
    </row>
    <row r="132" spans="2:39" ht="16" thickBot="1" x14ac:dyDescent="0.25">
      <c r="B132" s="58">
        <f t="shared" si="5"/>
        <v>61.5</v>
      </c>
      <c r="C132" s="23"/>
      <c r="D132" s="29"/>
      <c r="E132" s="27"/>
      <c r="F132" s="21"/>
      <c r="G132" s="22"/>
      <c r="H132" s="104"/>
      <c r="I132" s="114" t="e">
        <f>F131+(VLOOKUP(B131,'Growth Rates'!$B$11:$O$140,($B$1+2),FALSE))-(I131*(I$7/VLOOKUP(B131,'Paddock Names'!$B$11:$D$140,3)))</f>
        <v>#DIV/0!</v>
      </c>
      <c r="J132" s="114" t="e">
        <f>I132+(VLOOKUP($B131,'Growth Rates'!$B$11:$O$140,($B$1+2),FALSE))-(J131*(J$7/VLOOKUP($B131,'Paddock Names'!$B$11:$D$140,3)))</f>
        <v>#DIV/0!</v>
      </c>
      <c r="K132" s="114" t="e">
        <f>J132+(VLOOKUP($B131,'Growth Rates'!$B$11:$O$140,($B$1+2),FALSE))-(K131*(K$7/VLOOKUP($B131,'Paddock Names'!$B$11:$D$140,3)))</f>
        <v>#DIV/0!</v>
      </c>
      <c r="L132" s="114" t="e">
        <f>K132+(VLOOKUP($B131,'Growth Rates'!$B$11:$O$140,($B$1+2),FALSE))-(L131*(L$7/VLOOKUP($B131,'Paddock Names'!$B$11:$D$140,3)))</f>
        <v>#DIV/0!</v>
      </c>
      <c r="M132" s="114" t="e">
        <f>L132+(VLOOKUP($B131,'Growth Rates'!$B$11:$O$140,($B$1+2),FALSE))-(M131*(M$7/VLOOKUP($B131,'Paddock Names'!$B$11:$D$140,3)))</f>
        <v>#DIV/0!</v>
      </c>
      <c r="N132" s="114" t="e">
        <f>M132+(VLOOKUP($B131,'Growth Rates'!$B$11:$O$140,($B$1+2),FALSE))-(N131*(N$7/VLOOKUP($B131,'Paddock Names'!$B$11:$D$140,3)))</f>
        <v>#DIV/0!</v>
      </c>
      <c r="O132" s="114" t="e">
        <f>N132+(VLOOKUP($B131,'Growth Rates'!$B$11:$O$140,($B$1+2),FALSE))-(O131*(O$7/VLOOKUP($B131,'Paddock Names'!$B$11:$D$140,3)))</f>
        <v>#DIV/0!</v>
      </c>
      <c r="P132" s="114" t="e">
        <f>O132+(VLOOKUP($B131,'Growth Rates'!$B$11:$O$140,($B$1+2),FALSE))-(P131*(P$7/VLOOKUP($B131,'Paddock Names'!$B$11:$D$140,3)))</f>
        <v>#DIV/0!</v>
      </c>
      <c r="Q132" s="114" t="e">
        <f>P132+(VLOOKUP($B131,'Growth Rates'!$B$11:$O$140,($B$1+2),FALSE))-(Q131*(Q$7/VLOOKUP($B131,'Paddock Names'!$B$11:$D$140,3)))</f>
        <v>#DIV/0!</v>
      </c>
      <c r="R132" s="114" t="e">
        <f>Q132+(VLOOKUP($B131,'Growth Rates'!$B$11:$O$140,($B$1+2),FALSE))-(R131*(R$7/VLOOKUP($B131,'Paddock Names'!$B$11:$D$140,3)))</f>
        <v>#DIV/0!</v>
      </c>
      <c r="S132" s="114" t="e">
        <f>R132+(VLOOKUP($B131,'Growth Rates'!$B$11:$O$140,($B$1+2),FALSE))-(S131*(S$7/VLOOKUP($B131,'Paddock Names'!$B$11:$D$140,3)))</f>
        <v>#DIV/0!</v>
      </c>
      <c r="T132" s="114" t="e">
        <f>S132+(VLOOKUP($B131,'Growth Rates'!$B$11:$O$140,($B$1+2),FALSE))-(T131*(T$7/VLOOKUP($B131,'Paddock Names'!$B$11:$D$140,3)))</f>
        <v>#DIV/0!</v>
      </c>
      <c r="U132" s="114" t="e">
        <f>T132+(VLOOKUP($B131,'Growth Rates'!$B$11:$O$140,($B$1+2),FALSE))-(U131*(U$7/VLOOKUP($B131,'Paddock Names'!$B$11:$D$140,3)))</f>
        <v>#DIV/0!</v>
      </c>
      <c r="V132" s="114" t="e">
        <f>U132+(VLOOKUP($B131,'Growth Rates'!$B$11:$O$140,($B$1+2),FALSE))-(V131*(V$7/VLOOKUP($B131,'Paddock Names'!$B$11:$D$140,3)))</f>
        <v>#DIV/0!</v>
      </c>
      <c r="W132" s="114" t="e">
        <f>V132+(VLOOKUP($B131,'Growth Rates'!$B$11:$O$140,($B$1+2),FALSE))-(W131*(W$7/VLOOKUP($B131,'Paddock Names'!$B$11:$D$140,3)))</f>
        <v>#DIV/0!</v>
      </c>
      <c r="X132" s="114" t="e">
        <f>W132+(VLOOKUP($B131,'Growth Rates'!$B$11:$O$140,($B$1+2),FALSE))-(X131*(X$7/VLOOKUP($B131,'Paddock Names'!$B$11:$D$140,3)))</f>
        <v>#DIV/0!</v>
      </c>
      <c r="Y132" s="114" t="e">
        <f>X132+(VLOOKUP($B131,'Growth Rates'!$B$11:$O$140,($B$1+2),FALSE))-(Y131*(Y$7/VLOOKUP($B131,'Paddock Names'!$B$11:$D$140,3)))</f>
        <v>#DIV/0!</v>
      </c>
      <c r="Z132" s="114" t="e">
        <f>Y132+(VLOOKUP($B131,'Growth Rates'!$B$11:$O$140,($B$1+2),FALSE))-(Z131*(Z$7/VLOOKUP($B131,'Paddock Names'!$B$11:$D$140,3)))</f>
        <v>#DIV/0!</v>
      </c>
      <c r="AA132" s="114" t="e">
        <f>Z132+(VLOOKUP($B131,'Growth Rates'!$B$11:$O$140,($B$1+2),FALSE))-(AA131*(AA$7/VLOOKUP($B131,'Paddock Names'!$B$11:$D$140,3)))</f>
        <v>#DIV/0!</v>
      </c>
      <c r="AB132" s="114" t="e">
        <f>AA132+(VLOOKUP($B131,'Growth Rates'!$B$11:$O$140,($B$1+2),FALSE))-(AB131*(AB$7/VLOOKUP($B131,'Paddock Names'!$B$11:$D$140,3)))</f>
        <v>#DIV/0!</v>
      </c>
      <c r="AC132" s="114" t="e">
        <f>AB132+(VLOOKUP($B131,'Growth Rates'!$B$11:$O$140,($B$1+2),FALSE))-(AC131*(AC$7/VLOOKUP($B131,'Paddock Names'!$B$11:$D$140,3)))</f>
        <v>#DIV/0!</v>
      </c>
      <c r="AD132" s="114" t="e">
        <f>AC132+(VLOOKUP($B131,'Growth Rates'!$B$11:$O$140,($B$1+2),FALSE))-(AD131*(AD$7/VLOOKUP($B131,'Paddock Names'!$B$11:$D$140,3)))</f>
        <v>#DIV/0!</v>
      </c>
      <c r="AE132" s="114" t="e">
        <f>AD132+(VLOOKUP($B131,'Growth Rates'!$B$11:$O$140,($B$1+2),FALSE))-(AE131*(AE$7/VLOOKUP($B131,'Paddock Names'!$B$11:$D$140,3)))</f>
        <v>#DIV/0!</v>
      </c>
      <c r="AF132" s="114" t="e">
        <f>AE132+(VLOOKUP($B131,'Growth Rates'!$B$11:$O$140,($B$1+2),FALSE))-(AF131*(AF$7/VLOOKUP($B131,'Paddock Names'!$B$11:$D$140,3)))</f>
        <v>#DIV/0!</v>
      </c>
      <c r="AG132" s="114" t="e">
        <f>AF132+(VLOOKUP($B131,'Growth Rates'!$B$11:$O$140,($B$1+2),FALSE))-(AG131*(AG$7/VLOOKUP($B131,'Paddock Names'!$B$11:$D$140,3)))</f>
        <v>#DIV/0!</v>
      </c>
      <c r="AH132" s="114" t="e">
        <f>AG132+(VLOOKUP($B131,'Growth Rates'!$B$11:$O$140,($B$1+2),FALSE))-(AH131*(AH$7/VLOOKUP($B131,'Paddock Names'!$B$11:$D$140,3)))</f>
        <v>#DIV/0!</v>
      </c>
      <c r="AI132" s="114" t="e">
        <f>AH132+(VLOOKUP($B131,'Growth Rates'!$B$11:$O$140,($B$1+2),FALSE))-(AI131*(AI$7/VLOOKUP($B131,'Paddock Names'!$B$11:$D$140,3)))</f>
        <v>#DIV/0!</v>
      </c>
      <c r="AJ132" s="114" t="e">
        <f>AI132+(VLOOKUP($B131,'Growth Rates'!$B$11:$O$140,($B$1+2),FALSE))-(AJ131*(AJ$7/VLOOKUP($B131,'Paddock Names'!$B$11:$D$140,3)))</f>
        <v>#DIV/0!</v>
      </c>
      <c r="AK132" s="114" t="e">
        <f>AJ132+(VLOOKUP($B131,'Growth Rates'!$B$11:$O$140,($B$1+2),FALSE))-(AK131*(AK$7/VLOOKUP($B131,'Paddock Names'!$B$11:$D$140,3)))</f>
        <v>#DIV/0!</v>
      </c>
      <c r="AL132" s="114" t="e">
        <f>AK132+(VLOOKUP($B131,'Growth Rates'!$B$11:$O$140,($B$1+2),FALSE))-(AL131*(AL$7/VLOOKUP($B131,'Paddock Names'!$B$11:$D$140,3)))</f>
        <v>#DIV/0!</v>
      </c>
      <c r="AM132" s="115" t="e">
        <f>AL132+(VLOOKUP($B131,'Growth Rates'!$B$11:$O$140,($B$1+2),FALSE))-(AM131*(AM$7/VLOOKUP($B131,'Paddock Names'!$B$11:$D$140,3)))</f>
        <v>#DIV/0!</v>
      </c>
    </row>
    <row r="133" spans="2:39" x14ac:dyDescent="0.2">
      <c r="B133" s="58">
        <f t="shared" si="5"/>
        <v>62</v>
      </c>
      <c r="C133" s="23" t="str">
        <f>IF(VLOOKUP(B133,'Paddock Names'!$B$11:$C$140,2)&gt;0,VLOOKUP(B133,'Paddock Names'!$B$11:$C$140,2),"")</f>
        <v/>
      </c>
      <c r="D133" s="28" t="e">
        <f>IF(((F133-G133)/(((VLOOKUP(B133,'Growth Rates'!$B$11:$O$140,($B$1+2),FALSE)))-(((I$7/VLOOKUP(B133,'Paddock Names'!$B$11:$D$140,3))))))*-1&gt;31,31,(IF(((F133-G133)/(((VLOOKUP(B133,'Growth Rates'!$B$11:$O$140,($B$1+2),FALSE)))-(((I$7/VLOOKUP(B133,'Paddock Names'!$B$11:$D$140,3))))))*-1&gt;0,ROUNDDOWN(((F133-G133)/(((VLOOKUP(B133,'Growth Rates'!$B$11:$O$140,($B$1+2),FALSE)))-(((I$7/VLOOKUP(B133,'Paddock Names'!$B$11:$D$140,3))))))*-1,0),31)))</f>
        <v>#DIV/0!</v>
      </c>
      <c r="E133" s="17" t="str">
        <f t="shared" si="6"/>
        <v xml:space="preserve"> </v>
      </c>
      <c r="F133" s="119" t="e">
        <f>Nov!AL134</f>
        <v>#DIV/0!</v>
      </c>
      <c r="G133" s="17">
        <f>VLOOKUP(B133,'Herbage Mass Residual'!$B$11:$O$140,($B$1+2),FALSE)</f>
        <v>2000</v>
      </c>
      <c r="H133" s="103" t="e">
        <f>($F$7/VLOOKUP(B133,'Paddock Names'!$B$11:$D$140,3))*(SUM(I133:AM133)/31)</f>
        <v>#DIV/0!</v>
      </c>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2"/>
    </row>
    <row r="134" spans="2:39" ht="16" thickBot="1" x14ac:dyDescent="0.25">
      <c r="B134" s="58">
        <f t="shared" si="5"/>
        <v>62.5</v>
      </c>
      <c r="C134" s="23"/>
      <c r="D134" s="29"/>
      <c r="E134" s="27"/>
      <c r="F134" s="21"/>
      <c r="G134" s="22"/>
      <c r="H134" s="104"/>
      <c r="I134" s="114" t="e">
        <f>F133+(VLOOKUP(B133,'Growth Rates'!$B$11:$O$140,($B$1+2),FALSE))-(I133*(I$7/VLOOKUP(B133,'Paddock Names'!$B$11:$D$140,3)))</f>
        <v>#DIV/0!</v>
      </c>
      <c r="J134" s="114" t="e">
        <f>I134+(VLOOKUP($B133,'Growth Rates'!$B$11:$O$140,($B$1+2),FALSE))-(J133*(J$7/VLOOKUP($B133,'Paddock Names'!$B$11:$D$140,3)))</f>
        <v>#DIV/0!</v>
      </c>
      <c r="K134" s="114" t="e">
        <f>J134+(VLOOKUP($B133,'Growth Rates'!$B$11:$O$140,($B$1+2),FALSE))-(K133*(K$7/VLOOKUP($B133,'Paddock Names'!$B$11:$D$140,3)))</f>
        <v>#DIV/0!</v>
      </c>
      <c r="L134" s="114" t="e">
        <f>K134+(VLOOKUP($B133,'Growth Rates'!$B$11:$O$140,($B$1+2),FALSE))-(L133*(L$7/VLOOKUP($B133,'Paddock Names'!$B$11:$D$140,3)))</f>
        <v>#DIV/0!</v>
      </c>
      <c r="M134" s="114" t="e">
        <f>L134+(VLOOKUP($B133,'Growth Rates'!$B$11:$O$140,($B$1+2),FALSE))-(M133*(M$7/VLOOKUP($B133,'Paddock Names'!$B$11:$D$140,3)))</f>
        <v>#DIV/0!</v>
      </c>
      <c r="N134" s="114" t="e">
        <f>M134+(VLOOKUP($B133,'Growth Rates'!$B$11:$O$140,($B$1+2),FALSE))-(N133*(N$7/VLOOKUP($B133,'Paddock Names'!$B$11:$D$140,3)))</f>
        <v>#DIV/0!</v>
      </c>
      <c r="O134" s="114" t="e">
        <f>N134+(VLOOKUP($B133,'Growth Rates'!$B$11:$O$140,($B$1+2),FALSE))-(O133*(O$7/VLOOKUP($B133,'Paddock Names'!$B$11:$D$140,3)))</f>
        <v>#DIV/0!</v>
      </c>
      <c r="P134" s="114" t="e">
        <f>O134+(VLOOKUP($B133,'Growth Rates'!$B$11:$O$140,($B$1+2),FALSE))-(P133*(P$7/VLOOKUP($B133,'Paddock Names'!$B$11:$D$140,3)))</f>
        <v>#DIV/0!</v>
      </c>
      <c r="Q134" s="114" t="e">
        <f>P134+(VLOOKUP($B133,'Growth Rates'!$B$11:$O$140,($B$1+2),FALSE))-(Q133*(Q$7/VLOOKUP($B133,'Paddock Names'!$B$11:$D$140,3)))</f>
        <v>#DIV/0!</v>
      </c>
      <c r="R134" s="114" t="e">
        <f>Q134+(VLOOKUP($B133,'Growth Rates'!$B$11:$O$140,($B$1+2),FALSE))-(R133*(R$7/VLOOKUP($B133,'Paddock Names'!$B$11:$D$140,3)))</f>
        <v>#DIV/0!</v>
      </c>
      <c r="S134" s="114" t="e">
        <f>R134+(VLOOKUP($B133,'Growth Rates'!$B$11:$O$140,($B$1+2),FALSE))-(S133*(S$7/VLOOKUP($B133,'Paddock Names'!$B$11:$D$140,3)))</f>
        <v>#DIV/0!</v>
      </c>
      <c r="T134" s="114" t="e">
        <f>S134+(VLOOKUP($B133,'Growth Rates'!$B$11:$O$140,($B$1+2),FALSE))-(T133*(T$7/VLOOKUP($B133,'Paddock Names'!$B$11:$D$140,3)))</f>
        <v>#DIV/0!</v>
      </c>
      <c r="U134" s="114" t="e">
        <f>T134+(VLOOKUP($B133,'Growth Rates'!$B$11:$O$140,($B$1+2),FALSE))-(U133*(U$7/VLOOKUP($B133,'Paddock Names'!$B$11:$D$140,3)))</f>
        <v>#DIV/0!</v>
      </c>
      <c r="V134" s="114" t="e">
        <f>U134+(VLOOKUP($B133,'Growth Rates'!$B$11:$O$140,($B$1+2),FALSE))-(V133*(V$7/VLOOKUP($B133,'Paddock Names'!$B$11:$D$140,3)))</f>
        <v>#DIV/0!</v>
      </c>
      <c r="W134" s="114" t="e">
        <f>V134+(VLOOKUP($B133,'Growth Rates'!$B$11:$O$140,($B$1+2),FALSE))-(W133*(W$7/VLOOKUP($B133,'Paddock Names'!$B$11:$D$140,3)))</f>
        <v>#DIV/0!</v>
      </c>
      <c r="X134" s="114" t="e">
        <f>W134+(VLOOKUP($B133,'Growth Rates'!$B$11:$O$140,($B$1+2),FALSE))-(X133*(X$7/VLOOKUP($B133,'Paddock Names'!$B$11:$D$140,3)))</f>
        <v>#DIV/0!</v>
      </c>
      <c r="Y134" s="114" t="e">
        <f>X134+(VLOOKUP($B133,'Growth Rates'!$B$11:$O$140,($B$1+2),FALSE))-(Y133*(Y$7/VLOOKUP($B133,'Paddock Names'!$B$11:$D$140,3)))</f>
        <v>#DIV/0!</v>
      </c>
      <c r="Z134" s="114" t="e">
        <f>Y134+(VLOOKUP($B133,'Growth Rates'!$B$11:$O$140,($B$1+2),FALSE))-(Z133*(Z$7/VLOOKUP($B133,'Paddock Names'!$B$11:$D$140,3)))</f>
        <v>#DIV/0!</v>
      </c>
      <c r="AA134" s="114" t="e">
        <f>Z134+(VLOOKUP($B133,'Growth Rates'!$B$11:$O$140,($B$1+2),FALSE))-(AA133*(AA$7/VLOOKUP($B133,'Paddock Names'!$B$11:$D$140,3)))</f>
        <v>#DIV/0!</v>
      </c>
      <c r="AB134" s="114" t="e">
        <f>AA134+(VLOOKUP($B133,'Growth Rates'!$B$11:$O$140,($B$1+2),FALSE))-(AB133*(AB$7/VLOOKUP($B133,'Paddock Names'!$B$11:$D$140,3)))</f>
        <v>#DIV/0!</v>
      </c>
      <c r="AC134" s="114" t="e">
        <f>AB134+(VLOOKUP($B133,'Growth Rates'!$B$11:$O$140,($B$1+2),FALSE))-(AC133*(AC$7/VLOOKUP($B133,'Paddock Names'!$B$11:$D$140,3)))</f>
        <v>#DIV/0!</v>
      </c>
      <c r="AD134" s="114" t="e">
        <f>AC134+(VLOOKUP($B133,'Growth Rates'!$B$11:$O$140,($B$1+2),FALSE))-(AD133*(AD$7/VLOOKUP($B133,'Paddock Names'!$B$11:$D$140,3)))</f>
        <v>#DIV/0!</v>
      </c>
      <c r="AE134" s="114" t="e">
        <f>AD134+(VLOOKUP($B133,'Growth Rates'!$B$11:$O$140,($B$1+2),FALSE))-(AE133*(AE$7/VLOOKUP($B133,'Paddock Names'!$B$11:$D$140,3)))</f>
        <v>#DIV/0!</v>
      </c>
      <c r="AF134" s="114" t="e">
        <f>AE134+(VLOOKUP($B133,'Growth Rates'!$B$11:$O$140,($B$1+2),FALSE))-(AF133*(AF$7/VLOOKUP($B133,'Paddock Names'!$B$11:$D$140,3)))</f>
        <v>#DIV/0!</v>
      </c>
      <c r="AG134" s="114" t="e">
        <f>AF134+(VLOOKUP($B133,'Growth Rates'!$B$11:$O$140,($B$1+2),FALSE))-(AG133*(AG$7/VLOOKUP($B133,'Paddock Names'!$B$11:$D$140,3)))</f>
        <v>#DIV/0!</v>
      </c>
      <c r="AH134" s="114" t="e">
        <f>AG134+(VLOOKUP($B133,'Growth Rates'!$B$11:$O$140,($B$1+2),FALSE))-(AH133*(AH$7/VLOOKUP($B133,'Paddock Names'!$B$11:$D$140,3)))</f>
        <v>#DIV/0!</v>
      </c>
      <c r="AI134" s="114" t="e">
        <f>AH134+(VLOOKUP($B133,'Growth Rates'!$B$11:$O$140,($B$1+2),FALSE))-(AI133*(AI$7/VLOOKUP($B133,'Paddock Names'!$B$11:$D$140,3)))</f>
        <v>#DIV/0!</v>
      </c>
      <c r="AJ134" s="114" t="e">
        <f>AI134+(VLOOKUP($B133,'Growth Rates'!$B$11:$O$140,($B$1+2),FALSE))-(AJ133*(AJ$7/VLOOKUP($B133,'Paddock Names'!$B$11:$D$140,3)))</f>
        <v>#DIV/0!</v>
      </c>
      <c r="AK134" s="114" t="e">
        <f>AJ134+(VLOOKUP($B133,'Growth Rates'!$B$11:$O$140,($B$1+2),FALSE))-(AK133*(AK$7/VLOOKUP($B133,'Paddock Names'!$B$11:$D$140,3)))</f>
        <v>#DIV/0!</v>
      </c>
      <c r="AL134" s="114" t="e">
        <f>AK134+(VLOOKUP($B133,'Growth Rates'!$B$11:$O$140,($B$1+2),FALSE))-(AL133*(AL$7/VLOOKUP($B133,'Paddock Names'!$B$11:$D$140,3)))</f>
        <v>#DIV/0!</v>
      </c>
      <c r="AM134" s="115" t="e">
        <f>AL134+(VLOOKUP($B133,'Growth Rates'!$B$11:$O$140,($B$1+2),FALSE))-(AM133*(AM$7/VLOOKUP($B133,'Paddock Names'!$B$11:$D$140,3)))</f>
        <v>#DIV/0!</v>
      </c>
    </row>
    <row r="135" spans="2:39" x14ac:dyDescent="0.2">
      <c r="B135" s="58">
        <f t="shared" si="5"/>
        <v>63</v>
      </c>
      <c r="C135" s="23" t="str">
        <f>IF(VLOOKUP(B135,'Paddock Names'!$B$11:$C$140,2)&gt;0,VLOOKUP(B135,'Paddock Names'!$B$11:$C$140,2),"")</f>
        <v/>
      </c>
      <c r="D135" s="28" t="e">
        <f>IF(((F135-G135)/(((VLOOKUP(B135,'Growth Rates'!$B$11:$O$140,($B$1+2),FALSE)))-(((I$7/VLOOKUP(B135,'Paddock Names'!$B$11:$D$140,3))))))*-1&gt;31,31,(IF(((F135-G135)/(((VLOOKUP(B135,'Growth Rates'!$B$11:$O$140,($B$1+2),FALSE)))-(((I$7/VLOOKUP(B135,'Paddock Names'!$B$11:$D$140,3))))))*-1&gt;0,ROUNDDOWN(((F135-G135)/(((VLOOKUP(B135,'Growth Rates'!$B$11:$O$140,($B$1+2),FALSE)))-(((I$7/VLOOKUP(B135,'Paddock Names'!$B$11:$D$140,3))))))*-1,0),31)))</f>
        <v>#DIV/0!</v>
      </c>
      <c r="E135" s="17" t="str">
        <f t="shared" si="6"/>
        <v xml:space="preserve"> </v>
      </c>
      <c r="F135" s="119" t="e">
        <f>Nov!AL136</f>
        <v>#DIV/0!</v>
      </c>
      <c r="G135" s="17">
        <f>VLOOKUP(B135,'Herbage Mass Residual'!$B$11:$O$140,($B$1+2),FALSE)</f>
        <v>2000</v>
      </c>
      <c r="H135" s="103" t="e">
        <f>($F$7/VLOOKUP(B135,'Paddock Names'!$B$11:$D$140,3))*(SUM(I135:AM135)/31)</f>
        <v>#DIV/0!</v>
      </c>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2"/>
    </row>
    <row r="136" spans="2:39" ht="16" thickBot="1" x14ac:dyDescent="0.25">
      <c r="B136" s="58">
        <f t="shared" si="5"/>
        <v>63.5</v>
      </c>
      <c r="C136" s="23"/>
      <c r="D136" s="29"/>
      <c r="E136" s="27"/>
      <c r="F136" s="21"/>
      <c r="G136" s="22"/>
      <c r="H136" s="104"/>
      <c r="I136" s="114" t="e">
        <f>F135+(VLOOKUP(B135,'Growth Rates'!$B$11:$O$140,($B$1+2),FALSE))-(I135*(I$7/VLOOKUP(B135,'Paddock Names'!$B$11:$D$140,3)))</f>
        <v>#DIV/0!</v>
      </c>
      <c r="J136" s="114" t="e">
        <f>I136+(VLOOKUP($B135,'Growth Rates'!$B$11:$O$140,($B$1+2),FALSE))-(J135*(J$7/VLOOKUP($B135,'Paddock Names'!$B$11:$D$140,3)))</f>
        <v>#DIV/0!</v>
      </c>
      <c r="K136" s="114" t="e">
        <f>J136+(VLOOKUP($B135,'Growth Rates'!$B$11:$O$140,($B$1+2),FALSE))-(K135*(K$7/VLOOKUP($B135,'Paddock Names'!$B$11:$D$140,3)))</f>
        <v>#DIV/0!</v>
      </c>
      <c r="L136" s="114" t="e">
        <f>K136+(VLOOKUP($B135,'Growth Rates'!$B$11:$O$140,($B$1+2),FALSE))-(L135*(L$7/VLOOKUP($B135,'Paddock Names'!$B$11:$D$140,3)))</f>
        <v>#DIV/0!</v>
      </c>
      <c r="M136" s="114" t="e">
        <f>L136+(VLOOKUP($B135,'Growth Rates'!$B$11:$O$140,($B$1+2),FALSE))-(M135*(M$7/VLOOKUP($B135,'Paddock Names'!$B$11:$D$140,3)))</f>
        <v>#DIV/0!</v>
      </c>
      <c r="N136" s="114" t="e">
        <f>M136+(VLOOKUP($B135,'Growth Rates'!$B$11:$O$140,($B$1+2),FALSE))-(N135*(N$7/VLOOKUP($B135,'Paddock Names'!$B$11:$D$140,3)))</f>
        <v>#DIV/0!</v>
      </c>
      <c r="O136" s="114" t="e">
        <f>N136+(VLOOKUP($B135,'Growth Rates'!$B$11:$O$140,($B$1+2),FALSE))-(O135*(O$7/VLOOKUP($B135,'Paddock Names'!$B$11:$D$140,3)))</f>
        <v>#DIV/0!</v>
      </c>
      <c r="P136" s="114" t="e">
        <f>O136+(VLOOKUP($B135,'Growth Rates'!$B$11:$O$140,($B$1+2),FALSE))-(P135*(P$7/VLOOKUP($B135,'Paddock Names'!$B$11:$D$140,3)))</f>
        <v>#DIV/0!</v>
      </c>
      <c r="Q136" s="114" t="e">
        <f>P136+(VLOOKUP($B135,'Growth Rates'!$B$11:$O$140,($B$1+2),FALSE))-(Q135*(Q$7/VLOOKUP($B135,'Paddock Names'!$B$11:$D$140,3)))</f>
        <v>#DIV/0!</v>
      </c>
      <c r="R136" s="114" t="e">
        <f>Q136+(VLOOKUP($B135,'Growth Rates'!$B$11:$O$140,($B$1+2),FALSE))-(R135*(R$7/VLOOKUP($B135,'Paddock Names'!$B$11:$D$140,3)))</f>
        <v>#DIV/0!</v>
      </c>
      <c r="S136" s="114" t="e">
        <f>R136+(VLOOKUP($B135,'Growth Rates'!$B$11:$O$140,($B$1+2),FALSE))-(S135*(S$7/VLOOKUP($B135,'Paddock Names'!$B$11:$D$140,3)))</f>
        <v>#DIV/0!</v>
      </c>
      <c r="T136" s="114" t="e">
        <f>S136+(VLOOKUP($B135,'Growth Rates'!$B$11:$O$140,($B$1+2),FALSE))-(T135*(T$7/VLOOKUP($B135,'Paddock Names'!$B$11:$D$140,3)))</f>
        <v>#DIV/0!</v>
      </c>
      <c r="U136" s="114" t="e">
        <f>T136+(VLOOKUP($B135,'Growth Rates'!$B$11:$O$140,($B$1+2),FALSE))-(U135*(U$7/VLOOKUP($B135,'Paddock Names'!$B$11:$D$140,3)))</f>
        <v>#DIV/0!</v>
      </c>
      <c r="V136" s="114" t="e">
        <f>U136+(VLOOKUP($B135,'Growth Rates'!$B$11:$O$140,($B$1+2),FALSE))-(V135*(V$7/VLOOKUP($B135,'Paddock Names'!$B$11:$D$140,3)))</f>
        <v>#DIV/0!</v>
      </c>
      <c r="W136" s="114" t="e">
        <f>V136+(VLOOKUP($B135,'Growth Rates'!$B$11:$O$140,($B$1+2),FALSE))-(W135*(W$7/VLOOKUP($B135,'Paddock Names'!$B$11:$D$140,3)))</f>
        <v>#DIV/0!</v>
      </c>
      <c r="X136" s="114" t="e">
        <f>W136+(VLOOKUP($B135,'Growth Rates'!$B$11:$O$140,($B$1+2),FALSE))-(X135*(X$7/VLOOKUP($B135,'Paddock Names'!$B$11:$D$140,3)))</f>
        <v>#DIV/0!</v>
      </c>
      <c r="Y136" s="114" t="e">
        <f>X136+(VLOOKUP($B135,'Growth Rates'!$B$11:$O$140,($B$1+2),FALSE))-(Y135*(Y$7/VLOOKUP($B135,'Paddock Names'!$B$11:$D$140,3)))</f>
        <v>#DIV/0!</v>
      </c>
      <c r="Z136" s="114" t="e">
        <f>Y136+(VLOOKUP($B135,'Growth Rates'!$B$11:$O$140,($B$1+2),FALSE))-(Z135*(Z$7/VLOOKUP($B135,'Paddock Names'!$B$11:$D$140,3)))</f>
        <v>#DIV/0!</v>
      </c>
      <c r="AA136" s="114" t="e">
        <f>Z136+(VLOOKUP($B135,'Growth Rates'!$B$11:$O$140,($B$1+2),FALSE))-(AA135*(AA$7/VLOOKUP($B135,'Paddock Names'!$B$11:$D$140,3)))</f>
        <v>#DIV/0!</v>
      </c>
      <c r="AB136" s="114" t="e">
        <f>AA136+(VLOOKUP($B135,'Growth Rates'!$B$11:$O$140,($B$1+2),FALSE))-(AB135*(AB$7/VLOOKUP($B135,'Paddock Names'!$B$11:$D$140,3)))</f>
        <v>#DIV/0!</v>
      </c>
      <c r="AC136" s="114" t="e">
        <f>AB136+(VLOOKUP($B135,'Growth Rates'!$B$11:$O$140,($B$1+2),FALSE))-(AC135*(AC$7/VLOOKUP($B135,'Paddock Names'!$B$11:$D$140,3)))</f>
        <v>#DIV/0!</v>
      </c>
      <c r="AD136" s="114" t="e">
        <f>AC136+(VLOOKUP($B135,'Growth Rates'!$B$11:$O$140,($B$1+2),FALSE))-(AD135*(AD$7/VLOOKUP($B135,'Paddock Names'!$B$11:$D$140,3)))</f>
        <v>#DIV/0!</v>
      </c>
      <c r="AE136" s="114" t="e">
        <f>AD136+(VLOOKUP($B135,'Growth Rates'!$B$11:$O$140,($B$1+2),FALSE))-(AE135*(AE$7/VLOOKUP($B135,'Paddock Names'!$B$11:$D$140,3)))</f>
        <v>#DIV/0!</v>
      </c>
      <c r="AF136" s="114" t="e">
        <f>AE136+(VLOOKUP($B135,'Growth Rates'!$B$11:$O$140,($B$1+2),FALSE))-(AF135*(AF$7/VLOOKUP($B135,'Paddock Names'!$B$11:$D$140,3)))</f>
        <v>#DIV/0!</v>
      </c>
      <c r="AG136" s="114" t="e">
        <f>AF136+(VLOOKUP($B135,'Growth Rates'!$B$11:$O$140,($B$1+2),FALSE))-(AG135*(AG$7/VLOOKUP($B135,'Paddock Names'!$B$11:$D$140,3)))</f>
        <v>#DIV/0!</v>
      </c>
      <c r="AH136" s="114" t="e">
        <f>AG136+(VLOOKUP($B135,'Growth Rates'!$B$11:$O$140,($B$1+2),FALSE))-(AH135*(AH$7/VLOOKUP($B135,'Paddock Names'!$B$11:$D$140,3)))</f>
        <v>#DIV/0!</v>
      </c>
      <c r="AI136" s="114" t="e">
        <f>AH136+(VLOOKUP($B135,'Growth Rates'!$B$11:$O$140,($B$1+2),FALSE))-(AI135*(AI$7/VLOOKUP($B135,'Paddock Names'!$B$11:$D$140,3)))</f>
        <v>#DIV/0!</v>
      </c>
      <c r="AJ136" s="114" t="e">
        <f>AI136+(VLOOKUP($B135,'Growth Rates'!$B$11:$O$140,($B$1+2),FALSE))-(AJ135*(AJ$7/VLOOKUP($B135,'Paddock Names'!$B$11:$D$140,3)))</f>
        <v>#DIV/0!</v>
      </c>
      <c r="AK136" s="114" t="e">
        <f>AJ136+(VLOOKUP($B135,'Growth Rates'!$B$11:$O$140,($B$1+2),FALSE))-(AK135*(AK$7/VLOOKUP($B135,'Paddock Names'!$B$11:$D$140,3)))</f>
        <v>#DIV/0!</v>
      </c>
      <c r="AL136" s="114" t="e">
        <f>AK136+(VLOOKUP($B135,'Growth Rates'!$B$11:$O$140,($B$1+2),FALSE))-(AL135*(AL$7/VLOOKUP($B135,'Paddock Names'!$B$11:$D$140,3)))</f>
        <v>#DIV/0!</v>
      </c>
      <c r="AM136" s="115" t="e">
        <f>AL136+(VLOOKUP($B135,'Growth Rates'!$B$11:$O$140,($B$1+2),FALSE))-(AM135*(AM$7/VLOOKUP($B135,'Paddock Names'!$B$11:$D$140,3)))</f>
        <v>#DIV/0!</v>
      </c>
    </row>
    <row r="137" spans="2:39" x14ac:dyDescent="0.2">
      <c r="B137" s="58">
        <f t="shared" si="5"/>
        <v>64</v>
      </c>
      <c r="C137" s="23" t="str">
        <f>IF(VLOOKUP(B137,'Paddock Names'!$B$11:$C$140,2)&gt;0,VLOOKUP(B137,'Paddock Names'!$B$11:$C$140,2),"")</f>
        <v/>
      </c>
      <c r="D137" s="28" t="e">
        <f>IF(((F137-G137)/(((VLOOKUP(B137,'Growth Rates'!$B$11:$O$140,($B$1+2),FALSE)))-(((I$7/VLOOKUP(B137,'Paddock Names'!$B$11:$D$140,3))))))*-1&gt;31,31,(IF(((F137-G137)/(((VLOOKUP(B137,'Growth Rates'!$B$11:$O$140,($B$1+2),FALSE)))-(((I$7/VLOOKUP(B137,'Paddock Names'!$B$11:$D$140,3))))))*-1&gt;0,ROUNDDOWN(((F137-G137)/(((VLOOKUP(B137,'Growth Rates'!$B$11:$O$140,($B$1+2),FALSE)))-(((I$7/VLOOKUP(B137,'Paddock Names'!$B$11:$D$140,3))))))*-1,0),31)))</f>
        <v>#DIV/0!</v>
      </c>
      <c r="E137" s="17" t="str">
        <f t="shared" si="6"/>
        <v xml:space="preserve"> </v>
      </c>
      <c r="F137" s="119" t="e">
        <f>Nov!AL138</f>
        <v>#DIV/0!</v>
      </c>
      <c r="G137" s="17">
        <f>VLOOKUP(B137,'Herbage Mass Residual'!$B$11:$O$140,($B$1+2),FALSE)</f>
        <v>2000</v>
      </c>
      <c r="H137" s="103" t="e">
        <f>($F$7/VLOOKUP(B137,'Paddock Names'!$B$11:$D$140,3))*(SUM(I137:AM137)/31)</f>
        <v>#DIV/0!</v>
      </c>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2"/>
    </row>
    <row r="138" spans="2:39" ht="16" thickBot="1" x14ac:dyDescent="0.25">
      <c r="B138" s="58">
        <f t="shared" si="5"/>
        <v>64.5</v>
      </c>
      <c r="C138" s="23"/>
      <c r="D138" s="29"/>
      <c r="E138" s="27"/>
      <c r="F138" s="21"/>
      <c r="G138" s="22"/>
      <c r="H138" s="104"/>
      <c r="I138" s="114" t="e">
        <f>F137+(VLOOKUP(B137,'Growth Rates'!$B$11:$O$140,($B$1+2),FALSE))-(I137*(I$7/VLOOKUP(B137,'Paddock Names'!$B$11:$D$140,3)))</f>
        <v>#DIV/0!</v>
      </c>
      <c r="J138" s="114" t="e">
        <f>I138+(VLOOKUP($B137,'Growth Rates'!$B$11:$O$140,($B$1+2),FALSE))-(J137*(J$7/VLOOKUP($B137,'Paddock Names'!$B$11:$D$140,3)))</f>
        <v>#DIV/0!</v>
      </c>
      <c r="K138" s="114" t="e">
        <f>J138+(VLOOKUP($B137,'Growth Rates'!$B$11:$O$140,($B$1+2),FALSE))-(K137*(K$7/VLOOKUP($B137,'Paddock Names'!$B$11:$D$140,3)))</f>
        <v>#DIV/0!</v>
      </c>
      <c r="L138" s="114" t="e">
        <f>K138+(VLOOKUP($B137,'Growth Rates'!$B$11:$O$140,($B$1+2),FALSE))-(L137*(L$7/VLOOKUP($B137,'Paddock Names'!$B$11:$D$140,3)))</f>
        <v>#DIV/0!</v>
      </c>
      <c r="M138" s="114" t="e">
        <f>L138+(VLOOKUP($B137,'Growth Rates'!$B$11:$O$140,($B$1+2),FALSE))-(M137*(M$7/VLOOKUP($B137,'Paddock Names'!$B$11:$D$140,3)))</f>
        <v>#DIV/0!</v>
      </c>
      <c r="N138" s="114" t="e">
        <f>M138+(VLOOKUP($B137,'Growth Rates'!$B$11:$O$140,($B$1+2),FALSE))-(N137*(N$7/VLOOKUP($B137,'Paddock Names'!$B$11:$D$140,3)))</f>
        <v>#DIV/0!</v>
      </c>
      <c r="O138" s="114" t="e">
        <f>N138+(VLOOKUP($B137,'Growth Rates'!$B$11:$O$140,($B$1+2),FALSE))-(O137*(O$7/VLOOKUP($B137,'Paddock Names'!$B$11:$D$140,3)))</f>
        <v>#DIV/0!</v>
      </c>
      <c r="P138" s="114" t="e">
        <f>O138+(VLOOKUP($B137,'Growth Rates'!$B$11:$O$140,($B$1+2),FALSE))-(P137*(P$7/VLOOKUP($B137,'Paddock Names'!$B$11:$D$140,3)))</f>
        <v>#DIV/0!</v>
      </c>
      <c r="Q138" s="114" t="e">
        <f>P138+(VLOOKUP($B137,'Growth Rates'!$B$11:$O$140,($B$1+2),FALSE))-(Q137*(Q$7/VLOOKUP($B137,'Paddock Names'!$B$11:$D$140,3)))</f>
        <v>#DIV/0!</v>
      </c>
      <c r="R138" s="114" t="e">
        <f>Q138+(VLOOKUP($B137,'Growth Rates'!$B$11:$O$140,($B$1+2),FALSE))-(R137*(R$7/VLOOKUP($B137,'Paddock Names'!$B$11:$D$140,3)))</f>
        <v>#DIV/0!</v>
      </c>
      <c r="S138" s="114" t="e">
        <f>R138+(VLOOKUP($B137,'Growth Rates'!$B$11:$O$140,($B$1+2),FALSE))-(S137*(S$7/VLOOKUP($B137,'Paddock Names'!$B$11:$D$140,3)))</f>
        <v>#DIV/0!</v>
      </c>
      <c r="T138" s="114" t="e">
        <f>S138+(VLOOKUP($B137,'Growth Rates'!$B$11:$O$140,($B$1+2),FALSE))-(T137*(T$7/VLOOKUP($B137,'Paddock Names'!$B$11:$D$140,3)))</f>
        <v>#DIV/0!</v>
      </c>
      <c r="U138" s="114" t="e">
        <f>T138+(VLOOKUP($B137,'Growth Rates'!$B$11:$O$140,($B$1+2),FALSE))-(U137*(U$7/VLOOKUP($B137,'Paddock Names'!$B$11:$D$140,3)))</f>
        <v>#DIV/0!</v>
      </c>
      <c r="V138" s="114" t="e">
        <f>U138+(VLOOKUP($B137,'Growth Rates'!$B$11:$O$140,($B$1+2),FALSE))-(V137*(V$7/VLOOKUP($B137,'Paddock Names'!$B$11:$D$140,3)))</f>
        <v>#DIV/0!</v>
      </c>
      <c r="W138" s="114" t="e">
        <f>V138+(VLOOKUP($B137,'Growth Rates'!$B$11:$O$140,($B$1+2),FALSE))-(W137*(W$7/VLOOKUP($B137,'Paddock Names'!$B$11:$D$140,3)))</f>
        <v>#DIV/0!</v>
      </c>
      <c r="X138" s="114" t="e">
        <f>W138+(VLOOKUP($B137,'Growth Rates'!$B$11:$O$140,($B$1+2),FALSE))-(X137*(X$7/VLOOKUP($B137,'Paddock Names'!$B$11:$D$140,3)))</f>
        <v>#DIV/0!</v>
      </c>
      <c r="Y138" s="114" t="e">
        <f>X138+(VLOOKUP($B137,'Growth Rates'!$B$11:$O$140,($B$1+2),FALSE))-(Y137*(Y$7/VLOOKUP($B137,'Paddock Names'!$B$11:$D$140,3)))</f>
        <v>#DIV/0!</v>
      </c>
      <c r="Z138" s="114" t="e">
        <f>Y138+(VLOOKUP($B137,'Growth Rates'!$B$11:$O$140,($B$1+2),FALSE))-(Z137*(Z$7/VLOOKUP($B137,'Paddock Names'!$B$11:$D$140,3)))</f>
        <v>#DIV/0!</v>
      </c>
      <c r="AA138" s="114" t="e">
        <f>Z138+(VLOOKUP($B137,'Growth Rates'!$B$11:$O$140,($B$1+2),FALSE))-(AA137*(AA$7/VLOOKUP($B137,'Paddock Names'!$B$11:$D$140,3)))</f>
        <v>#DIV/0!</v>
      </c>
      <c r="AB138" s="114" t="e">
        <f>AA138+(VLOOKUP($B137,'Growth Rates'!$B$11:$O$140,($B$1+2),FALSE))-(AB137*(AB$7/VLOOKUP($B137,'Paddock Names'!$B$11:$D$140,3)))</f>
        <v>#DIV/0!</v>
      </c>
      <c r="AC138" s="114" t="e">
        <f>AB138+(VLOOKUP($B137,'Growth Rates'!$B$11:$O$140,($B$1+2),FALSE))-(AC137*(AC$7/VLOOKUP($B137,'Paddock Names'!$B$11:$D$140,3)))</f>
        <v>#DIV/0!</v>
      </c>
      <c r="AD138" s="114" t="e">
        <f>AC138+(VLOOKUP($B137,'Growth Rates'!$B$11:$O$140,($B$1+2),FALSE))-(AD137*(AD$7/VLOOKUP($B137,'Paddock Names'!$B$11:$D$140,3)))</f>
        <v>#DIV/0!</v>
      </c>
      <c r="AE138" s="114" t="e">
        <f>AD138+(VLOOKUP($B137,'Growth Rates'!$B$11:$O$140,($B$1+2),FALSE))-(AE137*(AE$7/VLOOKUP($B137,'Paddock Names'!$B$11:$D$140,3)))</f>
        <v>#DIV/0!</v>
      </c>
      <c r="AF138" s="114" t="e">
        <f>AE138+(VLOOKUP($B137,'Growth Rates'!$B$11:$O$140,($B$1+2),FALSE))-(AF137*(AF$7/VLOOKUP($B137,'Paddock Names'!$B$11:$D$140,3)))</f>
        <v>#DIV/0!</v>
      </c>
      <c r="AG138" s="114" t="e">
        <f>AF138+(VLOOKUP($B137,'Growth Rates'!$B$11:$O$140,($B$1+2),FALSE))-(AG137*(AG$7/VLOOKUP($B137,'Paddock Names'!$B$11:$D$140,3)))</f>
        <v>#DIV/0!</v>
      </c>
      <c r="AH138" s="114" t="e">
        <f>AG138+(VLOOKUP($B137,'Growth Rates'!$B$11:$O$140,($B$1+2),FALSE))-(AH137*(AH$7/VLOOKUP($B137,'Paddock Names'!$B$11:$D$140,3)))</f>
        <v>#DIV/0!</v>
      </c>
      <c r="AI138" s="114" t="e">
        <f>AH138+(VLOOKUP($B137,'Growth Rates'!$B$11:$O$140,($B$1+2),FALSE))-(AI137*(AI$7/VLOOKUP($B137,'Paddock Names'!$B$11:$D$140,3)))</f>
        <v>#DIV/0!</v>
      </c>
      <c r="AJ138" s="114" t="e">
        <f>AI138+(VLOOKUP($B137,'Growth Rates'!$B$11:$O$140,($B$1+2),FALSE))-(AJ137*(AJ$7/VLOOKUP($B137,'Paddock Names'!$B$11:$D$140,3)))</f>
        <v>#DIV/0!</v>
      </c>
      <c r="AK138" s="114" t="e">
        <f>AJ138+(VLOOKUP($B137,'Growth Rates'!$B$11:$O$140,($B$1+2),FALSE))-(AK137*(AK$7/VLOOKUP($B137,'Paddock Names'!$B$11:$D$140,3)))</f>
        <v>#DIV/0!</v>
      </c>
      <c r="AL138" s="114" t="e">
        <f>AK138+(VLOOKUP($B137,'Growth Rates'!$B$11:$O$140,($B$1+2),FALSE))-(AL137*(AL$7/VLOOKUP($B137,'Paddock Names'!$B$11:$D$140,3)))</f>
        <v>#DIV/0!</v>
      </c>
      <c r="AM138" s="115" t="e">
        <f>AL138+(VLOOKUP($B137,'Growth Rates'!$B$11:$O$140,($B$1+2),FALSE))-(AM137*(AM$7/VLOOKUP($B137,'Paddock Names'!$B$11:$D$140,3)))</f>
        <v>#DIV/0!</v>
      </c>
    </row>
    <row r="139" spans="2:39" x14ac:dyDescent="0.2">
      <c r="B139" s="58">
        <f t="shared" si="5"/>
        <v>65</v>
      </c>
      <c r="C139" s="23" t="str">
        <f>IF(VLOOKUP(B139,'Paddock Names'!$B$11:$C$140,2)&gt;0,VLOOKUP(B139,'Paddock Names'!$B$11:$C$140,2),"")</f>
        <v/>
      </c>
      <c r="D139" s="28" t="e">
        <f>IF(((F139-G139)/(((VLOOKUP(B139,'Growth Rates'!$B$11:$O$140,($B$1+2),FALSE)))-(((I$7/VLOOKUP(B139,'Paddock Names'!$B$11:$D$140,3))))))*-1&gt;31,31,(IF(((F139-G139)/(((VLOOKUP(B139,'Growth Rates'!$B$11:$O$140,($B$1+2),FALSE)))-(((I$7/VLOOKUP(B139,'Paddock Names'!$B$11:$D$140,3))))))*-1&gt;0,ROUNDDOWN(((F139-G139)/(((VLOOKUP(B139,'Growth Rates'!$B$11:$O$140,($B$1+2),FALSE)))-(((I$7/VLOOKUP(B139,'Paddock Names'!$B$11:$D$140,3))))))*-1,0),31)))</f>
        <v>#DIV/0!</v>
      </c>
      <c r="E139" s="17" t="str">
        <f t="shared" si="6"/>
        <v xml:space="preserve"> </v>
      </c>
      <c r="F139" s="119" t="e">
        <f>Nov!AL140</f>
        <v>#DIV/0!</v>
      </c>
      <c r="G139" s="17">
        <f>VLOOKUP(B139,'Herbage Mass Residual'!$B$11:$O$140,($B$1+2),FALSE)</f>
        <v>2000</v>
      </c>
      <c r="H139" s="103" t="e">
        <f>($F$7/VLOOKUP(B139,'Paddock Names'!$B$11:$D$140,3))*(SUM(I139:AM139)/31)</f>
        <v>#DIV/0!</v>
      </c>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2"/>
    </row>
    <row r="140" spans="2:39" ht="16" thickBot="1" x14ac:dyDescent="0.25">
      <c r="B140" s="58">
        <f t="shared" si="5"/>
        <v>65.5</v>
      </c>
      <c r="C140" s="23"/>
      <c r="D140" s="29"/>
      <c r="E140" s="27"/>
      <c r="F140" s="21"/>
      <c r="G140" s="22"/>
      <c r="H140" s="104"/>
      <c r="I140" s="114" t="e">
        <f>F139+(VLOOKUP(B139,'Growth Rates'!$B$11:$O$140,($B$1+2),FALSE))-(I139*(I$7/VLOOKUP(B139,'Paddock Names'!$B$11:$D$140,3)))</f>
        <v>#DIV/0!</v>
      </c>
      <c r="J140" s="114" t="e">
        <f>I140+(VLOOKUP($B139,'Growth Rates'!$B$11:$O$140,($B$1+2),FALSE))-(J139*(J$7/VLOOKUP($B139,'Paddock Names'!$B$11:$D$140,3)))</f>
        <v>#DIV/0!</v>
      </c>
      <c r="K140" s="114" t="e">
        <f>J140+(VLOOKUP($B139,'Growth Rates'!$B$11:$O$140,($B$1+2),FALSE))-(K139*(K$7/VLOOKUP($B139,'Paddock Names'!$B$11:$D$140,3)))</f>
        <v>#DIV/0!</v>
      </c>
      <c r="L140" s="114" t="e">
        <f>K140+(VLOOKUP($B139,'Growth Rates'!$B$11:$O$140,($B$1+2),FALSE))-(L139*(L$7/VLOOKUP($B139,'Paddock Names'!$B$11:$D$140,3)))</f>
        <v>#DIV/0!</v>
      </c>
      <c r="M140" s="114" t="e">
        <f>L140+(VLOOKUP($B139,'Growth Rates'!$B$11:$O$140,($B$1+2),FALSE))-(M139*(M$7/VLOOKUP($B139,'Paddock Names'!$B$11:$D$140,3)))</f>
        <v>#DIV/0!</v>
      </c>
      <c r="N140" s="114" t="e">
        <f>M140+(VLOOKUP($B139,'Growth Rates'!$B$11:$O$140,($B$1+2),FALSE))-(N139*(N$7/VLOOKUP($B139,'Paddock Names'!$B$11:$D$140,3)))</f>
        <v>#DIV/0!</v>
      </c>
      <c r="O140" s="114" t="e">
        <f>N140+(VLOOKUP($B139,'Growth Rates'!$B$11:$O$140,($B$1+2),FALSE))-(O139*(O$7/VLOOKUP($B139,'Paddock Names'!$B$11:$D$140,3)))</f>
        <v>#DIV/0!</v>
      </c>
      <c r="P140" s="114" t="e">
        <f>O140+(VLOOKUP($B139,'Growth Rates'!$B$11:$O$140,($B$1+2),FALSE))-(P139*(P$7/VLOOKUP($B139,'Paddock Names'!$B$11:$D$140,3)))</f>
        <v>#DIV/0!</v>
      </c>
      <c r="Q140" s="114" t="e">
        <f>P140+(VLOOKUP($B139,'Growth Rates'!$B$11:$O$140,($B$1+2),FALSE))-(Q139*(Q$7/VLOOKUP($B139,'Paddock Names'!$B$11:$D$140,3)))</f>
        <v>#DIV/0!</v>
      </c>
      <c r="R140" s="114" t="e">
        <f>Q140+(VLOOKUP($B139,'Growth Rates'!$B$11:$O$140,($B$1+2),FALSE))-(R139*(R$7/VLOOKUP($B139,'Paddock Names'!$B$11:$D$140,3)))</f>
        <v>#DIV/0!</v>
      </c>
      <c r="S140" s="114" t="e">
        <f>R140+(VLOOKUP($B139,'Growth Rates'!$B$11:$O$140,($B$1+2),FALSE))-(S139*(S$7/VLOOKUP($B139,'Paddock Names'!$B$11:$D$140,3)))</f>
        <v>#DIV/0!</v>
      </c>
      <c r="T140" s="114" t="e">
        <f>S140+(VLOOKUP($B139,'Growth Rates'!$B$11:$O$140,($B$1+2),FALSE))-(T139*(T$7/VLOOKUP($B139,'Paddock Names'!$B$11:$D$140,3)))</f>
        <v>#DIV/0!</v>
      </c>
      <c r="U140" s="114" t="e">
        <f>T140+(VLOOKUP($B139,'Growth Rates'!$B$11:$O$140,($B$1+2),FALSE))-(U139*(U$7/VLOOKUP($B139,'Paddock Names'!$B$11:$D$140,3)))</f>
        <v>#DIV/0!</v>
      </c>
      <c r="V140" s="114" t="e">
        <f>U140+(VLOOKUP($B139,'Growth Rates'!$B$11:$O$140,($B$1+2),FALSE))-(V139*(V$7/VLOOKUP($B139,'Paddock Names'!$B$11:$D$140,3)))</f>
        <v>#DIV/0!</v>
      </c>
      <c r="W140" s="114" t="e">
        <f>V140+(VLOOKUP($B139,'Growth Rates'!$B$11:$O$140,($B$1+2),FALSE))-(W139*(W$7/VLOOKUP($B139,'Paddock Names'!$B$11:$D$140,3)))</f>
        <v>#DIV/0!</v>
      </c>
      <c r="X140" s="114" t="e">
        <f>W140+(VLOOKUP($B139,'Growth Rates'!$B$11:$O$140,($B$1+2),FALSE))-(X139*(X$7/VLOOKUP($B139,'Paddock Names'!$B$11:$D$140,3)))</f>
        <v>#DIV/0!</v>
      </c>
      <c r="Y140" s="114" t="e">
        <f>X140+(VLOOKUP($B139,'Growth Rates'!$B$11:$O$140,($B$1+2),FALSE))-(Y139*(Y$7/VLOOKUP($B139,'Paddock Names'!$B$11:$D$140,3)))</f>
        <v>#DIV/0!</v>
      </c>
      <c r="Z140" s="114" t="e">
        <f>Y140+(VLOOKUP($B139,'Growth Rates'!$B$11:$O$140,($B$1+2),FALSE))-(Z139*(Z$7/VLOOKUP($B139,'Paddock Names'!$B$11:$D$140,3)))</f>
        <v>#DIV/0!</v>
      </c>
      <c r="AA140" s="114" t="e">
        <f>Z140+(VLOOKUP($B139,'Growth Rates'!$B$11:$O$140,($B$1+2),FALSE))-(AA139*(AA$7/VLOOKUP($B139,'Paddock Names'!$B$11:$D$140,3)))</f>
        <v>#DIV/0!</v>
      </c>
      <c r="AB140" s="114" t="e">
        <f>AA140+(VLOOKUP($B139,'Growth Rates'!$B$11:$O$140,($B$1+2),FALSE))-(AB139*(AB$7/VLOOKUP($B139,'Paddock Names'!$B$11:$D$140,3)))</f>
        <v>#DIV/0!</v>
      </c>
      <c r="AC140" s="114" t="e">
        <f>AB140+(VLOOKUP($B139,'Growth Rates'!$B$11:$O$140,($B$1+2),FALSE))-(AC139*(AC$7/VLOOKUP($B139,'Paddock Names'!$B$11:$D$140,3)))</f>
        <v>#DIV/0!</v>
      </c>
      <c r="AD140" s="114" t="e">
        <f>AC140+(VLOOKUP($B139,'Growth Rates'!$B$11:$O$140,($B$1+2),FALSE))-(AD139*(AD$7/VLOOKUP($B139,'Paddock Names'!$B$11:$D$140,3)))</f>
        <v>#DIV/0!</v>
      </c>
      <c r="AE140" s="114" t="e">
        <f>AD140+(VLOOKUP($B139,'Growth Rates'!$B$11:$O$140,($B$1+2),FALSE))-(AE139*(AE$7/VLOOKUP($B139,'Paddock Names'!$B$11:$D$140,3)))</f>
        <v>#DIV/0!</v>
      </c>
      <c r="AF140" s="114" t="e">
        <f>AE140+(VLOOKUP($B139,'Growth Rates'!$B$11:$O$140,($B$1+2),FALSE))-(AF139*(AF$7/VLOOKUP($B139,'Paddock Names'!$B$11:$D$140,3)))</f>
        <v>#DIV/0!</v>
      </c>
      <c r="AG140" s="114" t="e">
        <f>AF140+(VLOOKUP($B139,'Growth Rates'!$B$11:$O$140,($B$1+2),FALSE))-(AG139*(AG$7/VLOOKUP($B139,'Paddock Names'!$B$11:$D$140,3)))</f>
        <v>#DIV/0!</v>
      </c>
      <c r="AH140" s="114" t="e">
        <f>AG140+(VLOOKUP($B139,'Growth Rates'!$B$11:$O$140,($B$1+2),FALSE))-(AH139*(AH$7/VLOOKUP($B139,'Paddock Names'!$B$11:$D$140,3)))</f>
        <v>#DIV/0!</v>
      </c>
      <c r="AI140" s="114" t="e">
        <f>AH140+(VLOOKUP($B139,'Growth Rates'!$B$11:$O$140,($B$1+2),FALSE))-(AI139*(AI$7/VLOOKUP($B139,'Paddock Names'!$B$11:$D$140,3)))</f>
        <v>#DIV/0!</v>
      </c>
      <c r="AJ140" s="114" t="e">
        <f>AI140+(VLOOKUP($B139,'Growth Rates'!$B$11:$O$140,($B$1+2),FALSE))-(AJ139*(AJ$7/VLOOKUP($B139,'Paddock Names'!$B$11:$D$140,3)))</f>
        <v>#DIV/0!</v>
      </c>
      <c r="AK140" s="114" t="e">
        <f>AJ140+(VLOOKUP($B139,'Growth Rates'!$B$11:$O$140,($B$1+2),FALSE))-(AK139*(AK$7/VLOOKUP($B139,'Paddock Names'!$B$11:$D$140,3)))</f>
        <v>#DIV/0!</v>
      </c>
      <c r="AL140" s="114" t="e">
        <f>AK140+(VLOOKUP($B139,'Growth Rates'!$B$11:$O$140,($B$1+2),FALSE))-(AL139*(AL$7/VLOOKUP($B139,'Paddock Names'!$B$11:$D$140,3)))</f>
        <v>#DIV/0!</v>
      </c>
      <c r="AM140" s="115" t="e">
        <f>AL140+(VLOOKUP($B139,'Growth Rates'!$B$11:$O$140,($B$1+2),FALSE))-(AM139*(AM$7/VLOOKUP($B139,'Paddock Names'!$B$11:$D$140,3)))</f>
        <v>#DIV/0!</v>
      </c>
    </row>
    <row r="141" spans="2:39" x14ac:dyDescent="0.2">
      <c r="B141" s="58">
        <f t="shared" ref="B141:B204" si="7">B140+0.5</f>
        <v>66</v>
      </c>
      <c r="C141" s="23" t="str">
        <f>IF(VLOOKUP(B141,'Paddock Names'!$B$11:$C$140,2)&gt;0,VLOOKUP(B141,'Paddock Names'!$B$11:$C$140,2),"")</f>
        <v/>
      </c>
      <c r="D141" s="28" t="e">
        <f>IF(((F141-G141)/(((VLOOKUP(B141,'Growth Rates'!$B$11:$O$140,($B$1+2),FALSE)))-(((I$7/VLOOKUP(B141,'Paddock Names'!$B$11:$D$140,3))))))*-1&gt;31,31,(IF(((F141-G141)/(((VLOOKUP(B141,'Growth Rates'!$B$11:$O$140,($B$1+2),FALSE)))-(((I$7/VLOOKUP(B141,'Paddock Names'!$B$11:$D$140,3))))))*-1&gt;0,ROUNDDOWN(((F141-G141)/(((VLOOKUP(B141,'Growth Rates'!$B$11:$O$140,($B$1+2),FALSE)))-(((I$7/VLOOKUP(B141,'Paddock Names'!$B$11:$D$140,3))))))*-1,0),31)))</f>
        <v>#DIV/0!</v>
      </c>
      <c r="E141" s="17" t="str">
        <f t="shared" ref="E141:E203" si="8">IF(SUM(I141:AM141)&gt;0,SUM(I141:AM141)," ")</f>
        <v xml:space="preserve"> </v>
      </c>
      <c r="F141" s="119" t="e">
        <f>Nov!AL142</f>
        <v>#DIV/0!</v>
      </c>
      <c r="G141" s="17">
        <f>VLOOKUP(B141,'Herbage Mass Residual'!$B$11:$O$140,($B$1+2),FALSE)</f>
        <v>2000</v>
      </c>
      <c r="H141" s="103" t="e">
        <f>($F$7/VLOOKUP(B141,'Paddock Names'!$B$11:$D$140,3))*(SUM(I141:AM141)/31)</f>
        <v>#DIV/0!</v>
      </c>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2"/>
    </row>
    <row r="142" spans="2:39" ht="16" thickBot="1" x14ac:dyDescent="0.25">
      <c r="B142" s="58">
        <f t="shared" si="7"/>
        <v>66.5</v>
      </c>
      <c r="C142" s="23"/>
      <c r="D142" s="29"/>
      <c r="E142" s="27"/>
      <c r="F142" s="21"/>
      <c r="G142" s="22"/>
      <c r="H142" s="104"/>
      <c r="I142" s="114" t="e">
        <f>F141+(VLOOKUP(B141,'Growth Rates'!$B$11:$O$140,($B$1+2),FALSE))-(I141*(I$7/VLOOKUP(B141,'Paddock Names'!$B$11:$D$140,3)))</f>
        <v>#DIV/0!</v>
      </c>
      <c r="J142" s="114" t="e">
        <f>I142+(VLOOKUP($B141,'Growth Rates'!$B$11:$O$140,($B$1+2),FALSE))-(J141*(J$7/VLOOKUP($B141,'Paddock Names'!$B$11:$D$140,3)))</f>
        <v>#DIV/0!</v>
      </c>
      <c r="K142" s="114" t="e">
        <f>J142+(VLOOKUP($B141,'Growth Rates'!$B$11:$O$140,($B$1+2),FALSE))-(K141*(K$7/VLOOKUP($B141,'Paddock Names'!$B$11:$D$140,3)))</f>
        <v>#DIV/0!</v>
      </c>
      <c r="L142" s="114" t="e">
        <f>K142+(VLOOKUP($B141,'Growth Rates'!$B$11:$O$140,($B$1+2),FALSE))-(L141*(L$7/VLOOKUP($B141,'Paddock Names'!$B$11:$D$140,3)))</f>
        <v>#DIV/0!</v>
      </c>
      <c r="M142" s="114" t="e">
        <f>L142+(VLOOKUP($B141,'Growth Rates'!$B$11:$O$140,($B$1+2),FALSE))-(M141*(M$7/VLOOKUP($B141,'Paddock Names'!$B$11:$D$140,3)))</f>
        <v>#DIV/0!</v>
      </c>
      <c r="N142" s="114" t="e">
        <f>M142+(VLOOKUP($B141,'Growth Rates'!$B$11:$O$140,($B$1+2),FALSE))-(N141*(N$7/VLOOKUP($B141,'Paddock Names'!$B$11:$D$140,3)))</f>
        <v>#DIV/0!</v>
      </c>
      <c r="O142" s="114" t="e">
        <f>N142+(VLOOKUP($B141,'Growth Rates'!$B$11:$O$140,($B$1+2),FALSE))-(O141*(O$7/VLOOKUP($B141,'Paddock Names'!$B$11:$D$140,3)))</f>
        <v>#DIV/0!</v>
      </c>
      <c r="P142" s="114" t="e">
        <f>O142+(VLOOKUP($B141,'Growth Rates'!$B$11:$O$140,($B$1+2),FALSE))-(P141*(P$7/VLOOKUP($B141,'Paddock Names'!$B$11:$D$140,3)))</f>
        <v>#DIV/0!</v>
      </c>
      <c r="Q142" s="114" t="e">
        <f>P142+(VLOOKUP($B141,'Growth Rates'!$B$11:$O$140,($B$1+2),FALSE))-(Q141*(Q$7/VLOOKUP($B141,'Paddock Names'!$B$11:$D$140,3)))</f>
        <v>#DIV/0!</v>
      </c>
      <c r="R142" s="114" t="e">
        <f>Q142+(VLOOKUP($B141,'Growth Rates'!$B$11:$O$140,($B$1+2),FALSE))-(R141*(R$7/VLOOKUP($B141,'Paddock Names'!$B$11:$D$140,3)))</f>
        <v>#DIV/0!</v>
      </c>
      <c r="S142" s="114" t="e">
        <f>R142+(VLOOKUP($B141,'Growth Rates'!$B$11:$O$140,($B$1+2),FALSE))-(S141*(S$7/VLOOKUP($B141,'Paddock Names'!$B$11:$D$140,3)))</f>
        <v>#DIV/0!</v>
      </c>
      <c r="T142" s="114" t="e">
        <f>S142+(VLOOKUP($B141,'Growth Rates'!$B$11:$O$140,($B$1+2),FALSE))-(T141*(T$7/VLOOKUP($B141,'Paddock Names'!$B$11:$D$140,3)))</f>
        <v>#DIV/0!</v>
      </c>
      <c r="U142" s="114" t="e">
        <f>T142+(VLOOKUP($B141,'Growth Rates'!$B$11:$O$140,($B$1+2),FALSE))-(U141*(U$7/VLOOKUP($B141,'Paddock Names'!$B$11:$D$140,3)))</f>
        <v>#DIV/0!</v>
      </c>
      <c r="V142" s="114" t="e">
        <f>U142+(VLOOKUP($B141,'Growth Rates'!$B$11:$O$140,($B$1+2),FALSE))-(V141*(V$7/VLOOKUP($B141,'Paddock Names'!$B$11:$D$140,3)))</f>
        <v>#DIV/0!</v>
      </c>
      <c r="W142" s="114" t="e">
        <f>V142+(VLOOKUP($B141,'Growth Rates'!$B$11:$O$140,($B$1+2),FALSE))-(W141*(W$7/VLOOKUP($B141,'Paddock Names'!$B$11:$D$140,3)))</f>
        <v>#DIV/0!</v>
      </c>
      <c r="X142" s="114" t="e">
        <f>W142+(VLOOKUP($B141,'Growth Rates'!$B$11:$O$140,($B$1+2),FALSE))-(X141*(X$7/VLOOKUP($B141,'Paddock Names'!$B$11:$D$140,3)))</f>
        <v>#DIV/0!</v>
      </c>
      <c r="Y142" s="114" t="e">
        <f>X142+(VLOOKUP($B141,'Growth Rates'!$B$11:$O$140,($B$1+2),FALSE))-(Y141*(Y$7/VLOOKUP($B141,'Paddock Names'!$B$11:$D$140,3)))</f>
        <v>#DIV/0!</v>
      </c>
      <c r="Z142" s="114" t="e">
        <f>Y142+(VLOOKUP($B141,'Growth Rates'!$B$11:$O$140,($B$1+2),FALSE))-(Z141*(Z$7/VLOOKUP($B141,'Paddock Names'!$B$11:$D$140,3)))</f>
        <v>#DIV/0!</v>
      </c>
      <c r="AA142" s="114" t="e">
        <f>Z142+(VLOOKUP($B141,'Growth Rates'!$B$11:$O$140,($B$1+2),FALSE))-(AA141*(AA$7/VLOOKUP($B141,'Paddock Names'!$B$11:$D$140,3)))</f>
        <v>#DIV/0!</v>
      </c>
      <c r="AB142" s="114" t="e">
        <f>AA142+(VLOOKUP($B141,'Growth Rates'!$B$11:$O$140,($B$1+2),FALSE))-(AB141*(AB$7/VLOOKUP($B141,'Paddock Names'!$B$11:$D$140,3)))</f>
        <v>#DIV/0!</v>
      </c>
      <c r="AC142" s="114" t="e">
        <f>AB142+(VLOOKUP($B141,'Growth Rates'!$B$11:$O$140,($B$1+2),FALSE))-(AC141*(AC$7/VLOOKUP($B141,'Paddock Names'!$B$11:$D$140,3)))</f>
        <v>#DIV/0!</v>
      </c>
      <c r="AD142" s="114" t="e">
        <f>AC142+(VLOOKUP($B141,'Growth Rates'!$B$11:$O$140,($B$1+2),FALSE))-(AD141*(AD$7/VLOOKUP($B141,'Paddock Names'!$B$11:$D$140,3)))</f>
        <v>#DIV/0!</v>
      </c>
      <c r="AE142" s="114" t="e">
        <f>AD142+(VLOOKUP($B141,'Growth Rates'!$B$11:$O$140,($B$1+2),FALSE))-(AE141*(AE$7/VLOOKUP($B141,'Paddock Names'!$B$11:$D$140,3)))</f>
        <v>#DIV/0!</v>
      </c>
      <c r="AF142" s="114" t="e">
        <f>AE142+(VLOOKUP($B141,'Growth Rates'!$B$11:$O$140,($B$1+2),FALSE))-(AF141*(AF$7/VLOOKUP($B141,'Paddock Names'!$B$11:$D$140,3)))</f>
        <v>#DIV/0!</v>
      </c>
      <c r="AG142" s="114" t="e">
        <f>AF142+(VLOOKUP($B141,'Growth Rates'!$B$11:$O$140,($B$1+2),FALSE))-(AG141*(AG$7/VLOOKUP($B141,'Paddock Names'!$B$11:$D$140,3)))</f>
        <v>#DIV/0!</v>
      </c>
      <c r="AH142" s="114" t="e">
        <f>AG142+(VLOOKUP($B141,'Growth Rates'!$B$11:$O$140,($B$1+2),FALSE))-(AH141*(AH$7/VLOOKUP($B141,'Paddock Names'!$B$11:$D$140,3)))</f>
        <v>#DIV/0!</v>
      </c>
      <c r="AI142" s="114" t="e">
        <f>AH142+(VLOOKUP($B141,'Growth Rates'!$B$11:$O$140,($B$1+2),FALSE))-(AI141*(AI$7/VLOOKUP($B141,'Paddock Names'!$B$11:$D$140,3)))</f>
        <v>#DIV/0!</v>
      </c>
      <c r="AJ142" s="114" t="e">
        <f>AI142+(VLOOKUP($B141,'Growth Rates'!$B$11:$O$140,($B$1+2),FALSE))-(AJ141*(AJ$7/VLOOKUP($B141,'Paddock Names'!$B$11:$D$140,3)))</f>
        <v>#DIV/0!</v>
      </c>
      <c r="AK142" s="114" t="e">
        <f>AJ142+(VLOOKUP($B141,'Growth Rates'!$B$11:$O$140,($B$1+2),FALSE))-(AK141*(AK$7/VLOOKUP($B141,'Paddock Names'!$B$11:$D$140,3)))</f>
        <v>#DIV/0!</v>
      </c>
      <c r="AL142" s="114" t="e">
        <f>AK142+(VLOOKUP($B141,'Growth Rates'!$B$11:$O$140,($B$1+2),FALSE))-(AL141*(AL$7/VLOOKUP($B141,'Paddock Names'!$B$11:$D$140,3)))</f>
        <v>#DIV/0!</v>
      </c>
      <c r="AM142" s="115" t="e">
        <f>AL142+(VLOOKUP($B141,'Growth Rates'!$B$11:$O$140,($B$1+2),FALSE))-(AM141*(AM$7/VLOOKUP($B141,'Paddock Names'!$B$11:$D$140,3)))</f>
        <v>#DIV/0!</v>
      </c>
    </row>
    <row r="143" spans="2:39" x14ac:dyDescent="0.2">
      <c r="B143" s="58">
        <f t="shared" si="7"/>
        <v>67</v>
      </c>
      <c r="C143" s="23" t="str">
        <f>IF(VLOOKUP(B143,'Paddock Names'!$B$11:$C$140,2)&gt;0,VLOOKUP(B143,'Paddock Names'!$B$11:$C$140,2),"")</f>
        <v/>
      </c>
      <c r="D143" s="28" t="e">
        <f>IF(((F143-G143)/(((VLOOKUP(B143,'Growth Rates'!$B$11:$O$140,($B$1+2),FALSE)))-(((I$7/VLOOKUP(B143,'Paddock Names'!$B$11:$D$140,3))))))*-1&gt;31,31,(IF(((F143-G143)/(((VLOOKUP(B143,'Growth Rates'!$B$11:$O$140,($B$1+2),FALSE)))-(((I$7/VLOOKUP(B143,'Paddock Names'!$B$11:$D$140,3))))))*-1&gt;0,ROUNDDOWN(((F143-G143)/(((VLOOKUP(B143,'Growth Rates'!$B$11:$O$140,($B$1+2),FALSE)))-(((I$7/VLOOKUP(B143,'Paddock Names'!$B$11:$D$140,3))))))*-1,0),31)))</f>
        <v>#DIV/0!</v>
      </c>
      <c r="E143" s="17" t="str">
        <f t="shared" si="8"/>
        <v xml:space="preserve"> </v>
      </c>
      <c r="F143" s="119" t="e">
        <f>Nov!AL144</f>
        <v>#DIV/0!</v>
      </c>
      <c r="G143" s="17">
        <f>VLOOKUP(B143,'Herbage Mass Residual'!$B$11:$O$140,($B$1+2),FALSE)</f>
        <v>2000</v>
      </c>
      <c r="H143" s="103" t="e">
        <f>($F$7/VLOOKUP(B143,'Paddock Names'!$B$11:$D$140,3))*(SUM(I143:AM143)/31)</f>
        <v>#DIV/0!</v>
      </c>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2"/>
    </row>
    <row r="144" spans="2:39" ht="16" thickBot="1" x14ac:dyDescent="0.25">
      <c r="B144" s="58">
        <f t="shared" si="7"/>
        <v>67.5</v>
      </c>
      <c r="C144" s="23"/>
      <c r="D144" s="29"/>
      <c r="E144" s="27"/>
      <c r="F144" s="21"/>
      <c r="G144" s="22"/>
      <c r="H144" s="104"/>
      <c r="I144" s="114" t="e">
        <f>F143+(VLOOKUP(B143,'Growth Rates'!$B$11:$O$140,($B$1+2),FALSE))-(I143*(I$7/VLOOKUP(B143,'Paddock Names'!$B$11:$D$140,3)))</f>
        <v>#DIV/0!</v>
      </c>
      <c r="J144" s="114" t="e">
        <f>I144+(VLOOKUP($B143,'Growth Rates'!$B$11:$O$140,($B$1+2),FALSE))-(J143*(J$7/VLOOKUP($B143,'Paddock Names'!$B$11:$D$140,3)))</f>
        <v>#DIV/0!</v>
      </c>
      <c r="K144" s="114" t="e">
        <f>J144+(VLOOKUP($B143,'Growth Rates'!$B$11:$O$140,($B$1+2),FALSE))-(K143*(K$7/VLOOKUP($B143,'Paddock Names'!$B$11:$D$140,3)))</f>
        <v>#DIV/0!</v>
      </c>
      <c r="L144" s="114" t="e">
        <f>K144+(VLOOKUP($B143,'Growth Rates'!$B$11:$O$140,($B$1+2),FALSE))-(L143*(L$7/VLOOKUP($B143,'Paddock Names'!$B$11:$D$140,3)))</f>
        <v>#DIV/0!</v>
      </c>
      <c r="M144" s="114" t="e">
        <f>L144+(VLOOKUP($B143,'Growth Rates'!$B$11:$O$140,($B$1+2),FALSE))-(M143*(M$7/VLOOKUP($B143,'Paddock Names'!$B$11:$D$140,3)))</f>
        <v>#DIV/0!</v>
      </c>
      <c r="N144" s="114" t="e">
        <f>M144+(VLOOKUP($B143,'Growth Rates'!$B$11:$O$140,($B$1+2),FALSE))-(N143*(N$7/VLOOKUP($B143,'Paddock Names'!$B$11:$D$140,3)))</f>
        <v>#DIV/0!</v>
      </c>
      <c r="O144" s="114" t="e">
        <f>N144+(VLOOKUP($B143,'Growth Rates'!$B$11:$O$140,($B$1+2),FALSE))-(O143*(O$7/VLOOKUP($B143,'Paddock Names'!$B$11:$D$140,3)))</f>
        <v>#DIV/0!</v>
      </c>
      <c r="P144" s="114" t="e">
        <f>O144+(VLOOKUP($B143,'Growth Rates'!$B$11:$O$140,($B$1+2),FALSE))-(P143*(P$7/VLOOKUP($B143,'Paddock Names'!$B$11:$D$140,3)))</f>
        <v>#DIV/0!</v>
      </c>
      <c r="Q144" s="114" t="e">
        <f>P144+(VLOOKUP($B143,'Growth Rates'!$B$11:$O$140,($B$1+2),FALSE))-(Q143*(Q$7/VLOOKUP($B143,'Paddock Names'!$B$11:$D$140,3)))</f>
        <v>#DIV/0!</v>
      </c>
      <c r="R144" s="114" t="e">
        <f>Q144+(VLOOKUP($B143,'Growth Rates'!$B$11:$O$140,($B$1+2),FALSE))-(R143*(R$7/VLOOKUP($B143,'Paddock Names'!$B$11:$D$140,3)))</f>
        <v>#DIV/0!</v>
      </c>
      <c r="S144" s="114" t="e">
        <f>R144+(VLOOKUP($B143,'Growth Rates'!$B$11:$O$140,($B$1+2),FALSE))-(S143*(S$7/VLOOKUP($B143,'Paddock Names'!$B$11:$D$140,3)))</f>
        <v>#DIV/0!</v>
      </c>
      <c r="T144" s="114" t="e">
        <f>S144+(VLOOKUP($B143,'Growth Rates'!$B$11:$O$140,($B$1+2),FALSE))-(T143*(T$7/VLOOKUP($B143,'Paddock Names'!$B$11:$D$140,3)))</f>
        <v>#DIV/0!</v>
      </c>
      <c r="U144" s="114" t="e">
        <f>T144+(VLOOKUP($B143,'Growth Rates'!$B$11:$O$140,($B$1+2),FALSE))-(U143*(U$7/VLOOKUP($B143,'Paddock Names'!$B$11:$D$140,3)))</f>
        <v>#DIV/0!</v>
      </c>
      <c r="V144" s="114" t="e">
        <f>U144+(VLOOKUP($B143,'Growth Rates'!$B$11:$O$140,($B$1+2),FALSE))-(V143*(V$7/VLOOKUP($B143,'Paddock Names'!$B$11:$D$140,3)))</f>
        <v>#DIV/0!</v>
      </c>
      <c r="W144" s="114" t="e">
        <f>V144+(VLOOKUP($B143,'Growth Rates'!$B$11:$O$140,($B$1+2),FALSE))-(W143*(W$7/VLOOKUP($B143,'Paddock Names'!$B$11:$D$140,3)))</f>
        <v>#DIV/0!</v>
      </c>
      <c r="X144" s="114" t="e">
        <f>W144+(VLOOKUP($B143,'Growth Rates'!$B$11:$O$140,($B$1+2),FALSE))-(X143*(X$7/VLOOKUP($B143,'Paddock Names'!$B$11:$D$140,3)))</f>
        <v>#DIV/0!</v>
      </c>
      <c r="Y144" s="114" t="e">
        <f>X144+(VLOOKUP($B143,'Growth Rates'!$B$11:$O$140,($B$1+2),FALSE))-(Y143*(Y$7/VLOOKUP($B143,'Paddock Names'!$B$11:$D$140,3)))</f>
        <v>#DIV/0!</v>
      </c>
      <c r="Z144" s="114" t="e">
        <f>Y144+(VLOOKUP($B143,'Growth Rates'!$B$11:$O$140,($B$1+2),FALSE))-(Z143*(Z$7/VLOOKUP($B143,'Paddock Names'!$B$11:$D$140,3)))</f>
        <v>#DIV/0!</v>
      </c>
      <c r="AA144" s="114" t="e">
        <f>Z144+(VLOOKUP($B143,'Growth Rates'!$B$11:$O$140,($B$1+2),FALSE))-(AA143*(AA$7/VLOOKUP($B143,'Paddock Names'!$B$11:$D$140,3)))</f>
        <v>#DIV/0!</v>
      </c>
      <c r="AB144" s="114" t="e">
        <f>AA144+(VLOOKUP($B143,'Growth Rates'!$B$11:$O$140,($B$1+2),FALSE))-(AB143*(AB$7/VLOOKUP($B143,'Paddock Names'!$B$11:$D$140,3)))</f>
        <v>#DIV/0!</v>
      </c>
      <c r="AC144" s="114" t="e">
        <f>AB144+(VLOOKUP($B143,'Growth Rates'!$B$11:$O$140,($B$1+2),FALSE))-(AC143*(AC$7/VLOOKUP($B143,'Paddock Names'!$B$11:$D$140,3)))</f>
        <v>#DIV/0!</v>
      </c>
      <c r="AD144" s="114" t="e">
        <f>AC144+(VLOOKUP($B143,'Growth Rates'!$B$11:$O$140,($B$1+2),FALSE))-(AD143*(AD$7/VLOOKUP($B143,'Paddock Names'!$B$11:$D$140,3)))</f>
        <v>#DIV/0!</v>
      </c>
      <c r="AE144" s="114" t="e">
        <f>AD144+(VLOOKUP($B143,'Growth Rates'!$B$11:$O$140,($B$1+2),FALSE))-(AE143*(AE$7/VLOOKUP($B143,'Paddock Names'!$B$11:$D$140,3)))</f>
        <v>#DIV/0!</v>
      </c>
      <c r="AF144" s="114" t="e">
        <f>AE144+(VLOOKUP($B143,'Growth Rates'!$B$11:$O$140,($B$1+2),FALSE))-(AF143*(AF$7/VLOOKUP($B143,'Paddock Names'!$B$11:$D$140,3)))</f>
        <v>#DIV/0!</v>
      </c>
      <c r="AG144" s="114" t="e">
        <f>AF144+(VLOOKUP($B143,'Growth Rates'!$B$11:$O$140,($B$1+2),FALSE))-(AG143*(AG$7/VLOOKUP($B143,'Paddock Names'!$B$11:$D$140,3)))</f>
        <v>#DIV/0!</v>
      </c>
      <c r="AH144" s="114" t="e">
        <f>AG144+(VLOOKUP($B143,'Growth Rates'!$B$11:$O$140,($B$1+2),FALSE))-(AH143*(AH$7/VLOOKUP($B143,'Paddock Names'!$B$11:$D$140,3)))</f>
        <v>#DIV/0!</v>
      </c>
      <c r="AI144" s="114" t="e">
        <f>AH144+(VLOOKUP($B143,'Growth Rates'!$B$11:$O$140,($B$1+2),FALSE))-(AI143*(AI$7/VLOOKUP($B143,'Paddock Names'!$B$11:$D$140,3)))</f>
        <v>#DIV/0!</v>
      </c>
      <c r="AJ144" s="114" t="e">
        <f>AI144+(VLOOKUP($B143,'Growth Rates'!$B$11:$O$140,($B$1+2),FALSE))-(AJ143*(AJ$7/VLOOKUP($B143,'Paddock Names'!$B$11:$D$140,3)))</f>
        <v>#DIV/0!</v>
      </c>
      <c r="AK144" s="114" t="e">
        <f>AJ144+(VLOOKUP($B143,'Growth Rates'!$B$11:$O$140,($B$1+2),FALSE))-(AK143*(AK$7/VLOOKUP($B143,'Paddock Names'!$B$11:$D$140,3)))</f>
        <v>#DIV/0!</v>
      </c>
      <c r="AL144" s="114" t="e">
        <f>AK144+(VLOOKUP($B143,'Growth Rates'!$B$11:$O$140,($B$1+2),FALSE))-(AL143*(AL$7/VLOOKUP($B143,'Paddock Names'!$B$11:$D$140,3)))</f>
        <v>#DIV/0!</v>
      </c>
      <c r="AM144" s="115" t="e">
        <f>AL144+(VLOOKUP($B143,'Growth Rates'!$B$11:$O$140,($B$1+2),FALSE))-(AM143*(AM$7/VLOOKUP($B143,'Paddock Names'!$B$11:$D$140,3)))</f>
        <v>#DIV/0!</v>
      </c>
    </row>
    <row r="145" spans="2:39" x14ac:dyDescent="0.2">
      <c r="B145" s="58">
        <f t="shared" si="7"/>
        <v>68</v>
      </c>
      <c r="C145" s="23" t="str">
        <f>IF(VLOOKUP(B145,'Paddock Names'!$B$11:$C$140,2)&gt;0,VLOOKUP(B145,'Paddock Names'!$B$11:$C$140,2),"")</f>
        <v/>
      </c>
      <c r="D145" s="28" t="e">
        <f>IF(((F145-G145)/(((VLOOKUP(B145,'Growth Rates'!$B$11:$O$140,($B$1+2),FALSE)))-(((I$7/VLOOKUP(B145,'Paddock Names'!$B$11:$D$140,3))))))*-1&gt;31,31,(IF(((F145-G145)/(((VLOOKUP(B145,'Growth Rates'!$B$11:$O$140,($B$1+2),FALSE)))-(((I$7/VLOOKUP(B145,'Paddock Names'!$B$11:$D$140,3))))))*-1&gt;0,ROUNDDOWN(((F145-G145)/(((VLOOKUP(B145,'Growth Rates'!$B$11:$O$140,($B$1+2),FALSE)))-(((I$7/VLOOKUP(B145,'Paddock Names'!$B$11:$D$140,3))))))*-1,0),31)))</f>
        <v>#DIV/0!</v>
      </c>
      <c r="E145" s="17" t="str">
        <f t="shared" si="8"/>
        <v xml:space="preserve"> </v>
      </c>
      <c r="F145" s="119" t="e">
        <f>Nov!AL146</f>
        <v>#DIV/0!</v>
      </c>
      <c r="G145" s="17">
        <f>VLOOKUP(B145,'Herbage Mass Residual'!$B$11:$O$140,($B$1+2),FALSE)</f>
        <v>2000</v>
      </c>
      <c r="H145" s="103" t="e">
        <f>($F$7/VLOOKUP(B145,'Paddock Names'!$B$11:$D$140,3))*(SUM(I145:AM145)/31)</f>
        <v>#DIV/0!</v>
      </c>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2"/>
    </row>
    <row r="146" spans="2:39" ht="16" thickBot="1" x14ac:dyDescent="0.25">
      <c r="B146" s="58">
        <f t="shared" si="7"/>
        <v>68.5</v>
      </c>
      <c r="C146" s="23"/>
      <c r="D146" s="29"/>
      <c r="E146" s="27"/>
      <c r="F146" s="21"/>
      <c r="G146" s="22"/>
      <c r="H146" s="104"/>
      <c r="I146" s="114" t="e">
        <f>F145+(VLOOKUP(B145,'Growth Rates'!$B$11:$O$140,($B$1+2),FALSE))-(I145*(I$7/VLOOKUP(B145,'Paddock Names'!$B$11:$D$140,3)))</f>
        <v>#DIV/0!</v>
      </c>
      <c r="J146" s="114" t="e">
        <f>I146+(VLOOKUP($B145,'Growth Rates'!$B$11:$O$140,($B$1+2),FALSE))-(J145*(J$7/VLOOKUP($B145,'Paddock Names'!$B$11:$D$140,3)))</f>
        <v>#DIV/0!</v>
      </c>
      <c r="K146" s="114" t="e">
        <f>J146+(VLOOKUP($B145,'Growth Rates'!$B$11:$O$140,($B$1+2),FALSE))-(K145*(K$7/VLOOKUP($B145,'Paddock Names'!$B$11:$D$140,3)))</f>
        <v>#DIV/0!</v>
      </c>
      <c r="L146" s="114" t="e">
        <f>K146+(VLOOKUP($B145,'Growth Rates'!$B$11:$O$140,($B$1+2),FALSE))-(L145*(L$7/VLOOKUP($B145,'Paddock Names'!$B$11:$D$140,3)))</f>
        <v>#DIV/0!</v>
      </c>
      <c r="M146" s="114" t="e">
        <f>L146+(VLOOKUP($B145,'Growth Rates'!$B$11:$O$140,($B$1+2),FALSE))-(M145*(M$7/VLOOKUP($B145,'Paddock Names'!$B$11:$D$140,3)))</f>
        <v>#DIV/0!</v>
      </c>
      <c r="N146" s="114" t="e">
        <f>M146+(VLOOKUP($B145,'Growth Rates'!$B$11:$O$140,($B$1+2),FALSE))-(N145*(N$7/VLOOKUP($B145,'Paddock Names'!$B$11:$D$140,3)))</f>
        <v>#DIV/0!</v>
      </c>
      <c r="O146" s="114" t="e">
        <f>N146+(VLOOKUP($B145,'Growth Rates'!$B$11:$O$140,($B$1+2),FALSE))-(O145*(O$7/VLOOKUP($B145,'Paddock Names'!$B$11:$D$140,3)))</f>
        <v>#DIV/0!</v>
      </c>
      <c r="P146" s="114" t="e">
        <f>O146+(VLOOKUP($B145,'Growth Rates'!$B$11:$O$140,($B$1+2),FALSE))-(P145*(P$7/VLOOKUP($B145,'Paddock Names'!$B$11:$D$140,3)))</f>
        <v>#DIV/0!</v>
      </c>
      <c r="Q146" s="114" t="e">
        <f>P146+(VLOOKUP($B145,'Growth Rates'!$B$11:$O$140,($B$1+2),FALSE))-(Q145*(Q$7/VLOOKUP($B145,'Paddock Names'!$B$11:$D$140,3)))</f>
        <v>#DIV/0!</v>
      </c>
      <c r="R146" s="114" t="e">
        <f>Q146+(VLOOKUP($B145,'Growth Rates'!$B$11:$O$140,($B$1+2),FALSE))-(R145*(R$7/VLOOKUP($B145,'Paddock Names'!$B$11:$D$140,3)))</f>
        <v>#DIV/0!</v>
      </c>
      <c r="S146" s="114" t="e">
        <f>R146+(VLOOKUP($B145,'Growth Rates'!$B$11:$O$140,($B$1+2),FALSE))-(S145*(S$7/VLOOKUP($B145,'Paddock Names'!$B$11:$D$140,3)))</f>
        <v>#DIV/0!</v>
      </c>
      <c r="T146" s="114" t="e">
        <f>S146+(VLOOKUP($B145,'Growth Rates'!$B$11:$O$140,($B$1+2),FALSE))-(T145*(T$7/VLOOKUP($B145,'Paddock Names'!$B$11:$D$140,3)))</f>
        <v>#DIV/0!</v>
      </c>
      <c r="U146" s="114" t="e">
        <f>T146+(VLOOKUP($B145,'Growth Rates'!$B$11:$O$140,($B$1+2),FALSE))-(U145*(U$7/VLOOKUP($B145,'Paddock Names'!$B$11:$D$140,3)))</f>
        <v>#DIV/0!</v>
      </c>
      <c r="V146" s="114" t="e">
        <f>U146+(VLOOKUP($B145,'Growth Rates'!$B$11:$O$140,($B$1+2),FALSE))-(V145*(V$7/VLOOKUP($B145,'Paddock Names'!$B$11:$D$140,3)))</f>
        <v>#DIV/0!</v>
      </c>
      <c r="W146" s="114" t="e">
        <f>V146+(VLOOKUP($B145,'Growth Rates'!$B$11:$O$140,($B$1+2),FALSE))-(W145*(W$7/VLOOKUP($B145,'Paddock Names'!$B$11:$D$140,3)))</f>
        <v>#DIV/0!</v>
      </c>
      <c r="X146" s="114" t="e">
        <f>W146+(VLOOKUP($B145,'Growth Rates'!$B$11:$O$140,($B$1+2),FALSE))-(X145*(X$7/VLOOKUP($B145,'Paddock Names'!$B$11:$D$140,3)))</f>
        <v>#DIV/0!</v>
      </c>
      <c r="Y146" s="114" t="e">
        <f>X146+(VLOOKUP($B145,'Growth Rates'!$B$11:$O$140,($B$1+2),FALSE))-(Y145*(Y$7/VLOOKUP($B145,'Paddock Names'!$B$11:$D$140,3)))</f>
        <v>#DIV/0!</v>
      </c>
      <c r="Z146" s="114" t="e">
        <f>Y146+(VLOOKUP($B145,'Growth Rates'!$B$11:$O$140,($B$1+2),FALSE))-(Z145*(Z$7/VLOOKUP($B145,'Paddock Names'!$B$11:$D$140,3)))</f>
        <v>#DIV/0!</v>
      </c>
      <c r="AA146" s="114" t="e">
        <f>Z146+(VLOOKUP($B145,'Growth Rates'!$B$11:$O$140,($B$1+2),FALSE))-(AA145*(AA$7/VLOOKUP($B145,'Paddock Names'!$B$11:$D$140,3)))</f>
        <v>#DIV/0!</v>
      </c>
      <c r="AB146" s="114" t="e">
        <f>AA146+(VLOOKUP($B145,'Growth Rates'!$B$11:$O$140,($B$1+2),FALSE))-(AB145*(AB$7/VLOOKUP($B145,'Paddock Names'!$B$11:$D$140,3)))</f>
        <v>#DIV/0!</v>
      </c>
      <c r="AC146" s="114" t="e">
        <f>AB146+(VLOOKUP($B145,'Growth Rates'!$B$11:$O$140,($B$1+2),FALSE))-(AC145*(AC$7/VLOOKUP($B145,'Paddock Names'!$B$11:$D$140,3)))</f>
        <v>#DIV/0!</v>
      </c>
      <c r="AD146" s="114" t="e">
        <f>AC146+(VLOOKUP($B145,'Growth Rates'!$B$11:$O$140,($B$1+2),FALSE))-(AD145*(AD$7/VLOOKUP($B145,'Paddock Names'!$B$11:$D$140,3)))</f>
        <v>#DIV/0!</v>
      </c>
      <c r="AE146" s="114" t="e">
        <f>AD146+(VLOOKUP($B145,'Growth Rates'!$B$11:$O$140,($B$1+2),FALSE))-(AE145*(AE$7/VLOOKUP($B145,'Paddock Names'!$B$11:$D$140,3)))</f>
        <v>#DIV/0!</v>
      </c>
      <c r="AF146" s="114" t="e">
        <f>AE146+(VLOOKUP($B145,'Growth Rates'!$B$11:$O$140,($B$1+2),FALSE))-(AF145*(AF$7/VLOOKUP($B145,'Paddock Names'!$B$11:$D$140,3)))</f>
        <v>#DIV/0!</v>
      </c>
      <c r="AG146" s="114" t="e">
        <f>AF146+(VLOOKUP($B145,'Growth Rates'!$B$11:$O$140,($B$1+2),FALSE))-(AG145*(AG$7/VLOOKUP($B145,'Paddock Names'!$B$11:$D$140,3)))</f>
        <v>#DIV/0!</v>
      </c>
      <c r="AH146" s="114" t="e">
        <f>AG146+(VLOOKUP($B145,'Growth Rates'!$B$11:$O$140,($B$1+2),FALSE))-(AH145*(AH$7/VLOOKUP($B145,'Paddock Names'!$B$11:$D$140,3)))</f>
        <v>#DIV/0!</v>
      </c>
      <c r="AI146" s="114" t="e">
        <f>AH146+(VLOOKUP($B145,'Growth Rates'!$B$11:$O$140,($B$1+2),FALSE))-(AI145*(AI$7/VLOOKUP($B145,'Paddock Names'!$B$11:$D$140,3)))</f>
        <v>#DIV/0!</v>
      </c>
      <c r="AJ146" s="114" t="e">
        <f>AI146+(VLOOKUP($B145,'Growth Rates'!$B$11:$O$140,($B$1+2),FALSE))-(AJ145*(AJ$7/VLOOKUP($B145,'Paddock Names'!$B$11:$D$140,3)))</f>
        <v>#DIV/0!</v>
      </c>
      <c r="AK146" s="114" t="e">
        <f>AJ146+(VLOOKUP($B145,'Growth Rates'!$B$11:$O$140,($B$1+2),FALSE))-(AK145*(AK$7/VLOOKUP($B145,'Paddock Names'!$B$11:$D$140,3)))</f>
        <v>#DIV/0!</v>
      </c>
      <c r="AL146" s="114" t="e">
        <f>AK146+(VLOOKUP($B145,'Growth Rates'!$B$11:$O$140,($B$1+2),FALSE))-(AL145*(AL$7/VLOOKUP($B145,'Paddock Names'!$B$11:$D$140,3)))</f>
        <v>#DIV/0!</v>
      </c>
      <c r="AM146" s="115" t="e">
        <f>AL146+(VLOOKUP($B145,'Growth Rates'!$B$11:$O$140,($B$1+2),FALSE))-(AM145*(AM$7/VLOOKUP($B145,'Paddock Names'!$B$11:$D$140,3)))</f>
        <v>#DIV/0!</v>
      </c>
    </row>
    <row r="147" spans="2:39" x14ac:dyDescent="0.2">
      <c r="B147" s="58">
        <f t="shared" si="7"/>
        <v>69</v>
      </c>
      <c r="C147" s="23" t="str">
        <f>IF(VLOOKUP(B147,'Paddock Names'!$B$11:$C$140,2)&gt;0,VLOOKUP(B147,'Paddock Names'!$B$11:$C$140,2),"")</f>
        <v/>
      </c>
      <c r="D147" s="28" t="e">
        <f>IF(((F147-G147)/(((VLOOKUP(B147,'Growth Rates'!$B$11:$O$140,($B$1+2),FALSE)))-(((I$7/VLOOKUP(B147,'Paddock Names'!$B$11:$D$140,3))))))*-1&gt;31,31,(IF(((F147-G147)/(((VLOOKUP(B147,'Growth Rates'!$B$11:$O$140,($B$1+2),FALSE)))-(((I$7/VLOOKUP(B147,'Paddock Names'!$B$11:$D$140,3))))))*-1&gt;0,ROUNDDOWN(((F147-G147)/(((VLOOKUP(B147,'Growth Rates'!$B$11:$O$140,($B$1+2),FALSE)))-(((I$7/VLOOKUP(B147,'Paddock Names'!$B$11:$D$140,3))))))*-1,0),31)))</f>
        <v>#DIV/0!</v>
      </c>
      <c r="E147" s="17" t="str">
        <f t="shared" si="8"/>
        <v xml:space="preserve"> </v>
      </c>
      <c r="F147" s="119" t="e">
        <f>Nov!AL148</f>
        <v>#DIV/0!</v>
      </c>
      <c r="G147" s="17">
        <f>VLOOKUP(B147,'Herbage Mass Residual'!$B$11:$O$140,($B$1+2),FALSE)</f>
        <v>2000</v>
      </c>
      <c r="H147" s="103" t="e">
        <f>($F$7/VLOOKUP(B147,'Paddock Names'!$B$11:$D$140,3))*(SUM(I147:AM147)/31)</f>
        <v>#DIV/0!</v>
      </c>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2"/>
    </row>
    <row r="148" spans="2:39" ht="16" thickBot="1" x14ac:dyDescent="0.25">
      <c r="B148" s="58">
        <f t="shared" si="7"/>
        <v>69.5</v>
      </c>
      <c r="C148" s="23"/>
      <c r="D148" s="29"/>
      <c r="E148" s="27"/>
      <c r="F148" s="21"/>
      <c r="G148" s="22"/>
      <c r="H148" s="104"/>
      <c r="I148" s="114" t="e">
        <f>F147+(VLOOKUP(B147,'Growth Rates'!$B$11:$O$140,($B$1+2),FALSE))-(I147*(I$7/VLOOKUP(B147,'Paddock Names'!$B$11:$D$140,3)))</f>
        <v>#DIV/0!</v>
      </c>
      <c r="J148" s="114" t="e">
        <f>I148+(VLOOKUP($B147,'Growth Rates'!$B$11:$O$140,($B$1+2),FALSE))-(J147*(J$7/VLOOKUP($B147,'Paddock Names'!$B$11:$D$140,3)))</f>
        <v>#DIV/0!</v>
      </c>
      <c r="K148" s="114" t="e">
        <f>J148+(VLOOKUP($B147,'Growth Rates'!$B$11:$O$140,($B$1+2),FALSE))-(K147*(K$7/VLOOKUP($B147,'Paddock Names'!$B$11:$D$140,3)))</f>
        <v>#DIV/0!</v>
      </c>
      <c r="L148" s="114" t="e">
        <f>K148+(VLOOKUP($B147,'Growth Rates'!$B$11:$O$140,($B$1+2),FALSE))-(L147*(L$7/VLOOKUP($B147,'Paddock Names'!$B$11:$D$140,3)))</f>
        <v>#DIV/0!</v>
      </c>
      <c r="M148" s="114" t="e">
        <f>L148+(VLOOKUP($B147,'Growth Rates'!$B$11:$O$140,($B$1+2),FALSE))-(M147*(M$7/VLOOKUP($B147,'Paddock Names'!$B$11:$D$140,3)))</f>
        <v>#DIV/0!</v>
      </c>
      <c r="N148" s="114" t="e">
        <f>M148+(VLOOKUP($B147,'Growth Rates'!$B$11:$O$140,($B$1+2),FALSE))-(N147*(N$7/VLOOKUP($B147,'Paddock Names'!$B$11:$D$140,3)))</f>
        <v>#DIV/0!</v>
      </c>
      <c r="O148" s="114" t="e">
        <f>N148+(VLOOKUP($B147,'Growth Rates'!$B$11:$O$140,($B$1+2),FALSE))-(O147*(O$7/VLOOKUP($B147,'Paddock Names'!$B$11:$D$140,3)))</f>
        <v>#DIV/0!</v>
      </c>
      <c r="P148" s="114" t="e">
        <f>O148+(VLOOKUP($B147,'Growth Rates'!$B$11:$O$140,($B$1+2),FALSE))-(P147*(P$7/VLOOKUP($B147,'Paddock Names'!$B$11:$D$140,3)))</f>
        <v>#DIV/0!</v>
      </c>
      <c r="Q148" s="114" t="e">
        <f>P148+(VLOOKUP($B147,'Growth Rates'!$B$11:$O$140,($B$1+2),FALSE))-(Q147*(Q$7/VLOOKUP($B147,'Paddock Names'!$B$11:$D$140,3)))</f>
        <v>#DIV/0!</v>
      </c>
      <c r="R148" s="114" t="e">
        <f>Q148+(VLOOKUP($B147,'Growth Rates'!$B$11:$O$140,($B$1+2),FALSE))-(R147*(R$7/VLOOKUP($B147,'Paddock Names'!$B$11:$D$140,3)))</f>
        <v>#DIV/0!</v>
      </c>
      <c r="S148" s="114" t="e">
        <f>R148+(VLOOKUP($B147,'Growth Rates'!$B$11:$O$140,($B$1+2),FALSE))-(S147*(S$7/VLOOKUP($B147,'Paddock Names'!$B$11:$D$140,3)))</f>
        <v>#DIV/0!</v>
      </c>
      <c r="T148" s="114" t="e">
        <f>S148+(VLOOKUP($B147,'Growth Rates'!$B$11:$O$140,($B$1+2),FALSE))-(T147*(T$7/VLOOKUP($B147,'Paddock Names'!$B$11:$D$140,3)))</f>
        <v>#DIV/0!</v>
      </c>
      <c r="U148" s="114" t="e">
        <f>T148+(VLOOKUP($B147,'Growth Rates'!$B$11:$O$140,($B$1+2),FALSE))-(U147*(U$7/VLOOKUP($B147,'Paddock Names'!$B$11:$D$140,3)))</f>
        <v>#DIV/0!</v>
      </c>
      <c r="V148" s="114" t="e">
        <f>U148+(VLOOKUP($B147,'Growth Rates'!$B$11:$O$140,($B$1+2),FALSE))-(V147*(V$7/VLOOKUP($B147,'Paddock Names'!$B$11:$D$140,3)))</f>
        <v>#DIV/0!</v>
      </c>
      <c r="W148" s="114" t="e">
        <f>V148+(VLOOKUP($B147,'Growth Rates'!$B$11:$O$140,($B$1+2),FALSE))-(W147*(W$7/VLOOKUP($B147,'Paddock Names'!$B$11:$D$140,3)))</f>
        <v>#DIV/0!</v>
      </c>
      <c r="X148" s="114" t="e">
        <f>W148+(VLOOKUP($B147,'Growth Rates'!$B$11:$O$140,($B$1+2),FALSE))-(X147*(X$7/VLOOKUP($B147,'Paddock Names'!$B$11:$D$140,3)))</f>
        <v>#DIV/0!</v>
      </c>
      <c r="Y148" s="114" t="e">
        <f>X148+(VLOOKUP($B147,'Growth Rates'!$B$11:$O$140,($B$1+2),FALSE))-(Y147*(Y$7/VLOOKUP($B147,'Paddock Names'!$B$11:$D$140,3)))</f>
        <v>#DIV/0!</v>
      </c>
      <c r="Z148" s="114" t="e">
        <f>Y148+(VLOOKUP($B147,'Growth Rates'!$B$11:$O$140,($B$1+2),FALSE))-(Z147*(Z$7/VLOOKUP($B147,'Paddock Names'!$B$11:$D$140,3)))</f>
        <v>#DIV/0!</v>
      </c>
      <c r="AA148" s="114" t="e">
        <f>Z148+(VLOOKUP($B147,'Growth Rates'!$B$11:$O$140,($B$1+2),FALSE))-(AA147*(AA$7/VLOOKUP($B147,'Paddock Names'!$B$11:$D$140,3)))</f>
        <v>#DIV/0!</v>
      </c>
      <c r="AB148" s="114" t="e">
        <f>AA148+(VLOOKUP($B147,'Growth Rates'!$B$11:$O$140,($B$1+2),FALSE))-(AB147*(AB$7/VLOOKUP($B147,'Paddock Names'!$B$11:$D$140,3)))</f>
        <v>#DIV/0!</v>
      </c>
      <c r="AC148" s="114" t="e">
        <f>AB148+(VLOOKUP($B147,'Growth Rates'!$B$11:$O$140,($B$1+2),FALSE))-(AC147*(AC$7/VLOOKUP($B147,'Paddock Names'!$B$11:$D$140,3)))</f>
        <v>#DIV/0!</v>
      </c>
      <c r="AD148" s="114" t="e">
        <f>AC148+(VLOOKUP($B147,'Growth Rates'!$B$11:$O$140,($B$1+2),FALSE))-(AD147*(AD$7/VLOOKUP($B147,'Paddock Names'!$B$11:$D$140,3)))</f>
        <v>#DIV/0!</v>
      </c>
      <c r="AE148" s="114" t="e">
        <f>AD148+(VLOOKUP($B147,'Growth Rates'!$B$11:$O$140,($B$1+2),FALSE))-(AE147*(AE$7/VLOOKUP($B147,'Paddock Names'!$B$11:$D$140,3)))</f>
        <v>#DIV/0!</v>
      </c>
      <c r="AF148" s="114" t="e">
        <f>AE148+(VLOOKUP($B147,'Growth Rates'!$B$11:$O$140,($B$1+2),FALSE))-(AF147*(AF$7/VLOOKUP($B147,'Paddock Names'!$B$11:$D$140,3)))</f>
        <v>#DIV/0!</v>
      </c>
      <c r="AG148" s="114" t="e">
        <f>AF148+(VLOOKUP($B147,'Growth Rates'!$B$11:$O$140,($B$1+2),FALSE))-(AG147*(AG$7/VLOOKUP($B147,'Paddock Names'!$B$11:$D$140,3)))</f>
        <v>#DIV/0!</v>
      </c>
      <c r="AH148" s="114" t="e">
        <f>AG148+(VLOOKUP($B147,'Growth Rates'!$B$11:$O$140,($B$1+2),FALSE))-(AH147*(AH$7/VLOOKUP($B147,'Paddock Names'!$B$11:$D$140,3)))</f>
        <v>#DIV/0!</v>
      </c>
      <c r="AI148" s="114" t="e">
        <f>AH148+(VLOOKUP($B147,'Growth Rates'!$B$11:$O$140,($B$1+2),FALSE))-(AI147*(AI$7/VLOOKUP($B147,'Paddock Names'!$B$11:$D$140,3)))</f>
        <v>#DIV/0!</v>
      </c>
      <c r="AJ148" s="114" t="e">
        <f>AI148+(VLOOKUP($B147,'Growth Rates'!$B$11:$O$140,($B$1+2),FALSE))-(AJ147*(AJ$7/VLOOKUP($B147,'Paddock Names'!$B$11:$D$140,3)))</f>
        <v>#DIV/0!</v>
      </c>
      <c r="AK148" s="114" t="e">
        <f>AJ148+(VLOOKUP($B147,'Growth Rates'!$B$11:$O$140,($B$1+2),FALSE))-(AK147*(AK$7/VLOOKUP($B147,'Paddock Names'!$B$11:$D$140,3)))</f>
        <v>#DIV/0!</v>
      </c>
      <c r="AL148" s="114" t="e">
        <f>AK148+(VLOOKUP($B147,'Growth Rates'!$B$11:$O$140,($B$1+2),FALSE))-(AL147*(AL$7/VLOOKUP($B147,'Paddock Names'!$B$11:$D$140,3)))</f>
        <v>#DIV/0!</v>
      </c>
      <c r="AM148" s="115" t="e">
        <f>AL148+(VLOOKUP($B147,'Growth Rates'!$B$11:$O$140,($B$1+2),FALSE))-(AM147*(AM$7/VLOOKUP($B147,'Paddock Names'!$B$11:$D$140,3)))</f>
        <v>#DIV/0!</v>
      </c>
    </row>
    <row r="149" spans="2:39" x14ac:dyDescent="0.2">
      <c r="B149" s="58">
        <f t="shared" si="7"/>
        <v>70</v>
      </c>
      <c r="C149" s="23" t="str">
        <f>IF(VLOOKUP(B149,'Paddock Names'!$B$11:$C$140,2)&gt;0,VLOOKUP(B149,'Paddock Names'!$B$11:$C$140,2),"")</f>
        <v/>
      </c>
      <c r="D149" s="28" t="e">
        <f>IF(((F149-G149)/(((VLOOKUP(B149,'Growth Rates'!$B$11:$O$140,($B$1+2),FALSE)))-(((I$7/VLOOKUP(B149,'Paddock Names'!$B$11:$D$140,3))))))*-1&gt;31,31,(IF(((F149-G149)/(((VLOOKUP(B149,'Growth Rates'!$B$11:$O$140,($B$1+2),FALSE)))-(((I$7/VLOOKUP(B149,'Paddock Names'!$B$11:$D$140,3))))))*-1&gt;0,ROUNDDOWN(((F149-G149)/(((VLOOKUP(B149,'Growth Rates'!$B$11:$O$140,($B$1+2),FALSE)))-(((I$7/VLOOKUP(B149,'Paddock Names'!$B$11:$D$140,3))))))*-1,0),31)))</f>
        <v>#DIV/0!</v>
      </c>
      <c r="E149" s="17" t="str">
        <f t="shared" si="8"/>
        <v xml:space="preserve"> </v>
      </c>
      <c r="F149" s="119" t="e">
        <f>Nov!AL150</f>
        <v>#DIV/0!</v>
      </c>
      <c r="G149" s="17">
        <f>VLOOKUP(B149,'Herbage Mass Residual'!$B$11:$O$140,($B$1+2),FALSE)</f>
        <v>2000</v>
      </c>
      <c r="H149" s="103" t="e">
        <f>($F$7/VLOOKUP(B149,'Paddock Names'!$B$11:$D$140,3))*(SUM(I149:AM149)/31)</f>
        <v>#DIV/0!</v>
      </c>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2"/>
    </row>
    <row r="150" spans="2:39" ht="16" thickBot="1" x14ac:dyDescent="0.25">
      <c r="B150" s="58">
        <f t="shared" si="7"/>
        <v>70.5</v>
      </c>
      <c r="C150" s="23"/>
      <c r="D150" s="29"/>
      <c r="E150" s="27"/>
      <c r="F150" s="21"/>
      <c r="G150" s="22"/>
      <c r="H150" s="104"/>
      <c r="I150" s="114" t="e">
        <f>F149+(VLOOKUP(B149,'Growth Rates'!$B$11:$O$140,($B$1+2),FALSE))-(I149*(I$7/VLOOKUP(B149,'Paddock Names'!$B$11:$D$140,3)))</f>
        <v>#DIV/0!</v>
      </c>
      <c r="J150" s="114" t="e">
        <f>I150+(VLOOKUP($B149,'Growth Rates'!$B$11:$O$140,($B$1+2),FALSE))-(J149*(J$7/VLOOKUP($B149,'Paddock Names'!$B$11:$D$140,3)))</f>
        <v>#DIV/0!</v>
      </c>
      <c r="K150" s="114" t="e">
        <f>J150+(VLOOKUP($B149,'Growth Rates'!$B$11:$O$140,($B$1+2),FALSE))-(K149*(K$7/VLOOKUP($B149,'Paddock Names'!$B$11:$D$140,3)))</f>
        <v>#DIV/0!</v>
      </c>
      <c r="L150" s="114" t="e">
        <f>K150+(VLOOKUP($B149,'Growth Rates'!$B$11:$O$140,($B$1+2),FALSE))-(L149*(L$7/VLOOKUP($B149,'Paddock Names'!$B$11:$D$140,3)))</f>
        <v>#DIV/0!</v>
      </c>
      <c r="M150" s="114" t="e">
        <f>L150+(VLOOKUP($B149,'Growth Rates'!$B$11:$O$140,($B$1+2),FALSE))-(M149*(M$7/VLOOKUP($B149,'Paddock Names'!$B$11:$D$140,3)))</f>
        <v>#DIV/0!</v>
      </c>
      <c r="N150" s="114" t="e">
        <f>M150+(VLOOKUP($B149,'Growth Rates'!$B$11:$O$140,($B$1+2),FALSE))-(N149*(N$7/VLOOKUP($B149,'Paddock Names'!$B$11:$D$140,3)))</f>
        <v>#DIV/0!</v>
      </c>
      <c r="O150" s="114" t="e">
        <f>N150+(VLOOKUP($B149,'Growth Rates'!$B$11:$O$140,($B$1+2),FALSE))-(O149*(O$7/VLOOKUP($B149,'Paddock Names'!$B$11:$D$140,3)))</f>
        <v>#DIV/0!</v>
      </c>
      <c r="P150" s="114" t="e">
        <f>O150+(VLOOKUP($B149,'Growth Rates'!$B$11:$O$140,($B$1+2),FALSE))-(P149*(P$7/VLOOKUP($B149,'Paddock Names'!$B$11:$D$140,3)))</f>
        <v>#DIV/0!</v>
      </c>
      <c r="Q150" s="114" t="e">
        <f>P150+(VLOOKUP($B149,'Growth Rates'!$B$11:$O$140,($B$1+2),FALSE))-(Q149*(Q$7/VLOOKUP($B149,'Paddock Names'!$B$11:$D$140,3)))</f>
        <v>#DIV/0!</v>
      </c>
      <c r="R150" s="114" t="e">
        <f>Q150+(VLOOKUP($B149,'Growth Rates'!$B$11:$O$140,($B$1+2),FALSE))-(R149*(R$7/VLOOKUP($B149,'Paddock Names'!$B$11:$D$140,3)))</f>
        <v>#DIV/0!</v>
      </c>
      <c r="S150" s="114" t="e">
        <f>R150+(VLOOKUP($B149,'Growth Rates'!$B$11:$O$140,($B$1+2),FALSE))-(S149*(S$7/VLOOKUP($B149,'Paddock Names'!$B$11:$D$140,3)))</f>
        <v>#DIV/0!</v>
      </c>
      <c r="T150" s="114" t="e">
        <f>S150+(VLOOKUP($B149,'Growth Rates'!$B$11:$O$140,($B$1+2),FALSE))-(T149*(T$7/VLOOKUP($B149,'Paddock Names'!$B$11:$D$140,3)))</f>
        <v>#DIV/0!</v>
      </c>
      <c r="U150" s="114" t="e">
        <f>T150+(VLOOKUP($B149,'Growth Rates'!$B$11:$O$140,($B$1+2),FALSE))-(U149*(U$7/VLOOKUP($B149,'Paddock Names'!$B$11:$D$140,3)))</f>
        <v>#DIV/0!</v>
      </c>
      <c r="V150" s="114" t="e">
        <f>U150+(VLOOKUP($B149,'Growth Rates'!$B$11:$O$140,($B$1+2),FALSE))-(V149*(V$7/VLOOKUP($B149,'Paddock Names'!$B$11:$D$140,3)))</f>
        <v>#DIV/0!</v>
      </c>
      <c r="W150" s="114" t="e">
        <f>V150+(VLOOKUP($B149,'Growth Rates'!$B$11:$O$140,($B$1+2),FALSE))-(W149*(W$7/VLOOKUP($B149,'Paddock Names'!$B$11:$D$140,3)))</f>
        <v>#DIV/0!</v>
      </c>
      <c r="X150" s="114" t="e">
        <f>W150+(VLOOKUP($B149,'Growth Rates'!$B$11:$O$140,($B$1+2),FALSE))-(X149*(X$7/VLOOKUP($B149,'Paddock Names'!$B$11:$D$140,3)))</f>
        <v>#DIV/0!</v>
      </c>
      <c r="Y150" s="114" t="e">
        <f>X150+(VLOOKUP($B149,'Growth Rates'!$B$11:$O$140,($B$1+2),FALSE))-(Y149*(Y$7/VLOOKUP($B149,'Paddock Names'!$B$11:$D$140,3)))</f>
        <v>#DIV/0!</v>
      </c>
      <c r="Z150" s="114" t="e">
        <f>Y150+(VLOOKUP($B149,'Growth Rates'!$B$11:$O$140,($B$1+2),FALSE))-(Z149*(Z$7/VLOOKUP($B149,'Paddock Names'!$B$11:$D$140,3)))</f>
        <v>#DIV/0!</v>
      </c>
      <c r="AA150" s="114" t="e">
        <f>Z150+(VLOOKUP($B149,'Growth Rates'!$B$11:$O$140,($B$1+2),FALSE))-(AA149*(AA$7/VLOOKUP($B149,'Paddock Names'!$B$11:$D$140,3)))</f>
        <v>#DIV/0!</v>
      </c>
      <c r="AB150" s="114" t="e">
        <f>AA150+(VLOOKUP($B149,'Growth Rates'!$B$11:$O$140,($B$1+2),FALSE))-(AB149*(AB$7/VLOOKUP($B149,'Paddock Names'!$B$11:$D$140,3)))</f>
        <v>#DIV/0!</v>
      </c>
      <c r="AC150" s="114" t="e">
        <f>AB150+(VLOOKUP($B149,'Growth Rates'!$B$11:$O$140,($B$1+2),FALSE))-(AC149*(AC$7/VLOOKUP($B149,'Paddock Names'!$B$11:$D$140,3)))</f>
        <v>#DIV/0!</v>
      </c>
      <c r="AD150" s="114" t="e">
        <f>AC150+(VLOOKUP($B149,'Growth Rates'!$B$11:$O$140,($B$1+2),FALSE))-(AD149*(AD$7/VLOOKUP($B149,'Paddock Names'!$B$11:$D$140,3)))</f>
        <v>#DIV/0!</v>
      </c>
      <c r="AE150" s="114" t="e">
        <f>AD150+(VLOOKUP($B149,'Growth Rates'!$B$11:$O$140,($B$1+2),FALSE))-(AE149*(AE$7/VLOOKUP($B149,'Paddock Names'!$B$11:$D$140,3)))</f>
        <v>#DIV/0!</v>
      </c>
      <c r="AF150" s="114" t="e">
        <f>AE150+(VLOOKUP($B149,'Growth Rates'!$B$11:$O$140,($B$1+2),FALSE))-(AF149*(AF$7/VLOOKUP($B149,'Paddock Names'!$B$11:$D$140,3)))</f>
        <v>#DIV/0!</v>
      </c>
      <c r="AG150" s="114" t="e">
        <f>AF150+(VLOOKUP($B149,'Growth Rates'!$B$11:$O$140,($B$1+2),FALSE))-(AG149*(AG$7/VLOOKUP($B149,'Paddock Names'!$B$11:$D$140,3)))</f>
        <v>#DIV/0!</v>
      </c>
      <c r="AH150" s="114" t="e">
        <f>AG150+(VLOOKUP($B149,'Growth Rates'!$B$11:$O$140,($B$1+2),FALSE))-(AH149*(AH$7/VLOOKUP($B149,'Paddock Names'!$B$11:$D$140,3)))</f>
        <v>#DIV/0!</v>
      </c>
      <c r="AI150" s="114" t="e">
        <f>AH150+(VLOOKUP($B149,'Growth Rates'!$B$11:$O$140,($B$1+2),FALSE))-(AI149*(AI$7/VLOOKUP($B149,'Paddock Names'!$B$11:$D$140,3)))</f>
        <v>#DIV/0!</v>
      </c>
      <c r="AJ150" s="114" t="e">
        <f>AI150+(VLOOKUP($B149,'Growth Rates'!$B$11:$O$140,($B$1+2),FALSE))-(AJ149*(AJ$7/VLOOKUP($B149,'Paddock Names'!$B$11:$D$140,3)))</f>
        <v>#DIV/0!</v>
      </c>
      <c r="AK150" s="114" t="e">
        <f>AJ150+(VLOOKUP($B149,'Growth Rates'!$B$11:$O$140,($B$1+2),FALSE))-(AK149*(AK$7/VLOOKUP($B149,'Paddock Names'!$B$11:$D$140,3)))</f>
        <v>#DIV/0!</v>
      </c>
      <c r="AL150" s="114" t="e">
        <f>AK150+(VLOOKUP($B149,'Growth Rates'!$B$11:$O$140,($B$1+2),FALSE))-(AL149*(AL$7/VLOOKUP($B149,'Paddock Names'!$B$11:$D$140,3)))</f>
        <v>#DIV/0!</v>
      </c>
      <c r="AM150" s="115" t="e">
        <f>AL150+(VLOOKUP($B149,'Growth Rates'!$B$11:$O$140,($B$1+2),FALSE))-(AM149*(AM$7/VLOOKUP($B149,'Paddock Names'!$B$11:$D$140,3)))</f>
        <v>#DIV/0!</v>
      </c>
    </row>
    <row r="151" spans="2:39" x14ac:dyDescent="0.2">
      <c r="B151" s="58">
        <f t="shared" si="7"/>
        <v>71</v>
      </c>
      <c r="C151" s="23" t="str">
        <f>IF(VLOOKUP(B151,'Paddock Names'!$B$11:$C$140,2)&gt;0,VLOOKUP(B151,'Paddock Names'!$B$11:$C$140,2),"")</f>
        <v/>
      </c>
      <c r="D151" s="28" t="e">
        <f>IF(((F151-G151)/(((VLOOKUP(B151,'Growth Rates'!$B$11:$O$140,($B$1+2),FALSE)))-(((I$7/VLOOKUP(B151,'Paddock Names'!$B$11:$D$140,3))))))*-1&gt;31,31,(IF(((F151-G151)/(((VLOOKUP(B151,'Growth Rates'!$B$11:$O$140,($B$1+2),FALSE)))-(((I$7/VLOOKUP(B151,'Paddock Names'!$B$11:$D$140,3))))))*-1&gt;0,ROUNDDOWN(((F151-G151)/(((VLOOKUP(B151,'Growth Rates'!$B$11:$O$140,($B$1+2),FALSE)))-(((I$7/VLOOKUP(B151,'Paddock Names'!$B$11:$D$140,3))))))*-1,0),31)))</f>
        <v>#DIV/0!</v>
      </c>
      <c r="E151" s="17" t="str">
        <f t="shared" si="8"/>
        <v xml:space="preserve"> </v>
      </c>
      <c r="F151" s="119" t="e">
        <f>Nov!AL152</f>
        <v>#DIV/0!</v>
      </c>
      <c r="G151" s="17">
        <f>VLOOKUP(B151,'Herbage Mass Residual'!$B$11:$O$140,($B$1+2),FALSE)</f>
        <v>2000</v>
      </c>
      <c r="H151" s="103" t="e">
        <f>($F$7/VLOOKUP(B151,'Paddock Names'!$B$11:$D$140,3))*(SUM(I151:AM151)/31)</f>
        <v>#DIV/0!</v>
      </c>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2"/>
    </row>
    <row r="152" spans="2:39" ht="16" thickBot="1" x14ac:dyDescent="0.25">
      <c r="B152" s="58">
        <f t="shared" si="7"/>
        <v>71.5</v>
      </c>
      <c r="C152" s="23"/>
      <c r="D152" s="29"/>
      <c r="E152" s="27"/>
      <c r="F152" s="21"/>
      <c r="G152" s="22"/>
      <c r="H152" s="104"/>
      <c r="I152" s="114" t="e">
        <f>F151+(VLOOKUP(B151,'Growth Rates'!$B$11:$O$140,($B$1+2),FALSE))-(I151*(I$7/VLOOKUP(B151,'Paddock Names'!$B$11:$D$140,3)))</f>
        <v>#DIV/0!</v>
      </c>
      <c r="J152" s="114" t="e">
        <f>I152+(VLOOKUP($B151,'Growth Rates'!$B$11:$O$140,($B$1+2),FALSE))-(J151*(J$7/VLOOKUP($B151,'Paddock Names'!$B$11:$D$140,3)))</f>
        <v>#DIV/0!</v>
      </c>
      <c r="K152" s="114" t="e">
        <f>J152+(VLOOKUP($B151,'Growth Rates'!$B$11:$O$140,($B$1+2),FALSE))-(K151*(K$7/VLOOKUP($B151,'Paddock Names'!$B$11:$D$140,3)))</f>
        <v>#DIV/0!</v>
      </c>
      <c r="L152" s="114" t="e">
        <f>K152+(VLOOKUP($B151,'Growth Rates'!$B$11:$O$140,($B$1+2),FALSE))-(L151*(L$7/VLOOKUP($B151,'Paddock Names'!$B$11:$D$140,3)))</f>
        <v>#DIV/0!</v>
      </c>
      <c r="M152" s="114" t="e">
        <f>L152+(VLOOKUP($B151,'Growth Rates'!$B$11:$O$140,($B$1+2),FALSE))-(M151*(M$7/VLOOKUP($B151,'Paddock Names'!$B$11:$D$140,3)))</f>
        <v>#DIV/0!</v>
      </c>
      <c r="N152" s="114" t="e">
        <f>M152+(VLOOKUP($B151,'Growth Rates'!$B$11:$O$140,($B$1+2),FALSE))-(N151*(N$7/VLOOKUP($B151,'Paddock Names'!$B$11:$D$140,3)))</f>
        <v>#DIV/0!</v>
      </c>
      <c r="O152" s="114" t="e">
        <f>N152+(VLOOKUP($B151,'Growth Rates'!$B$11:$O$140,($B$1+2),FALSE))-(O151*(O$7/VLOOKUP($B151,'Paddock Names'!$B$11:$D$140,3)))</f>
        <v>#DIV/0!</v>
      </c>
      <c r="P152" s="114" t="e">
        <f>O152+(VLOOKUP($B151,'Growth Rates'!$B$11:$O$140,($B$1+2),FALSE))-(P151*(P$7/VLOOKUP($B151,'Paddock Names'!$B$11:$D$140,3)))</f>
        <v>#DIV/0!</v>
      </c>
      <c r="Q152" s="114" t="e">
        <f>P152+(VLOOKUP($B151,'Growth Rates'!$B$11:$O$140,($B$1+2),FALSE))-(Q151*(Q$7/VLOOKUP($B151,'Paddock Names'!$B$11:$D$140,3)))</f>
        <v>#DIV/0!</v>
      </c>
      <c r="R152" s="114" t="e">
        <f>Q152+(VLOOKUP($B151,'Growth Rates'!$B$11:$O$140,($B$1+2),FALSE))-(R151*(R$7/VLOOKUP($B151,'Paddock Names'!$B$11:$D$140,3)))</f>
        <v>#DIV/0!</v>
      </c>
      <c r="S152" s="114" t="e">
        <f>R152+(VLOOKUP($B151,'Growth Rates'!$B$11:$O$140,($B$1+2),FALSE))-(S151*(S$7/VLOOKUP($B151,'Paddock Names'!$B$11:$D$140,3)))</f>
        <v>#DIV/0!</v>
      </c>
      <c r="T152" s="114" t="e">
        <f>S152+(VLOOKUP($B151,'Growth Rates'!$B$11:$O$140,($B$1+2),FALSE))-(T151*(T$7/VLOOKUP($B151,'Paddock Names'!$B$11:$D$140,3)))</f>
        <v>#DIV/0!</v>
      </c>
      <c r="U152" s="114" t="e">
        <f>T152+(VLOOKUP($B151,'Growth Rates'!$B$11:$O$140,($B$1+2),FALSE))-(U151*(U$7/VLOOKUP($B151,'Paddock Names'!$B$11:$D$140,3)))</f>
        <v>#DIV/0!</v>
      </c>
      <c r="V152" s="114" t="e">
        <f>U152+(VLOOKUP($B151,'Growth Rates'!$B$11:$O$140,($B$1+2),FALSE))-(V151*(V$7/VLOOKUP($B151,'Paddock Names'!$B$11:$D$140,3)))</f>
        <v>#DIV/0!</v>
      </c>
      <c r="W152" s="114" t="e">
        <f>V152+(VLOOKUP($B151,'Growth Rates'!$B$11:$O$140,($B$1+2),FALSE))-(W151*(W$7/VLOOKUP($B151,'Paddock Names'!$B$11:$D$140,3)))</f>
        <v>#DIV/0!</v>
      </c>
      <c r="X152" s="114" t="e">
        <f>W152+(VLOOKUP($B151,'Growth Rates'!$B$11:$O$140,($B$1+2),FALSE))-(X151*(X$7/VLOOKUP($B151,'Paddock Names'!$B$11:$D$140,3)))</f>
        <v>#DIV/0!</v>
      </c>
      <c r="Y152" s="114" t="e">
        <f>X152+(VLOOKUP($B151,'Growth Rates'!$B$11:$O$140,($B$1+2),FALSE))-(Y151*(Y$7/VLOOKUP($B151,'Paddock Names'!$B$11:$D$140,3)))</f>
        <v>#DIV/0!</v>
      </c>
      <c r="Z152" s="114" t="e">
        <f>Y152+(VLOOKUP($B151,'Growth Rates'!$B$11:$O$140,($B$1+2),FALSE))-(Z151*(Z$7/VLOOKUP($B151,'Paddock Names'!$B$11:$D$140,3)))</f>
        <v>#DIV/0!</v>
      </c>
      <c r="AA152" s="114" t="e">
        <f>Z152+(VLOOKUP($B151,'Growth Rates'!$B$11:$O$140,($B$1+2),FALSE))-(AA151*(AA$7/VLOOKUP($B151,'Paddock Names'!$B$11:$D$140,3)))</f>
        <v>#DIV/0!</v>
      </c>
      <c r="AB152" s="114" t="e">
        <f>AA152+(VLOOKUP($B151,'Growth Rates'!$B$11:$O$140,($B$1+2),FALSE))-(AB151*(AB$7/VLOOKUP($B151,'Paddock Names'!$B$11:$D$140,3)))</f>
        <v>#DIV/0!</v>
      </c>
      <c r="AC152" s="114" t="e">
        <f>AB152+(VLOOKUP($B151,'Growth Rates'!$B$11:$O$140,($B$1+2),FALSE))-(AC151*(AC$7/VLOOKUP($B151,'Paddock Names'!$B$11:$D$140,3)))</f>
        <v>#DIV/0!</v>
      </c>
      <c r="AD152" s="114" t="e">
        <f>AC152+(VLOOKUP($B151,'Growth Rates'!$B$11:$O$140,($B$1+2),FALSE))-(AD151*(AD$7/VLOOKUP($B151,'Paddock Names'!$B$11:$D$140,3)))</f>
        <v>#DIV/0!</v>
      </c>
      <c r="AE152" s="114" t="e">
        <f>AD152+(VLOOKUP($B151,'Growth Rates'!$B$11:$O$140,($B$1+2),FALSE))-(AE151*(AE$7/VLOOKUP($B151,'Paddock Names'!$B$11:$D$140,3)))</f>
        <v>#DIV/0!</v>
      </c>
      <c r="AF152" s="114" t="e">
        <f>AE152+(VLOOKUP($B151,'Growth Rates'!$B$11:$O$140,($B$1+2),FALSE))-(AF151*(AF$7/VLOOKUP($B151,'Paddock Names'!$B$11:$D$140,3)))</f>
        <v>#DIV/0!</v>
      </c>
      <c r="AG152" s="114" t="e">
        <f>AF152+(VLOOKUP($B151,'Growth Rates'!$B$11:$O$140,($B$1+2),FALSE))-(AG151*(AG$7/VLOOKUP($B151,'Paddock Names'!$B$11:$D$140,3)))</f>
        <v>#DIV/0!</v>
      </c>
      <c r="AH152" s="114" t="e">
        <f>AG152+(VLOOKUP($B151,'Growth Rates'!$B$11:$O$140,($B$1+2),FALSE))-(AH151*(AH$7/VLOOKUP($B151,'Paddock Names'!$B$11:$D$140,3)))</f>
        <v>#DIV/0!</v>
      </c>
      <c r="AI152" s="114" t="e">
        <f>AH152+(VLOOKUP($B151,'Growth Rates'!$B$11:$O$140,($B$1+2),FALSE))-(AI151*(AI$7/VLOOKUP($B151,'Paddock Names'!$B$11:$D$140,3)))</f>
        <v>#DIV/0!</v>
      </c>
      <c r="AJ152" s="114" t="e">
        <f>AI152+(VLOOKUP($B151,'Growth Rates'!$B$11:$O$140,($B$1+2),FALSE))-(AJ151*(AJ$7/VLOOKUP($B151,'Paddock Names'!$B$11:$D$140,3)))</f>
        <v>#DIV/0!</v>
      </c>
      <c r="AK152" s="114" t="e">
        <f>AJ152+(VLOOKUP($B151,'Growth Rates'!$B$11:$O$140,($B$1+2),FALSE))-(AK151*(AK$7/VLOOKUP($B151,'Paddock Names'!$B$11:$D$140,3)))</f>
        <v>#DIV/0!</v>
      </c>
      <c r="AL152" s="114" t="e">
        <f>AK152+(VLOOKUP($B151,'Growth Rates'!$B$11:$O$140,($B$1+2),FALSE))-(AL151*(AL$7/VLOOKUP($B151,'Paddock Names'!$B$11:$D$140,3)))</f>
        <v>#DIV/0!</v>
      </c>
      <c r="AM152" s="115" t="e">
        <f>AL152+(VLOOKUP($B151,'Growth Rates'!$B$11:$O$140,($B$1+2),FALSE))-(AM151*(AM$7/VLOOKUP($B151,'Paddock Names'!$B$11:$D$140,3)))</f>
        <v>#DIV/0!</v>
      </c>
    </row>
    <row r="153" spans="2:39" x14ac:dyDescent="0.2">
      <c r="B153" s="58">
        <f t="shared" si="7"/>
        <v>72</v>
      </c>
      <c r="C153" s="23" t="str">
        <f>IF(VLOOKUP(B153,'Paddock Names'!$B$11:$C$140,2)&gt;0,VLOOKUP(B153,'Paddock Names'!$B$11:$C$140,2),"")</f>
        <v/>
      </c>
      <c r="D153" s="28" t="e">
        <f>IF(((F153-G153)/(((VLOOKUP(B153,'Growth Rates'!$B$11:$O$140,($B$1+2),FALSE)))-(((I$7/VLOOKUP(B153,'Paddock Names'!$B$11:$D$140,3))))))*-1&gt;31,31,(IF(((F153-G153)/(((VLOOKUP(B153,'Growth Rates'!$B$11:$O$140,($B$1+2),FALSE)))-(((I$7/VLOOKUP(B153,'Paddock Names'!$B$11:$D$140,3))))))*-1&gt;0,ROUNDDOWN(((F153-G153)/(((VLOOKUP(B153,'Growth Rates'!$B$11:$O$140,($B$1+2),FALSE)))-(((I$7/VLOOKUP(B153,'Paddock Names'!$B$11:$D$140,3))))))*-1,0),31)))</f>
        <v>#DIV/0!</v>
      </c>
      <c r="E153" s="17" t="str">
        <f t="shared" si="8"/>
        <v xml:space="preserve"> </v>
      </c>
      <c r="F153" s="119" t="e">
        <f>Nov!AL154</f>
        <v>#DIV/0!</v>
      </c>
      <c r="G153" s="17">
        <f>VLOOKUP(B153,'Herbage Mass Residual'!$B$11:$O$140,($B$1+2),FALSE)</f>
        <v>2000</v>
      </c>
      <c r="H153" s="103" t="e">
        <f>($F$7/VLOOKUP(B153,'Paddock Names'!$B$11:$D$140,3))*(SUM(I153:AM153)/31)</f>
        <v>#DIV/0!</v>
      </c>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2"/>
    </row>
    <row r="154" spans="2:39" ht="16" thickBot="1" x14ac:dyDescent="0.25">
      <c r="B154" s="58">
        <f t="shared" si="7"/>
        <v>72.5</v>
      </c>
      <c r="C154" s="23"/>
      <c r="D154" s="29"/>
      <c r="E154" s="27"/>
      <c r="F154" s="21"/>
      <c r="G154" s="22"/>
      <c r="H154" s="104"/>
      <c r="I154" s="114" t="e">
        <f>F153+(VLOOKUP(B153,'Growth Rates'!$B$11:$O$140,($B$1+2),FALSE))-(I153*(I$7/VLOOKUP(B153,'Paddock Names'!$B$11:$D$140,3)))</f>
        <v>#DIV/0!</v>
      </c>
      <c r="J154" s="114" t="e">
        <f>I154+(VLOOKUP($B153,'Growth Rates'!$B$11:$O$140,($B$1+2),FALSE))-(J153*(J$7/VLOOKUP($B153,'Paddock Names'!$B$11:$D$140,3)))</f>
        <v>#DIV/0!</v>
      </c>
      <c r="K154" s="114" t="e">
        <f>J154+(VLOOKUP($B153,'Growth Rates'!$B$11:$O$140,($B$1+2),FALSE))-(K153*(K$7/VLOOKUP($B153,'Paddock Names'!$B$11:$D$140,3)))</f>
        <v>#DIV/0!</v>
      </c>
      <c r="L154" s="114" t="e">
        <f>K154+(VLOOKUP($B153,'Growth Rates'!$B$11:$O$140,($B$1+2),FALSE))-(L153*(L$7/VLOOKUP($B153,'Paddock Names'!$B$11:$D$140,3)))</f>
        <v>#DIV/0!</v>
      </c>
      <c r="M154" s="114" t="e">
        <f>L154+(VLOOKUP($B153,'Growth Rates'!$B$11:$O$140,($B$1+2),FALSE))-(M153*(M$7/VLOOKUP($B153,'Paddock Names'!$B$11:$D$140,3)))</f>
        <v>#DIV/0!</v>
      </c>
      <c r="N154" s="114" t="e">
        <f>M154+(VLOOKUP($B153,'Growth Rates'!$B$11:$O$140,($B$1+2),FALSE))-(N153*(N$7/VLOOKUP($B153,'Paddock Names'!$B$11:$D$140,3)))</f>
        <v>#DIV/0!</v>
      </c>
      <c r="O154" s="114" t="e">
        <f>N154+(VLOOKUP($B153,'Growth Rates'!$B$11:$O$140,($B$1+2),FALSE))-(O153*(O$7/VLOOKUP($B153,'Paddock Names'!$B$11:$D$140,3)))</f>
        <v>#DIV/0!</v>
      </c>
      <c r="P154" s="114" t="e">
        <f>O154+(VLOOKUP($B153,'Growth Rates'!$B$11:$O$140,($B$1+2),FALSE))-(P153*(P$7/VLOOKUP($B153,'Paddock Names'!$B$11:$D$140,3)))</f>
        <v>#DIV/0!</v>
      </c>
      <c r="Q154" s="114" t="e">
        <f>P154+(VLOOKUP($B153,'Growth Rates'!$B$11:$O$140,($B$1+2),FALSE))-(Q153*(Q$7/VLOOKUP($B153,'Paddock Names'!$B$11:$D$140,3)))</f>
        <v>#DIV/0!</v>
      </c>
      <c r="R154" s="114" t="e">
        <f>Q154+(VLOOKUP($B153,'Growth Rates'!$B$11:$O$140,($B$1+2),FALSE))-(R153*(R$7/VLOOKUP($B153,'Paddock Names'!$B$11:$D$140,3)))</f>
        <v>#DIV/0!</v>
      </c>
      <c r="S154" s="114" t="e">
        <f>R154+(VLOOKUP($B153,'Growth Rates'!$B$11:$O$140,($B$1+2),FALSE))-(S153*(S$7/VLOOKUP($B153,'Paddock Names'!$B$11:$D$140,3)))</f>
        <v>#DIV/0!</v>
      </c>
      <c r="T154" s="114" t="e">
        <f>S154+(VLOOKUP($B153,'Growth Rates'!$B$11:$O$140,($B$1+2),FALSE))-(T153*(T$7/VLOOKUP($B153,'Paddock Names'!$B$11:$D$140,3)))</f>
        <v>#DIV/0!</v>
      </c>
      <c r="U154" s="114" t="e">
        <f>T154+(VLOOKUP($B153,'Growth Rates'!$B$11:$O$140,($B$1+2),FALSE))-(U153*(U$7/VLOOKUP($B153,'Paddock Names'!$B$11:$D$140,3)))</f>
        <v>#DIV/0!</v>
      </c>
      <c r="V154" s="114" t="e">
        <f>U154+(VLOOKUP($B153,'Growth Rates'!$B$11:$O$140,($B$1+2),FALSE))-(V153*(V$7/VLOOKUP($B153,'Paddock Names'!$B$11:$D$140,3)))</f>
        <v>#DIV/0!</v>
      </c>
      <c r="W154" s="114" t="e">
        <f>V154+(VLOOKUP($B153,'Growth Rates'!$B$11:$O$140,($B$1+2),FALSE))-(W153*(W$7/VLOOKUP($B153,'Paddock Names'!$B$11:$D$140,3)))</f>
        <v>#DIV/0!</v>
      </c>
      <c r="X154" s="114" t="e">
        <f>W154+(VLOOKUP($B153,'Growth Rates'!$B$11:$O$140,($B$1+2),FALSE))-(X153*(X$7/VLOOKUP($B153,'Paddock Names'!$B$11:$D$140,3)))</f>
        <v>#DIV/0!</v>
      </c>
      <c r="Y154" s="114" t="e">
        <f>X154+(VLOOKUP($B153,'Growth Rates'!$B$11:$O$140,($B$1+2),FALSE))-(Y153*(Y$7/VLOOKUP($B153,'Paddock Names'!$B$11:$D$140,3)))</f>
        <v>#DIV/0!</v>
      </c>
      <c r="Z154" s="114" t="e">
        <f>Y154+(VLOOKUP($B153,'Growth Rates'!$B$11:$O$140,($B$1+2),FALSE))-(Z153*(Z$7/VLOOKUP($B153,'Paddock Names'!$B$11:$D$140,3)))</f>
        <v>#DIV/0!</v>
      </c>
      <c r="AA154" s="114" t="e">
        <f>Z154+(VLOOKUP($B153,'Growth Rates'!$B$11:$O$140,($B$1+2),FALSE))-(AA153*(AA$7/VLOOKUP($B153,'Paddock Names'!$B$11:$D$140,3)))</f>
        <v>#DIV/0!</v>
      </c>
      <c r="AB154" s="114" t="e">
        <f>AA154+(VLOOKUP($B153,'Growth Rates'!$B$11:$O$140,($B$1+2),FALSE))-(AB153*(AB$7/VLOOKUP($B153,'Paddock Names'!$B$11:$D$140,3)))</f>
        <v>#DIV/0!</v>
      </c>
      <c r="AC154" s="114" t="e">
        <f>AB154+(VLOOKUP($B153,'Growth Rates'!$B$11:$O$140,($B$1+2),FALSE))-(AC153*(AC$7/VLOOKUP($B153,'Paddock Names'!$B$11:$D$140,3)))</f>
        <v>#DIV/0!</v>
      </c>
      <c r="AD154" s="114" t="e">
        <f>AC154+(VLOOKUP($B153,'Growth Rates'!$B$11:$O$140,($B$1+2),FALSE))-(AD153*(AD$7/VLOOKUP($B153,'Paddock Names'!$B$11:$D$140,3)))</f>
        <v>#DIV/0!</v>
      </c>
      <c r="AE154" s="114" t="e">
        <f>AD154+(VLOOKUP($B153,'Growth Rates'!$B$11:$O$140,($B$1+2),FALSE))-(AE153*(AE$7/VLOOKUP($B153,'Paddock Names'!$B$11:$D$140,3)))</f>
        <v>#DIV/0!</v>
      </c>
      <c r="AF154" s="114" t="e">
        <f>AE154+(VLOOKUP($B153,'Growth Rates'!$B$11:$O$140,($B$1+2),FALSE))-(AF153*(AF$7/VLOOKUP($B153,'Paddock Names'!$B$11:$D$140,3)))</f>
        <v>#DIV/0!</v>
      </c>
      <c r="AG154" s="114" t="e">
        <f>AF154+(VLOOKUP($B153,'Growth Rates'!$B$11:$O$140,($B$1+2),FALSE))-(AG153*(AG$7/VLOOKUP($B153,'Paddock Names'!$B$11:$D$140,3)))</f>
        <v>#DIV/0!</v>
      </c>
      <c r="AH154" s="114" t="e">
        <f>AG154+(VLOOKUP($B153,'Growth Rates'!$B$11:$O$140,($B$1+2),FALSE))-(AH153*(AH$7/VLOOKUP($B153,'Paddock Names'!$B$11:$D$140,3)))</f>
        <v>#DIV/0!</v>
      </c>
      <c r="AI154" s="114" t="e">
        <f>AH154+(VLOOKUP($B153,'Growth Rates'!$B$11:$O$140,($B$1+2),FALSE))-(AI153*(AI$7/VLOOKUP($B153,'Paddock Names'!$B$11:$D$140,3)))</f>
        <v>#DIV/0!</v>
      </c>
      <c r="AJ154" s="114" t="e">
        <f>AI154+(VLOOKUP($B153,'Growth Rates'!$B$11:$O$140,($B$1+2),FALSE))-(AJ153*(AJ$7/VLOOKUP($B153,'Paddock Names'!$B$11:$D$140,3)))</f>
        <v>#DIV/0!</v>
      </c>
      <c r="AK154" s="114" t="e">
        <f>AJ154+(VLOOKUP($B153,'Growth Rates'!$B$11:$O$140,($B$1+2),FALSE))-(AK153*(AK$7/VLOOKUP($B153,'Paddock Names'!$B$11:$D$140,3)))</f>
        <v>#DIV/0!</v>
      </c>
      <c r="AL154" s="114" t="e">
        <f>AK154+(VLOOKUP($B153,'Growth Rates'!$B$11:$O$140,($B$1+2),FALSE))-(AL153*(AL$7/VLOOKUP($B153,'Paddock Names'!$B$11:$D$140,3)))</f>
        <v>#DIV/0!</v>
      </c>
      <c r="AM154" s="115" t="e">
        <f>AL154+(VLOOKUP($B153,'Growth Rates'!$B$11:$O$140,($B$1+2),FALSE))-(AM153*(AM$7/VLOOKUP($B153,'Paddock Names'!$B$11:$D$140,3)))</f>
        <v>#DIV/0!</v>
      </c>
    </row>
    <row r="155" spans="2:39" x14ac:dyDescent="0.2">
      <c r="B155" s="58">
        <f t="shared" si="7"/>
        <v>73</v>
      </c>
      <c r="C155" s="23" t="str">
        <f>IF(VLOOKUP(B155,'Paddock Names'!$B$11:$C$140,2)&gt;0,VLOOKUP(B155,'Paddock Names'!$B$11:$C$140,2),"")</f>
        <v/>
      </c>
      <c r="D155" s="28" t="e">
        <f>IF(((F155-G155)/(((VLOOKUP(B155,'Growth Rates'!$B$11:$O$140,($B$1+2),FALSE)))-(((I$7/VLOOKUP(B155,'Paddock Names'!$B$11:$D$140,3))))))*-1&gt;31,31,(IF(((F155-G155)/(((VLOOKUP(B155,'Growth Rates'!$B$11:$O$140,($B$1+2),FALSE)))-(((I$7/VLOOKUP(B155,'Paddock Names'!$B$11:$D$140,3))))))*-1&gt;0,ROUNDDOWN(((F155-G155)/(((VLOOKUP(B155,'Growth Rates'!$B$11:$O$140,($B$1+2),FALSE)))-(((I$7/VLOOKUP(B155,'Paddock Names'!$B$11:$D$140,3))))))*-1,0),31)))</f>
        <v>#DIV/0!</v>
      </c>
      <c r="E155" s="17" t="str">
        <f t="shared" si="8"/>
        <v xml:space="preserve"> </v>
      </c>
      <c r="F155" s="119" t="e">
        <f>Nov!AL156</f>
        <v>#DIV/0!</v>
      </c>
      <c r="G155" s="17">
        <f>VLOOKUP(B155,'Herbage Mass Residual'!$B$11:$O$140,($B$1+2),FALSE)</f>
        <v>2000</v>
      </c>
      <c r="H155" s="103" t="e">
        <f>($F$7/VLOOKUP(B155,'Paddock Names'!$B$11:$D$140,3))*(SUM(I155:AM155)/31)</f>
        <v>#DIV/0!</v>
      </c>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2"/>
    </row>
    <row r="156" spans="2:39" ht="16" thickBot="1" x14ac:dyDescent="0.25">
      <c r="B156" s="58">
        <f t="shared" si="7"/>
        <v>73.5</v>
      </c>
      <c r="C156" s="23"/>
      <c r="D156" s="29"/>
      <c r="E156" s="27"/>
      <c r="F156" s="21"/>
      <c r="G156" s="22"/>
      <c r="H156" s="104"/>
      <c r="I156" s="114" t="e">
        <f>F155+(VLOOKUP(B155,'Growth Rates'!$B$11:$O$140,($B$1+2),FALSE))-(I155*(I$7/VLOOKUP(B155,'Paddock Names'!$B$11:$D$140,3)))</f>
        <v>#DIV/0!</v>
      </c>
      <c r="J156" s="114" t="e">
        <f>I156+(VLOOKUP($B155,'Growth Rates'!$B$11:$O$140,($B$1+2),FALSE))-(J155*(J$7/VLOOKUP($B155,'Paddock Names'!$B$11:$D$140,3)))</f>
        <v>#DIV/0!</v>
      </c>
      <c r="K156" s="114" t="e">
        <f>J156+(VLOOKUP($B155,'Growth Rates'!$B$11:$O$140,($B$1+2),FALSE))-(K155*(K$7/VLOOKUP($B155,'Paddock Names'!$B$11:$D$140,3)))</f>
        <v>#DIV/0!</v>
      </c>
      <c r="L156" s="114" t="e">
        <f>K156+(VLOOKUP($B155,'Growth Rates'!$B$11:$O$140,($B$1+2),FALSE))-(L155*(L$7/VLOOKUP($B155,'Paddock Names'!$B$11:$D$140,3)))</f>
        <v>#DIV/0!</v>
      </c>
      <c r="M156" s="114" t="e">
        <f>L156+(VLOOKUP($B155,'Growth Rates'!$B$11:$O$140,($B$1+2),FALSE))-(M155*(M$7/VLOOKUP($B155,'Paddock Names'!$B$11:$D$140,3)))</f>
        <v>#DIV/0!</v>
      </c>
      <c r="N156" s="114" t="e">
        <f>M156+(VLOOKUP($B155,'Growth Rates'!$B$11:$O$140,($B$1+2),FALSE))-(N155*(N$7/VLOOKUP($B155,'Paddock Names'!$B$11:$D$140,3)))</f>
        <v>#DIV/0!</v>
      </c>
      <c r="O156" s="114" t="e">
        <f>N156+(VLOOKUP($B155,'Growth Rates'!$B$11:$O$140,($B$1+2),FALSE))-(O155*(O$7/VLOOKUP($B155,'Paddock Names'!$B$11:$D$140,3)))</f>
        <v>#DIV/0!</v>
      </c>
      <c r="P156" s="114" t="e">
        <f>O156+(VLOOKUP($B155,'Growth Rates'!$B$11:$O$140,($B$1+2),FALSE))-(P155*(P$7/VLOOKUP($B155,'Paddock Names'!$B$11:$D$140,3)))</f>
        <v>#DIV/0!</v>
      </c>
      <c r="Q156" s="114" t="e">
        <f>P156+(VLOOKUP($B155,'Growth Rates'!$B$11:$O$140,($B$1+2),FALSE))-(Q155*(Q$7/VLOOKUP($B155,'Paddock Names'!$B$11:$D$140,3)))</f>
        <v>#DIV/0!</v>
      </c>
      <c r="R156" s="114" t="e">
        <f>Q156+(VLOOKUP($B155,'Growth Rates'!$B$11:$O$140,($B$1+2),FALSE))-(R155*(R$7/VLOOKUP($B155,'Paddock Names'!$B$11:$D$140,3)))</f>
        <v>#DIV/0!</v>
      </c>
      <c r="S156" s="114" t="e">
        <f>R156+(VLOOKUP($B155,'Growth Rates'!$B$11:$O$140,($B$1+2),FALSE))-(S155*(S$7/VLOOKUP($B155,'Paddock Names'!$B$11:$D$140,3)))</f>
        <v>#DIV/0!</v>
      </c>
      <c r="T156" s="114" t="e">
        <f>S156+(VLOOKUP($B155,'Growth Rates'!$B$11:$O$140,($B$1+2),FALSE))-(T155*(T$7/VLOOKUP($B155,'Paddock Names'!$B$11:$D$140,3)))</f>
        <v>#DIV/0!</v>
      </c>
      <c r="U156" s="114" t="e">
        <f>T156+(VLOOKUP($B155,'Growth Rates'!$B$11:$O$140,($B$1+2),FALSE))-(U155*(U$7/VLOOKUP($B155,'Paddock Names'!$B$11:$D$140,3)))</f>
        <v>#DIV/0!</v>
      </c>
      <c r="V156" s="114" t="e">
        <f>U156+(VLOOKUP($B155,'Growth Rates'!$B$11:$O$140,($B$1+2),FALSE))-(V155*(V$7/VLOOKUP($B155,'Paddock Names'!$B$11:$D$140,3)))</f>
        <v>#DIV/0!</v>
      </c>
      <c r="W156" s="114" t="e">
        <f>V156+(VLOOKUP($B155,'Growth Rates'!$B$11:$O$140,($B$1+2),FALSE))-(W155*(W$7/VLOOKUP($B155,'Paddock Names'!$B$11:$D$140,3)))</f>
        <v>#DIV/0!</v>
      </c>
      <c r="X156" s="114" t="e">
        <f>W156+(VLOOKUP($B155,'Growth Rates'!$B$11:$O$140,($B$1+2),FALSE))-(X155*(X$7/VLOOKUP($B155,'Paddock Names'!$B$11:$D$140,3)))</f>
        <v>#DIV/0!</v>
      </c>
      <c r="Y156" s="114" t="e">
        <f>X156+(VLOOKUP($B155,'Growth Rates'!$B$11:$O$140,($B$1+2),FALSE))-(Y155*(Y$7/VLOOKUP($B155,'Paddock Names'!$B$11:$D$140,3)))</f>
        <v>#DIV/0!</v>
      </c>
      <c r="Z156" s="114" t="e">
        <f>Y156+(VLOOKUP($B155,'Growth Rates'!$B$11:$O$140,($B$1+2),FALSE))-(Z155*(Z$7/VLOOKUP($B155,'Paddock Names'!$B$11:$D$140,3)))</f>
        <v>#DIV/0!</v>
      </c>
      <c r="AA156" s="114" t="e">
        <f>Z156+(VLOOKUP($B155,'Growth Rates'!$B$11:$O$140,($B$1+2),FALSE))-(AA155*(AA$7/VLOOKUP($B155,'Paddock Names'!$B$11:$D$140,3)))</f>
        <v>#DIV/0!</v>
      </c>
      <c r="AB156" s="114" t="e">
        <f>AA156+(VLOOKUP($B155,'Growth Rates'!$B$11:$O$140,($B$1+2),FALSE))-(AB155*(AB$7/VLOOKUP($B155,'Paddock Names'!$B$11:$D$140,3)))</f>
        <v>#DIV/0!</v>
      </c>
      <c r="AC156" s="114" t="e">
        <f>AB156+(VLOOKUP($B155,'Growth Rates'!$B$11:$O$140,($B$1+2),FALSE))-(AC155*(AC$7/VLOOKUP($B155,'Paddock Names'!$B$11:$D$140,3)))</f>
        <v>#DIV/0!</v>
      </c>
      <c r="AD156" s="114" t="e">
        <f>AC156+(VLOOKUP($B155,'Growth Rates'!$B$11:$O$140,($B$1+2),FALSE))-(AD155*(AD$7/VLOOKUP($B155,'Paddock Names'!$B$11:$D$140,3)))</f>
        <v>#DIV/0!</v>
      </c>
      <c r="AE156" s="114" t="e">
        <f>AD156+(VLOOKUP($B155,'Growth Rates'!$B$11:$O$140,($B$1+2),FALSE))-(AE155*(AE$7/VLOOKUP($B155,'Paddock Names'!$B$11:$D$140,3)))</f>
        <v>#DIV/0!</v>
      </c>
      <c r="AF156" s="114" t="e">
        <f>AE156+(VLOOKUP($B155,'Growth Rates'!$B$11:$O$140,($B$1+2),FALSE))-(AF155*(AF$7/VLOOKUP($B155,'Paddock Names'!$B$11:$D$140,3)))</f>
        <v>#DIV/0!</v>
      </c>
      <c r="AG156" s="114" t="e">
        <f>AF156+(VLOOKUP($B155,'Growth Rates'!$B$11:$O$140,($B$1+2),FALSE))-(AG155*(AG$7/VLOOKUP($B155,'Paddock Names'!$B$11:$D$140,3)))</f>
        <v>#DIV/0!</v>
      </c>
      <c r="AH156" s="114" t="e">
        <f>AG156+(VLOOKUP($B155,'Growth Rates'!$B$11:$O$140,($B$1+2),FALSE))-(AH155*(AH$7/VLOOKUP($B155,'Paddock Names'!$B$11:$D$140,3)))</f>
        <v>#DIV/0!</v>
      </c>
      <c r="AI156" s="114" t="e">
        <f>AH156+(VLOOKUP($B155,'Growth Rates'!$B$11:$O$140,($B$1+2),FALSE))-(AI155*(AI$7/VLOOKUP($B155,'Paddock Names'!$B$11:$D$140,3)))</f>
        <v>#DIV/0!</v>
      </c>
      <c r="AJ156" s="114" t="e">
        <f>AI156+(VLOOKUP($B155,'Growth Rates'!$B$11:$O$140,($B$1+2),FALSE))-(AJ155*(AJ$7/VLOOKUP($B155,'Paddock Names'!$B$11:$D$140,3)))</f>
        <v>#DIV/0!</v>
      </c>
      <c r="AK156" s="114" t="e">
        <f>AJ156+(VLOOKUP($B155,'Growth Rates'!$B$11:$O$140,($B$1+2),FALSE))-(AK155*(AK$7/VLOOKUP($B155,'Paddock Names'!$B$11:$D$140,3)))</f>
        <v>#DIV/0!</v>
      </c>
      <c r="AL156" s="114" t="e">
        <f>AK156+(VLOOKUP($B155,'Growth Rates'!$B$11:$O$140,($B$1+2),FALSE))-(AL155*(AL$7/VLOOKUP($B155,'Paddock Names'!$B$11:$D$140,3)))</f>
        <v>#DIV/0!</v>
      </c>
      <c r="AM156" s="115" t="e">
        <f>AL156+(VLOOKUP($B155,'Growth Rates'!$B$11:$O$140,($B$1+2),FALSE))-(AM155*(AM$7/VLOOKUP($B155,'Paddock Names'!$B$11:$D$140,3)))</f>
        <v>#DIV/0!</v>
      </c>
    </row>
    <row r="157" spans="2:39" x14ac:dyDescent="0.2">
      <c r="B157" s="58">
        <f t="shared" si="7"/>
        <v>74</v>
      </c>
      <c r="C157" s="23" t="str">
        <f>IF(VLOOKUP(B157,'Paddock Names'!$B$11:$C$140,2)&gt;0,VLOOKUP(B157,'Paddock Names'!$B$11:$C$140,2),"")</f>
        <v/>
      </c>
      <c r="D157" s="28" t="e">
        <f>IF(((F157-G157)/(((VLOOKUP(B157,'Growth Rates'!$B$11:$O$140,($B$1+2),FALSE)))-(((I$7/VLOOKUP(B157,'Paddock Names'!$B$11:$D$140,3))))))*-1&gt;31,31,(IF(((F157-G157)/(((VLOOKUP(B157,'Growth Rates'!$B$11:$O$140,($B$1+2),FALSE)))-(((I$7/VLOOKUP(B157,'Paddock Names'!$B$11:$D$140,3))))))*-1&gt;0,ROUNDDOWN(((F157-G157)/(((VLOOKUP(B157,'Growth Rates'!$B$11:$O$140,($B$1+2),FALSE)))-(((I$7/VLOOKUP(B157,'Paddock Names'!$B$11:$D$140,3))))))*-1,0),31)))</f>
        <v>#DIV/0!</v>
      </c>
      <c r="E157" s="17" t="str">
        <f t="shared" si="8"/>
        <v xml:space="preserve"> </v>
      </c>
      <c r="F157" s="119" t="e">
        <f>Nov!AL158</f>
        <v>#DIV/0!</v>
      </c>
      <c r="G157" s="17">
        <f>VLOOKUP(B157,'Herbage Mass Residual'!$B$11:$O$140,($B$1+2),FALSE)</f>
        <v>2000</v>
      </c>
      <c r="H157" s="103" t="e">
        <f>($F$7/VLOOKUP(B157,'Paddock Names'!$B$11:$D$140,3))*(SUM(I157:AM157)/31)</f>
        <v>#DIV/0!</v>
      </c>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2"/>
    </row>
    <row r="158" spans="2:39" ht="16" thickBot="1" x14ac:dyDescent="0.25">
      <c r="B158" s="58">
        <f t="shared" si="7"/>
        <v>74.5</v>
      </c>
      <c r="C158" s="23"/>
      <c r="D158" s="29"/>
      <c r="E158" s="27"/>
      <c r="F158" s="21"/>
      <c r="G158" s="22"/>
      <c r="H158" s="104"/>
      <c r="I158" s="114" t="e">
        <f>F157+(VLOOKUP(B157,'Growth Rates'!$B$11:$O$140,($B$1+2),FALSE))-(I157*(I$7/VLOOKUP(B157,'Paddock Names'!$B$11:$D$140,3)))</f>
        <v>#DIV/0!</v>
      </c>
      <c r="J158" s="114" t="e">
        <f>I158+(VLOOKUP($B157,'Growth Rates'!$B$11:$O$140,($B$1+2),FALSE))-(J157*(J$7/VLOOKUP($B157,'Paddock Names'!$B$11:$D$140,3)))</f>
        <v>#DIV/0!</v>
      </c>
      <c r="K158" s="114" t="e">
        <f>J158+(VLOOKUP($B157,'Growth Rates'!$B$11:$O$140,($B$1+2),FALSE))-(K157*(K$7/VLOOKUP($B157,'Paddock Names'!$B$11:$D$140,3)))</f>
        <v>#DIV/0!</v>
      </c>
      <c r="L158" s="114" t="e">
        <f>K158+(VLOOKUP($B157,'Growth Rates'!$B$11:$O$140,($B$1+2),FALSE))-(L157*(L$7/VLOOKUP($B157,'Paddock Names'!$B$11:$D$140,3)))</f>
        <v>#DIV/0!</v>
      </c>
      <c r="M158" s="114" t="e">
        <f>L158+(VLOOKUP($B157,'Growth Rates'!$B$11:$O$140,($B$1+2),FALSE))-(M157*(M$7/VLOOKUP($B157,'Paddock Names'!$B$11:$D$140,3)))</f>
        <v>#DIV/0!</v>
      </c>
      <c r="N158" s="114" t="e">
        <f>M158+(VLOOKUP($B157,'Growth Rates'!$B$11:$O$140,($B$1+2),FALSE))-(N157*(N$7/VLOOKUP($B157,'Paddock Names'!$B$11:$D$140,3)))</f>
        <v>#DIV/0!</v>
      </c>
      <c r="O158" s="114" t="e">
        <f>N158+(VLOOKUP($B157,'Growth Rates'!$B$11:$O$140,($B$1+2),FALSE))-(O157*(O$7/VLOOKUP($B157,'Paddock Names'!$B$11:$D$140,3)))</f>
        <v>#DIV/0!</v>
      </c>
      <c r="P158" s="114" t="e">
        <f>O158+(VLOOKUP($B157,'Growth Rates'!$B$11:$O$140,($B$1+2),FALSE))-(P157*(P$7/VLOOKUP($B157,'Paddock Names'!$B$11:$D$140,3)))</f>
        <v>#DIV/0!</v>
      </c>
      <c r="Q158" s="114" t="e">
        <f>P158+(VLOOKUP($B157,'Growth Rates'!$B$11:$O$140,($B$1+2),FALSE))-(Q157*(Q$7/VLOOKUP($B157,'Paddock Names'!$B$11:$D$140,3)))</f>
        <v>#DIV/0!</v>
      </c>
      <c r="R158" s="114" t="e">
        <f>Q158+(VLOOKUP($B157,'Growth Rates'!$B$11:$O$140,($B$1+2),FALSE))-(R157*(R$7/VLOOKUP($B157,'Paddock Names'!$B$11:$D$140,3)))</f>
        <v>#DIV/0!</v>
      </c>
      <c r="S158" s="114" t="e">
        <f>R158+(VLOOKUP($B157,'Growth Rates'!$B$11:$O$140,($B$1+2),FALSE))-(S157*(S$7/VLOOKUP($B157,'Paddock Names'!$B$11:$D$140,3)))</f>
        <v>#DIV/0!</v>
      </c>
      <c r="T158" s="114" t="e">
        <f>S158+(VLOOKUP($B157,'Growth Rates'!$B$11:$O$140,($B$1+2),FALSE))-(T157*(T$7/VLOOKUP($B157,'Paddock Names'!$B$11:$D$140,3)))</f>
        <v>#DIV/0!</v>
      </c>
      <c r="U158" s="114" t="e">
        <f>T158+(VLOOKUP($B157,'Growth Rates'!$B$11:$O$140,($B$1+2),FALSE))-(U157*(U$7/VLOOKUP($B157,'Paddock Names'!$B$11:$D$140,3)))</f>
        <v>#DIV/0!</v>
      </c>
      <c r="V158" s="114" t="e">
        <f>U158+(VLOOKUP($B157,'Growth Rates'!$B$11:$O$140,($B$1+2),FALSE))-(V157*(V$7/VLOOKUP($B157,'Paddock Names'!$B$11:$D$140,3)))</f>
        <v>#DIV/0!</v>
      </c>
      <c r="W158" s="114" t="e">
        <f>V158+(VLOOKUP($B157,'Growth Rates'!$B$11:$O$140,($B$1+2),FALSE))-(W157*(W$7/VLOOKUP($B157,'Paddock Names'!$B$11:$D$140,3)))</f>
        <v>#DIV/0!</v>
      </c>
      <c r="X158" s="114" t="e">
        <f>W158+(VLOOKUP($B157,'Growth Rates'!$B$11:$O$140,($B$1+2),FALSE))-(X157*(X$7/VLOOKUP($B157,'Paddock Names'!$B$11:$D$140,3)))</f>
        <v>#DIV/0!</v>
      </c>
      <c r="Y158" s="114" t="e">
        <f>X158+(VLOOKUP($B157,'Growth Rates'!$B$11:$O$140,($B$1+2),FALSE))-(Y157*(Y$7/VLOOKUP($B157,'Paddock Names'!$B$11:$D$140,3)))</f>
        <v>#DIV/0!</v>
      </c>
      <c r="Z158" s="114" t="e">
        <f>Y158+(VLOOKUP($B157,'Growth Rates'!$B$11:$O$140,($B$1+2),FALSE))-(Z157*(Z$7/VLOOKUP($B157,'Paddock Names'!$B$11:$D$140,3)))</f>
        <v>#DIV/0!</v>
      </c>
      <c r="AA158" s="114" t="e">
        <f>Z158+(VLOOKUP($B157,'Growth Rates'!$B$11:$O$140,($B$1+2),FALSE))-(AA157*(AA$7/VLOOKUP($B157,'Paddock Names'!$B$11:$D$140,3)))</f>
        <v>#DIV/0!</v>
      </c>
      <c r="AB158" s="114" t="e">
        <f>AA158+(VLOOKUP($B157,'Growth Rates'!$B$11:$O$140,($B$1+2),FALSE))-(AB157*(AB$7/VLOOKUP($B157,'Paddock Names'!$B$11:$D$140,3)))</f>
        <v>#DIV/0!</v>
      </c>
      <c r="AC158" s="114" t="e">
        <f>AB158+(VLOOKUP($B157,'Growth Rates'!$B$11:$O$140,($B$1+2),FALSE))-(AC157*(AC$7/VLOOKUP($B157,'Paddock Names'!$B$11:$D$140,3)))</f>
        <v>#DIV/0!</v>
      </c>
      <c r="AD158" s="114" t="e">
        <f>AC158+(VLOOKUP($B157,'Growth Rates'!$B$11:$O$140,($B$1+2),FALSE))-(AD157*(AD$7/VLOOKUP($B157,'Paddock Names'!$B$11:$D$140,3)))</f>
        <v>#DIV/0!</v>
      </c>
      <c r="AE158" s="114" t="e">
        <f>AD158+(VLOOKUP($B157,'Growth Rates'!$B$11:$O$140,($B$1+2),FALSE))-(AE157*(AE$7/VLOOKUP($B157,'Paddock Names'!$B$11:$D$140,3)))</f>
        <v>#DIV/0!</v>
      </c>
      <c r="AF158" s="114" t="e">
        <f>AE158+(VLOOKUP($B157,'Growth Rates'!$B$11:$O$140,($B$1+2),FALSE))-(AF157*(AF$7/VLOOKUP($B157,'Paddock Names'!$B$11:$D$140,3)))</f>
        <v>#DIV/0!</v>
      </c>
      <c r="AG158" s="114" t="e">
        <f>AF158+(VLOOKUP($B157,'Growth Rates'!$B$11:$O$140,($B$1+2),FALSE))-(AG157*(AG$7/VLOOKUP($B157,'Paddock Names'!$B$11:$D$140,3)))</f>
        <v>#DIV/0!</v>
      </c>
      <c r="AH158" s="114" t="e">
        <f>AG158+(VLOOKUP($B157,'Growth Rates'!$B$11:$O$140,($B$1+2),FALSE))-(AH157*(AH$7/VLOOKUP($B157,'Paddock Names'!$B$11:$D$140,3)))</f>
        <v>#DIV/0!</v>
      </c>
      <c r="AI158" s="114" t="e">
        <f>AH158+(VLOOKUP($B157,'Growth Rates'!$B$11:$O$140,($B$1+2),FALSE))-(AI157*(AI$7/VLOOKUP($B157,'Paddock Names'!$B$11:$D$140,3)))</f>
        <v>#DIV/0!</v>
      </c>
      <c r="AJ158" s="114" t="e">
        <f>AI158+(VLOOKUP($B157,'Growth Rates'!$B$11:$O$140,($B$1+2),FALSE))-(AJ157*(AJ$7/VLOOKUP($B157,'Paddock Names'!$B$11:$D$140,3)))</f>
        <v>#DIV/0!</v>
      </c>
      <c r="AK158" s="114" t="e">
        <f>AJ158+(VLOOKUP($B157,'Growth Rates'!$B$11:$O$140,($B$1+2),FALSE))-(AK157*(AK$7/VLOOKUP($B157,'Paddock Names'!$B$11:$D$140,3)))</f>
        <v>#DIV/0!</v>
      </c>
      <c r="AL158" s="114" t="e">
        <f>AK158+(VLOOKUP($B157,'Growth Rates'!$B$11:$O$140,($B$1+2),FALSE))-(AL157*(AL$7/VLOOKUP($B157,'Paddock Names'!$B$11:$D$140,3)))</f>
        <v>#DIV/0!</v>
      </c>
      <c r="AM158" s="115" t="e">
        <f>AL158+(VLOOKUP($B157,'Growth Rates'!$B$11:$O$140,($B$1+2),FALSE))-(AM157*(AM$7/VLOOKUP($B157,'Paddock Names'!$B$11:$D$140,3)))</f>
        <v>#DIV/0!</v>
      </c>
    </row>
    <row r="159" spans="2:39" x14ac:dyDescent="0.2">
      <c r="B159" s="58">
        <f t="shared" si="7"/>
        <v>75</v>
      </c>
      <c r="C159" s="23" t="str">
        <f>IF(VLOOKUP(B159,'Paddock Names'!$B$11:$C$140,2)&gt;0,VLOOKUP(B159,'Paddock Names'!$B$11:$C$140,2),"")</f>
        <v/>
      </c>
      <c r="D159" s="28" t="e">
        <f>IF(((F159-G159)/(((VLOOKUP(B159,'Growth Rates'!$B$11:$O$140,($B$1+2),FALSE)))-(((I$7/VLOOKUP(B159,'Paddock Names'!$B$11:$D$140,3))))))*-1&gt;31,31,(IF(((F159-G159)/(((VLOOKUP(B159,'Growth Rates'!$B$11:$O$140,($B$1+2),FALSE)))-(((I$7/VLOOKUP(B159,'Paddock Names'!$B$11:$D$140,3))))))*-1&gt;0,ROUNDDOWN(((F159-G159)/(((VLOOKUP(B159,'Growth Rates'!$B$11:$O$140,($B$1+2),FALSE)))-(((I$7/VLOOKUP(B159,'Paddock Names'!$B$11:$D$140,3))))))*-1,0),31)))</f>
        <v>#DIV/0!</v>
      </c>
      <c r="E159" s="17" t="str">
        <f t="shared" si="8"/>
        <v xml:space="preserve"> </v>
      </c>
      <c r="F159" s="119" t="e">
        <f>Nov!AL160</f>
        <v>#DIV/0!</v>
      </c>
      <c r="G159" s="17">
        <f>VLOOKUP(B159,'Herbage Mass Residual'!$B$11:$O$140,($B$1+2),FALSE)</f>
        <v>2000</v>
      </c>
      <c r="H159" s="103" t="e">
        <f>($F$7/VLOOKUP(B159,'Paddock Names'!$B$11:$D$140,3))*(SUM(I159:AM159)/31)</f>
        <v>#DIV/0!</v>
      </c>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2"/>
    </row>
    <row r="160" spans="2:39" ht="16" thickBot="1" x14ac:dyDescent="0.25">
      <c r="B160" s="58">
        <f t="shared" si="7"/>
        <v>75.5</v>
      </c>
      <c r="C160" s="23"/>
      <c r="D160" s="29"/>
      <c r="E160" s="27"/>
      <c r="F160" s="21"/>
      <c r="G160" s="22"/>
      <c r="H160" s="104"/>
      <c r="I160" s="114" t="e">
        <f>F159+(VLOOKUP(B159,'Growth Rates'!$B$11:$O$140,($B$1+2),FALSE))-(I159*(I$7/VLOOKUP(B159,'Paddock Names'!$B$11:$D$140,3)))</f>
        <v>#DIV/0!</v>
      </c>
      <c r="J160" s="114" t="e">
        <f>I160+(VLOOKUP($B159,'Growth Rates'!$B$11:$O$140,($B$1+2),FALSE))-(J159*(J$7/VLOOKUP($B159,'Paddock Names'!$B$11:$D$140,3)))</f>
        <v>#DIV/0!</v>
      </c>
      <c r="K160" s="114" t="e">
        <f>J160+(VLOOKUP($B159,'Growth Rates'!$B$11:$O$140,($B$1+2),FALSE))-(K159*(K$7/VLOOKUP($B159,'Paddock Names'!$B$11:$D$140,3)))</f>
        <v>#DIV/0!</v>
      </c>
      <c r="L160" s="114" t="e">
        <f>K160+(VLOOKUP($B159,'Growth Rates'!$B$11:$O$140,($B$1+2),FALSE))-(L159*(L$7/VLOOKUP($B159,'Paddock Names'!$B$11:$D$140,3)))</f>
        <v>#DIV/0!</v>
      </c>
      <c r="M160" s="114" t="e">
        <f>L160+(VLOOKUP($B159,'Growth Rates'!$B$11:$O$140,($B$1+2),FALSE))-(M159*(M$7/VLOOKUP($B159,'Paddock Names'!$B$11:$D$140,3)))</f>
        <v>#DIV/0!</v>
      </c>
      <c r="N160" s="114" t="e">
        <f>M160+(VLOOKUP($B159,'Growth Rates'!$B$11:$O$140,($B$1+2),FALSE))-(N159*(N$7/VLOOKUP($B159,'Paddock Names'!$B$11:$D$140,3)))</f>
        <v>#DIV/0!</v>
      </c>
      <c r="O160" s="114" t="e">
        <f>N160+(VLOOKUP($B159,'Growth Rates'!$B$11:$O$140,($B$1+2),FALSE))-(O159*(O$7/VLOOKUP($B159,'Paddock Names'!$B$11:$D$140,3)))</f>
        <v>#DIV/0!</v>
      </c>
      <c r="P160" s="114" t="e">
        <f>O160+(VLOOKUP($B159,'Growth Rates'!$B$11:$O$140,($B$1+2),FALSE))-(P159*(P$7/VLOOKUP($B159,'Paddock Names'!$B$11:$D$140,3)))</f>
        <v>#DIV/0!</v>
      </c>
      <c r="Q160" s="114" t="e">
        <f>P160+(VLOOKUP($B159,'Growth Rates'!$B$11:$O$140,($B$1+2),FALSE))-(Q159*(Q$7/VLOOKUP($B159,'Paddock Names'!$B$11:$D$140,3)))</f>
        <v>#DIV/0!</v>
      </c>
      <c r="R160" s="114" t="e">
        <f>Q160+(VLOOKUP($B159,'Growth Rates'!$B$11:$O$140,($B$1+2),FALSE))-(R159*(R$7/VLOOKUP($B159,'Paddock Names'!$B$11:$D$140,3)))</f>
        <v>#DIV/0!</v>
      </c>
      <c r="S160" s="114" t="e">
        <f>R160+(VLOOKUP($B159,'Growth Rates'!$B$11:$O$140,($B$1+2),FALSE))-(S159*(S$7/VLOOKUP($B159,'Paddock Names'!$B$11:$D$140,3)))</f>
        <v>#DIV/0!</v>
      </c>
      <c r="T160" s="114" t="e">
        <f>S160+(VLOOKUP($B159,'Growth Rates'!$B$11:$O$140,($B$1+2),FALSE))-(T159*(T$7/VLOOKUP($B159,'Paddock Names'!$B$11:$D$140,3)))</f>
        <v>#DIV/0!</v>
      </c>
      <c r="U160" s="114" t="e">
        <f>T160+(VLOOKUP($B159,'Growth Rates'!$B$11:$O$140,($B$1+2),FALSE))-(U159*(U$7/VLOOKUP($B159,'Paddock Names'!$B$11:$D$140,3)))</f>
        <v>#DIV/0!</v>
      </c>
      <c r="V160" s="114" t="e">
        <f>U160+(VLOOKUP($B159,'Growth Rates'!$B$11:$O$140,($B$1+2),FALSE))-(V159*(V$7/VLOOKUP($B159,'Paddock Names'!$B$11:$D$140,3)))</f>
        <v>#DIV/0!</v>
      </c>
      <c r="W160" s="114" t="e">
        <f>V160+(VLOOKUP($B159,'Growth Rates'!$B$11:$O$140,($B$1+2),FALSE))-(W159*(W$7/VLOOKUP($B159,'Paddock Names'!$B$11:$D$140,3)))</f>
        <v>#DIV/0!</v>
      </c>
      <c r="X160" s="114" t="e">
        <f>W160+(VLOOKUP($B159,'Growth Rates'!$B$11:$O$140,($B$1+2),FALSE))-(X159*(X$7/VLOOKUP($B159,'Paddock Names'!$B$11:$D$140,3)))</f>
        <v>#DIV/0!</v>
      </c>
      <c r="Y160" s="114" t="e">
        <f>X160+(VLOOKUP($B159,'Growth Rates'!$B$11:$O$140,($B$1+2),FALSE))-(Y159*(Y$7/VLOOKUP($B159,'Paddock Names'!$B$11:$D$140,3)))</f>
        <v>#DIV/0!</v>
      </c>
      <c r="Z160" s="114" t="e">
        <f>Y160+(VLOOKUP($B159,'Growth Rates'!$B$11:$O$140,($B$1+2),FALSE))-(Z159*(Z$7/VLOOKUP($B159,'Paddock Names'!$B$11:$D$140,3)))</f>
        <v>#DIV/0!</v>
      </c>
      <c r="AA160" s="114" t="e">
        <f>Z160+(VLOOKUP($B159,'Growth Rates'!$B$11:$O$140,($B$1+2),FALSE))-(AA159*(AA$7/VLOOKUP($B159,'Paddock Names'!$B$11:$D$140,3)))</f>
        <v>#DIV/0!</v>
      </c>
      <c r="AB160" s="114" t="e">
        <f>AA160+(VLOOKUP($B159,'Growth Rates'!$B$11:$O$140,($B$1+2),FALSE))-(AB159*(AB$7/VLOOKUP($B159,'Paddock Names'!$B$11:$D$140,3)))</f>
        <v>#DIV/0!</v>
      </c>
      <c r="AC160" s="114" t="e">
        <f>AB160+(VLOOKUP($B159,'Growth Rates'!$B$11:$O$140,($B$1+2),FALSE))-(AC159*(AC$7/VLOOKUP($B159,'Paddock Names'!$B$11:$D$140,3)))</f>
        <v>#DIV/0!</v>
      </c>
      <c r="AD160" s="114" t="e">
        <f>AC160+(VLOOKUP($B159,'Growth Rates'!$B$11:$O$140,($B$1+2),FALSE))-(AD159*(AD$7/VLOOKUP($B159,'Paddock Names'!$B$11:$D$140,3)))</f>
        <v>#DIV/0!</v>
      </c>
      <c r="AE160" s="114" t="e">
        <f>AD160+(VLOOKUP($B159,'Growth Rates'!$B$11:$O$140,($B$1+2),FALSE))-(AE159*(AE$7/VLOOKUP($B159,'Paddock Names'!$B$11:$D$140,3)))</f>
        <v>#DIV/0!</v>
      </c>
      <c r="AF160" s="114" t="e">
        <f>AE160+(VLOOKUP($B159,'Growth Rates'!$B$11:$O$140,($B$1+2),FALSE))-(AF159*(AF$7/VLOOKUP($B159,'Paddock Names'!$B$11:$D$140,3)))</f>
        <v>#DIV/0!</v>
      </c>
      <c r="AG160" s="114" t="e">
        <f>AF160+(VLOOKUP($B159,'Growth Rates'!$B$11:$O$140,($B$1+2),FALSE))-(AG159*(AG$7/VLOOKUP($B159,'Paddock Names'!$B$11:$D$140,3)))</f>
        <v>#DIV/0!</v>
      </c>
      <c r="AH160" s="114" t="e">
        <f>AG160+(VLOOKUP($B159,'Growth Rates'!$B$11:$O$140,($B$1+2),FALSE))-(AH159*(AH$7/VLOOKUP($B159,'Paddock Names'!$B$11:$D$140,3)))</f>
        <v>#DIV/0!</v>
      </c>
      <c r="AI160" s="114" t="e">
        <f>AH160+(VLOOKUP($B159,'Growth Rates'!$B$11:$O$140,($B$1+2),FALSE))-(AI159*(AI$7/VLOOKUP($B159,'Paddock Names'!$B$11:$D$140,3)))</f>
        <v>#DIV/0!</v>
      </c>
      <c r="AJ160" s="114" t="e">
        <f>AI160+(VLOOKUP($B159,'Growth Rates'!$B$11:$O$140,($B$1+2),FALSE))-(AJ159*(AJ$7/VLOOKUP($B159,'Paddock Names'!$B$11:$D$140,3)))</f>
        <v>#DIV/0!</v>
      </c>
      <c r="AK160" s="114" t="e">
        <f>AJ160+(VLOOKUP($B159,'Growth Rates'!$B$11:$O$140,($B$1+2),FALSE))-(AK159*(AK$7/VLOOKUP($B159,'Paddock Names'!$B$11:$D$140,3)))</f>
        <v>#DIV/0!</v>
      </c>
      <c r="AL160" s="114" t="e">
        <f>AK160+(VLOOKUP($B159,'Growth Rates'!$B$11:$O$140,($B$1+2),FALSE))-(AL159*(AL$7/VLOOKUP($B159,'Paddock Names'!$B$11:$D$140,3)))</f>
        <v>#DIV/0!</v>
      </c>
      <c r="AM160" s="115" t="e">
        <f>AL160+(VLOOKUP($B159,'Growth Rates'!$B$11:$O$140,($B$1+2),FALSE))-(AM159*(AM$7/VLOOKUP($B159,'Paddock Names'!$B$11:$D$140,3)))</f>
        <v>#DIV/0!</v>
      </c>
    </row>
    <row r="161" spans="2:39" x14ac:dyDescent="0.2">
      <c r="B161" s="58">
        <f t="shared" si="7"/>
        <v>76</v>
      </c>
      <c r="C161" s="23" t="str">
        <f>IF(VLOOKUP(B161,'Paddock Names'!$B$11:$C$140,2)&gt;0,VLOOKUP(B161,'Paddock Names'!$B$11:$C$140,2),"")</f>
        <v/>
      </c>
      <c r="D161" s="28" t="e">
        <f>IF(((F161-G161)/(((VLOOKUP(B161,'Growth Rates'!$B$11:$O$140,($B$1+2),FALSE)))-(((I$7/VLOOKUP(B161,'Paddock Names'!$B$11:$D$140,3))))))*-1&gt;31,31,(IF(((F161-G161)/(((VLOOKUP(B161,'Growth Rates'!$B$11:$O$140,($B$1+2),FALSE)))-(((I$7/VLOOKUP(B161,'Paddock Names'!$B$11:$D$140,3))))))*-1&gt;0,ROUNDDOWN(((F161-G161)/(((VLOOKUP(B161,'Growth Rates'!$B$11:$O$140,($B$1+2),FALSE)))-(((I$7/VLOOKUP(B161,'Paddock Names'!$B$11:$D$140,3))))))*-1,0),31)))</f>
        <v>#DIV/0!</v>
      </c>
      <c r="E161" s="17" t="str">
        <f t="shared" si="8"/>
        <v xml:space="preserve"> </v>
      </c>
      <c r="F161" s="119" t="e">
        <f>Nov!AL162</f>
        <v>#DIV/0!</v>
      </c>
      <c r="G161" s="17">
        <f>VLOOKUP(B161,'Herbage Mass Residual'!$B$11:$O$140,($B$1+2),FALSE)</f>
        <v>2000</v>
      </c>
      <c r="H161" s="103" t="e">
        <f>($F$7/VLOOKUP(B161,'Paddock Names'!$B$11:$D$140,3))*(SUM(I161:AM161)/31)</f>
        <v>#DIV/0!</v>
      </c>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2"/>
    </row>
    <row r="162" spans="2:39" ht="16" thickBot="1" x14ac:dyDescent="0.25">
      <c r="B162" s="58">
        <f t="shared" si="7"/>
        <v>76.5</v>
      </c>
      <c r="C162" s="23"/>
      <c r="D162" s="29"/>
      <c r="E162" s="27"/>
      <c r="F162" s="21"/>
      <c r="G162" s="22"/>
      <c r="H162" s="104"/>
      <c r="I162" s="114" t="e">
        <f>F161+(VLOOKUP(B161,'Growth Rates'!$B$11:$O$140,($B$1+2),FALSE))-(I161*(I$7/VLOOKUP(B161,'Paddock Names'!$B$11:$D$140,3)))</f>
        <v>#DIV/0!</v>
      </c>
      <c r="J162" s="114" t="e">
        <f>I162+(VLOOKUP($B161,'Growth Rates'!$B$11:$O$140,($B$1+2),FALSE))-(J161*(J$7/VLOOKUP($B161,'Paddock Names'!$B$11:$D$140,3)))</f>
        <v>#DIV/0!</v>
      </c>
      <c r="K162" s="114" t="e">
        <f>J162+(VLOOKUP($B161,'Growth Rates'!$B$11:$O$140,($B$1+2),FALSE))-(K161*(K$7/VLOOKUP($B161,'Paddock Names'!$B$11:$D$140,3)))</f>
        <v>#DIV/0!</v>
      </c>
      <c r="L162" s="114" t="e">
        <f>K162+(VLOOKUP($B161,'Growth Rates'!$B$11:$O$140,($B$1+2),FALSE))-(L161*(L$7/VLOOKUP($B161,'Paddock Names'!$B$11:$D$140,3)))</f>
        <v>#DIV/0!</v>
      </c>
      <c r="M162" s="114" t="e">
        <f>L162+(VLOOKUP($B161,'Growth Rates'!$B$11:$O$140,($B$1+2),FALSE))-(M161*(M$7/VLOOKUP($B161,'Paddock Names'!$B$11:$D$140,3)))</f>
        <v>#DIV/0!</v>
      </c>
      <c r="N162" s="114" t="e">
        <f>M162+(VLOOKUP($B161,'Growth Rates'!$B$11:$O$140,($B$1+2),FALSE))-(N161*(N$7/VLOOKUP($B161,'Paddock Names'!$B$11:$D$140,3)))</f>
        <v>#DIV/0!</v>
      </c>
      <c r="O162" s="114" t="e">
        <f>N162+(VLOOKUP($B161,'Growth Rates'!$B$11:$O$140,($B$1+2),FALSE))-(O161*(O$7/VLOOKUP($B161,'Paddock Names'!$B$11:$D$140,3)))</f>
        <v>#DIV/0!</v>
      </c>
      <c r="P162" s="114" t="e">
        <f>O162+(VLOOKUP($B161,'Growth Rates'!$B$11:$O$140,($B$1+2),FALSE))-(P161*(P$7/VLOOKUP($B161,'Paddock Names'!$B$11:$D$140,3)))</f>
        <v>#DIV/0!</v>
      </c>
      <c r="Q162" s="114" t="e">
        <f>P162+(VLOOKUP($B161,'Growth Rates'!$B$11:$O$140,($B$1+2),FALSE))-(Q161*(Q$7/VLOOKUP($B161,'Paddock Names'!$B$11:$D$140,3)))</f>
        <v>#DIV/0!</v>
      </c>
      <c r="R162" s="114" t="e">
        <f>Q162+(VLOOKUP($B161,'Growth Rates'!$B$11:$O$140,($B$1+2),FALSE))-(R161*(R$7/VLOOKUP($B161,'Paddock Names'!$B$11:$D$140,3)))</f>
        <v>#DIV/0!</v>
      </c>
      <c r="S162" s="114" t="e">
        <f>R162+(VLOOKUP($B161,'Growth Rates'!$B$11:$O$140,($B$1+2),FALSE))-(S161*(S$7/VLOOKUP($B161,'Paddock Names'!$B$11:$D$140,3)))</f>
        <v>#DIV/0!</v>
      </c>
      <c r="T162" s="114" t="e">
        <f>S162+(VLOOKUP($B161,'Growth Rates'!$B$11:$O$140,($B$1+2),FALSE))-(T161*(T$7/VLOOKUP($B161,'Paddock Names'!$B$11:$D$140,3)))</f>
        <v>#DIV/0!</v>
      </c>
      <c r="U162" s="114" t="e">
        <f>T162+(VLOOKUP($B161,'Growth Rates'!$B$11:$O$140,($B$1+2),FALSE))-(U161*(U$7/VLOOKUP($B161,'Paddock Names'!$B$11:$D$140,3)))</f>
        <v>#DIV/0!</v>
      </c>
      <c r="V162" s="114" t="e">
        <f>U162+(VLOOKUP($B161,'Growth Rates'!$B$11:$O$140,($B$1+2),FALSE))-(V161*(V$7/VLOOKUP($B161,'Paddock Names'!$B$11:$D$140,3)))</f>
        <v>#DIV/0!</v>
      </c>
      <c r="W162" s="114" t="e">
        <f>V162+(VLOOKUP($B161,'Growth Rates'!$B$11:$O$140,($B$1+2),FALSE))-(W161*(W$7/VLOOKUP($B161,'Paddock Names'!$B$11:$D$140,3)))</f>
        <v>#DIV/0!</v>
      </c>
      <c r="X162" s="114" t="e">
        <f>W162+(VLOOKUP($B161,'Growth Rates'!$B$11:$O$140,($B$1+2),FALSE))-(X161*(X$7/VLOOKUP($B161,'Paddock Names'!$B$11:$D$140,3)))</f>
        <v>#DIV/0!</v>
      </c>
      <c r="Y162" s="114" t="e">
        <f>X162+(VLOOKUP($B161,'Growth Rates'!$B$11:$O$140,($B$1+2),FALSE))-(Y161*(Y$7/VLOOKUP($B161,'Paddock Names'!$B$11:$D$140,3)))</f>
        <v>#DIV/0!</v>
      </c>
      <c r="Z162" s="114" t="e">
        <f>Y162+(VLOOKUP($B161,'Growth Rates'!$B$11:$O$140,($B$1+2),FALSE))-(Z161*(Z$7/VLOOKUP($B161,'Paddock Names'!$B$11:$D$140,3)))</f>
        <v>#DIV/0!</v>
      </c>
      <c r="AA162" s="114" t="e">
        <f>Z162+(VLOOKUP($B161,'Growth Rates'!$B$11:$O$140,($B$1+2),FALSE))-(AA161*(AA$7/VLOOKUP($B161,'Paddock Names'!$B$11:$D$140,3)))</f>
        <v>#DIV/0!</v>
      </c>
      <c r="AB162" s="114" t="e">
        <f>AA162+(VLOOKUP($B161,'Growth Rates'!$B$11:$O$140,($B$1+2),FALSE))-(AB161*(AB$7/VLOOKUP($B161,'Paddock Names'!$B$11:$D$140,3)))</f>
        <v>#DIV/0!</v>
      </c>
      <c r="AC162" s="114" t="e">
        <f>AB162+(VLOOKUP($B161,'Growth Rates'!$B$11:$O$140,($B$1+2),FALSE))-(AC161*(AC$7/VLOOKUP($B161,'Paddock Names'!$B$11:$D$140,3)))</f>
        <v>#DIV/0!</v>
      </c>
      <c r="AD162" s="114" t="e">
        <f>AC162+(VLOOKUP($B161,'Growth Rates'!$B$11:$O$140,($B$1+2),FALSE))-(AD161*(AD$7/VLOOKUP($B161,'Paddock Names'!$B$11:$D$140,3)))</f>
        <v>#DIV/0!</v>
      </c>
      <c r="AE162" s="114" t="e">
        <f>AD162+(VLOOKUP($B161,'Growth Rates'!$B$11:$O$140,($B$1+2),FALSE))-(AE161*(AE$7/VLOOKUP($B161,'Paddock Names'!$B$11:$D$140,3)))</f>
        <v>#DIV/0!</v>
      </c>
      <c r="AF162" s="114" t="e">
        <f>AE162+(VLOOKUP($B161,'Growth Rates'!$B$11:$O$140,($B$1+2),FALSE))-(AF161*(AF$7/VLOOKUP($B161,'Paddock Names'!$B$11:$D$140,3)))</f>
        <v>#DIV/0!</v>
      </c>
      <c r="AG162" s="114" t="e">
        <f>AF162+(VLOOKUP($B161,'Growth Rates'!$B$11:$O$140,($B$1+2),FALSE))-(AG161*(AG$7/VLOOKUP($B161,'Paddock Names'!$B$11:$D$140,3)))</f>
        <v>#DIV/0!</v>
      </c>
      <c r="AH162" s="114" t="e">
        <f>AG162+(VLOOKUP($B161,'Growth Rates'!$B$11:$O$140,($B$1+2),FALSE))-(AH161*(AH$7/VLOOKUP($B161,'Paddock Names'!$B$11:$D$140,3)))</f>
        <v>#DIV/0!</v>
      </c>
      <c r="AI162" s="114" t="e">
        <f>AH162+(VLOOKUP($B161,'Growth Rates'!$B$11:$O$140,($B$1+2),FALSE))-(AI161*(AI$7/VLOOKUP($B161,'Paddock Names'!$B$11:$D$140,3)))</f>
        <v>#DIV/0!</v>
      </c>
      <c r="AJ162" s="114" t="e">
        <f>AI162+(VLOOKUP($B161,'Growth Rates'!$B$11:$O$140,($B$1+2),FALSE))-(AJ161*(AJ$7/VLOOKUP($B161,'Paddock Names'!$B$11:$D$140,3)))</f>
        <v>#DIV/0!</v>
      </c>
      <c r="AK162" s="114" t="e">
        <f>AJ162+(VLOOKUP($B161,'Growth Rates'!$B$11:$O$140,($B$1+2),FALSE))-(AK161*(AK$7/VLOOKUP($B161,'Paddock Names'!$B$11:$D$140,3)))</f>
        <v>#DIV/0!</v>
      </c>
      <c r="AL162" s="114" t="e">
        <f>AK162+(VLOOKUP($B161,'Growth Rates'!$B$11:$O$140,($B$1+2),FALSE))-(AL161*(AL$7/VLOOKUP($B161,'Paddock Names'!$B$11:$D$140,3)))</f>
        <v>#DIV/0!</v>
      </c>
      <c r="AM162" s="115" t="e">
        <f>AL162+(VLOOKUP($B161,'Growth Rates'!$B$11:$O$140,($B$1+2),FALSE))-(AM161*(AM$7/VLOOKUP($B161,'Paddock Names'!$B$11:$D$140,3)))</f>
        <v>#DIV/0!</v>
      </c>
    </row>
    <row r="163" spans="2:39" x14ac:dyDescent="0.2">
      <c r="B163" s="58">
        <f t="shared" si="7"/>
        <v>77</v>
      </c>
      <c r="C163" s="23" t="str">
        <f>IF(VLOOKUP(B163,'Paddock Names'!$B$11:$C$140,2)&gt;0,VLOOKUP(B163,'Paddock Names'!$B$11:$C$140,2),"")</f>
        <v/>
      </c>
      <c r="D163" s="28" t="e">
        <f>IF(((F163-G163)/(((VLOOKUP(B163,'Growth Rates'!$B$11:$O$140,($B$1+2),FALSE)))-(((I$7/VLOOKUP(B163,'Paddock Names'!$B$11:$D$140,3))))))*-1&gt;31,31,(IF(((F163-G163)/(((VLOOKUP(B163,'Growth Rates'!$B$11:$O$140,($B$1+2),FALSE)))-(((I$7/VLOOKUP(B163,'Paddock Names'!$B$11:$D$140,3))))))*-1&gt;0,ROUNDDOWN(((F163-G163)/(((VLOOKUP(B163,'Growth Rates'!$B$11:$O$140,($B$1+2),FALSE)))-(((I$7/VLOOKUP(B163,'Paddock Names'!$B$11:$D$140,3))))))*-1,0),31)))</f>
        <v>#DIV/0!</v>
      </c>
      <c r="E163" s="17" t="str">
        <f t="shared" si="8"/>
        <v xml:space="preserve"> </v>
      </c>
      <c r="F163" s="119" t="e">
        <f>Nov!AL164</f>
        <v>#DIV/0!</v>
      </c>
      <c r="G163" s="17">
        <f>VLOOKUP(B163,'Herbage Mass Residual'!$B$11:$O$140,($B$1+2),FALSE)</f>
        <v>2000</v>
      </c>
      <c r="H163" s="103" t="e">
        <f>($F$7/VLOOKUP(B163,'Paddock Names'!$B$11:$D$140,3))*(SUM(I163:AM163)/31)</f>
        <v>#DIV/0!</v>
      </c>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2"/>
    </row>
    <row r="164" spans="2:39" ht="16" thickBot="1" x14ac:dyDescent="0.25">
      <c r="B164" s="58">
        <f t="shared" si="7"/>
        <v>77.5</v>
      </c>
      <c r="C164" s="23"/>
      <c r="D164" s="29"/>
      <c r="E164" s="27"/>
      <c r="F164" s="21"/>
      <c r="G164" s="22"/>
      <c r="H164" s="104"/>
      <c r="I164" s="114" t="e">
        <f>F163+(VLOOKUP(B163,'Growth Rates'!$B$11:$O$140,($B$1+2),FALSE))-(I163*(I$7/VLOOKUP(B163,'Paddock Names'!$B$11:$D$140,3)))</f>
        <v>#DIV/0!</v>
      </c>
      <c r="J164" s="114" t="e">
        <f>I164+(VLOOKUP($B163,'Growth Rates'!$B$11:$O$140,($B$1+2),FALSE))-(J163*(J$7/VLOOKUP($B163,'Paddock Names'!$B$11:$D$140,3)))</f>
        <v>#DIV/0!</v>
      </c>
      <c r="K164" s="114" t="e">
        <f>J164+(VLOOKUP($B163,'Growth Rates'!$B$11:$O$140,($B$1+2),FALSE))-(K163*(K$7/VLOOKUP($B163,'Paddock Names'!$B$11:$D$140,3)))</f>
        <v>#DIV/0!</v>
      </c>
      <c r="L164" s="114" t="e">
        <f>K164+(VLOOKUP($B163,'Growth Rates'!$B$11:$O$140,($B$1+2),FALSE))-(L163*(L$7/VLOOKUP($B163,'Paddock Names'!$B$11:$D$140,3)))</f>
        <v>#DIV/0!</v>
      </c>
      <c r="M164" s="114" t="e">
        <f>L164+(VLOOKUP($B163,'Growth Rates'!$B$11:$O$140,($B$1+2),FALSE))-(M163*(M$7/VLOOKUP($B163,'Paddock Names'!$B$11:$D$140,3)))</f>
        <v>#DIV/0!</v>
      </c>
      <c r="N164" s="114" t="e">
        <f>M164+(VLOOKUP($B163,'Growth Rates'!$B$11:$O$140,($B$1+2),FALSE))-(N163*(N$7/VLOOKUP($B163,'Paddock Names'!$B$11:$D$140,3)))</f>
        <v>#DIV/0!</v>
      </c>
      <c r="O164" s="114" t="e">
        <f>N164+(VLOOKUP($B163,'Growth Rates'!$B$11:$O$140,($B$1+2),FALSE))-(O163*(O$7/VLOOKUP($B163,'Paddock Names'!$B$11:$D$140,3)))</f>
        <v>#DIV/0!</v>
      </c>
      <c r="P164" s="114" t="e">
        <f>O164+(VLOOKUP($B163,'Growth Rates'!$B$11:$O$140,($B$1+2),FALSE))-(P163*(P$7/VLOOKUP($B163,'Paddock Names'!$B$11:$D$140,3)))</f>
        <v>#DIV/0!</v>
      </c>
      <c r="Q164" s="114" t="e">
        <f>P164+(VLOOKUP($B163,'Growth Rates'!$B$11:$O$140,($B$1+2),FALSE))-(Q163*(Q$7/VLOOKUP($B163,'Paddock Names'!$B$11:$D$140,3)))</f>
        <v>#DIV/0!</v>
      </c>
      <c r="R164" s="114" t="e">
        <f>Q164+(VLOOKUP($B163,'Growth Rates'!$B$11:$O$140,($B$1+2),FALSE))-(R163*(R$7/VLOOKUP($B163,'Paddock Names'!$B$11:$D$140,3)))</f>
        <v>#DIV/0!</v>
      </c>
      <c r="S164" s="114" t="e">
        <f>R164+(VLOOKUP($B163,'Growth Rates'!$B$11:$O$140,($B$1+2),FALSE))-(S163*(S$7/VLOOKUP($B163,'Paddock Names'!$B$11:$D$140,3)))</f>
        <v>#DIV/0!</v>
      </c>
      <c r="T164" s="114" t="e">
        <f>S164+(VLOOKUP($B163,'Growth Rates'!$B$11:$O$140,($B$1+2),FALSE))-(T163*(T$7/VLOOKUP($B163,'Paddock Names'!$B$11:$D$140,3)))</f>
        <v>#DIV/0!</v>
      </c>
      <c r="U164" s="114" t="e">
        <f>T164+(VLOOKUP($B163,'Growth Rates'!$B$11:$O$140,($B$1+2),FALSE))-(U163*(U$7/VLOOKUP($B163,'Paddock Names'!$B$11:$D$140,3)))</f>
        <v>#DIV/0!</v>
      </c>
      <c r="V164" s="114" t="e">
        <f>U164+(VLOOKUP($B163,'Growth Rates'!$B$11:$O$140,($B$1+2),FALSE))-(V163*(V$7/VLOOKUP($B163,'Paddock Names'!$B$11:$D$140,3)))</f>
        <v>#DIV/0!</v>
      </c>
      <c r="W164" s="114" t="e">
        <f>V164+(VLOOKUP($B163,'Growth Rates'!$B$11:$O$140,($B$1+2),FALSE))-(W163*(W$7/VLOOKUP($B163,'Paddock Names'!$B$11:$D$140,3)))</f>
        <v>#DIV/0!</v>
      </c>
      <c r="X164" s="114" t="e">
        <f>W164+(VLOOKUP($B163,'Growth Rates'!$B$11:$O$140,($B$1+2),FALSE))-(X163*(X$7/VLOOKUP($B163,'Paddock Names'!$B$11:$D$140,3)))</f>
        <v>#DIV/0!</v>
      </c>
      <c r="Y164" s="114" t="e">
        <f>X164+(VLOOKUP($B163,'Growth Rates'!$B$11:$O$140,($B$1+2),FALSE))-(Y163*(Y$7/VLOOKUP($B163,'Paddock Names'!$B$11:$D$140,3)))</f>
        <v>#DIV/0!</v>
      </c>
      <c r="Z164" s="114" t="e">
        <f>Y164+(VLOOKUP($B163,'Growth Rates'!$B$11:$O$140,($B$1+2),FALSE))-(Z163*(Z$7/VLOOKUP($B163,'Paddock Names'!$B$11:$D$140,3)))</f>
        <v>#DIV/0!</v>
      </c>
      <c r="AA164" s="114" t="e">
        <f>Z164+(VLOOKUP($B163,'Growth Rates'!$B$11:$O$140,($B$1+2),FALSE))-(AA163*(AA$7/VLOOKUP($B163,'Paddock Names'!$B$11:$D$140,3)))</f>
        <v>#DIV/0!</v>
      </c>
      <c r="AB164" s="114" t="e">
        <f>AA164+(VLOOKUP($B163,'Growth Rates'!$B$11:$O$140,($B$1+2),FALSE))-(AB163*(AB$7/VLOOKUP($B163,'Paddock Names'!$B$11:$D$140,3)))</f>
        <v>#DIV/0!</v>
      </c>
      <c r="AC164" s="114" t="e">
        <f>AB164+(VLOOKUP($B163,'Growth Rates'!$B$11:$O$140,($B$1+2),FALSE))-(AC163*(AC$7/VLOOKUP($B163,'Paddock Names'!$B$11:$D$140,3)))</f>
        <v>#DIV/0!</v>
      </c>
      <c r="AD164" s="114" t="e">
        <f>AC164+(VLOOKUP($B163,'Growth Rates'!$B$11:$O$140,($B$1+2),FALSE))-(AD163*(AD$7/VLOOKUP($B163,'Paddock Names'!$B$11:$D$140,3)))</f>
        <v>#DIV/0!</v>
      </c>
      <c r="AE164" s="114" t="e">
        <f>AD164+(VLOOKUP($B163,'Growth Rates'!$B$11:$O$140,($B$1+2),FALSE))-(AE163*(AE$7/VLOOKUP($B163,'Paddock Names'!$B$11:$D$140,3)))</f>
        <v>#DIV/0!</v>
      </c>
      <c r="AF164" s="114" t="e">
        <f>AE164+(VLOOKUP($B163,'Growth Rates'!$B$11:$O$140,($B$1+2),FALSE))-(AF163*(AF$7/VLOOKUP($B163,'Paddock Names'!$B$11:$D$140,3)))</f>
        <v>#DIV/0!</v>
      </c>
      <c r="AG164" s="114" t="e">
        <f>AF164+(VLOOKUP($B163,'Growth Rates'!$B$11:$O$140,($B$1+2),FALSE))-(AG163*(AG$7/VLOOKUP($B163,'Paddock Names'!$B$11:$D$140,3)))</f>
        <v>#DIV/0!</v>
      </c>
      <c r="AH164" s="114" t="e">
        <f>AG164+(VLOOKUP($B163,'Growth Rates'!$B$11:$O$140,($B$1+2),FALSE))-(AH163*(AH$7/VLOOKUP($B163,'Paddock Names'!$B$11:$D$140,3)))</f>
        <v>#DIV/0!</v>
      </c>
      <c r="AI164" s="114" t="e">
        <f>AH164+(VLOOKUP($B163,'Growth Rates'!$B$11:$O$140,($B$1+2),FALSE))-(AI163*(AI$7/VLOOKUP($B163,'Paddock Names'!$B$11:$D$140,3)))</f>
        <v>#DIV/0!</v>
      </c>
      <c r="AJ164" s="114" t="e">
        <f>AI164+(VLOOKUP($B163,'Growth Rates'!$B$11:$O$140,($B$1+2),FALSE))-(AJ163*(AJ$7/VLOOKUP($B163,'Paddock Names'!$B$11:$D$140,3)))</f>
        <v>#DIV/0!</v>
      </c>
      <c r="AK164" s="114" t="e">
        <f>AJ164+(VLOOKUP($B163,'Growth Rates'!$B$11:$O$140,($B$1+2),FALSE))-(AK163*(AK$7/VLOOKUP($B163,'Paddock Names'!$B$11:$D$140,3)))</f>
        <v>#DIV/0!</v>
      </c>
      <c r="AL164" s="114" t="e">
        <f>AK164+(VLOOKUP($B163,'Growth Rates'!$B$11:$O$140,($B$1+2),FALSE))-(AL163*(AL$7/VLOOKUP($B163,'Paddock Names'!$B$11:$D$140,3)))</f>
        <v>#DIV/0!</v>
      </c>
      <c r="AM164" s="115" t="e">
        <f>AL164+(VLOOKUP($B163,'Growth Rates'!$B$11:$O$140,($B$1+2),FALSE))-(AM163*(AM$7/VLOOKUP($B163,'Paddock Names'!$B$11:$D$140,3)))</f>
        <v>#DIV/0!</v>
      </c>
    </row>
    <row r="165" spans="2:39" x14ac:dyDescent="0.2">
      <c r="B165" s="58">
        <f t="shared" si="7"/>
        <v>78</v>
      </c>
      <c r="C165" s="23" t="str">
        <f>IF(VLOOKUP(B165,'Paddock Names'!$B$11:$C$140,2)&gt;0,VLOOKUP(B165,'Paddock Names'!$B$11:$C$140,2),"")</f>
        <v/>
      </c>
      <c r="D165" s="28" t="e">
        <f>IF(((F165-G165)/(((VLOOKUP(B165,'Growth Rates'!$B$11:$O$140,($B$1+2),FALSE)))-(((I$7/VLOOKUP(B165,'Paddock Names'!$B$11:$D$140,3))))))*-1&gt;31,31,(IF(((F165-G165)/(((VLOOKUP(B165,'Growth Rates'!$B$11:$O$140,($B$1+2),FALSE)))-(((I$7/VLOOKUP(B165,'Paddock Names'!$B$11:$D$140,3))))))*-1&gt;0,ROUNDDOWN(((F165-G165)/(((VLOOKUP(B165,'Growth Rates'!$B$11:$O$140,($B$1+2),FALSE)))-(((I$7/VLOOKUP(B165,'Paddock Names'!$B$11:$D$140,3))))))*-1,0),31)))</f>
        <v>#DIV/0!</v>
      </c>
      <c r="E165" s="17" t="str">
        <f t="shared" si="8"/>
        <v xml:space="preserve"> </v>
      </c>
      <c r="F165" s="119" t="e">
        <f>Nov!AL166</f>
        <v>#DIV/0!</v>
      </c>
      <c r="G165" s="17">
        <f>VLOOKUP(B165,'Herbage Mass Residual'!$B$11:$O$140,($B$1+2),FALSE)</f>
        <v>2000</v>
      </c>
      <c r="H165" s="103" t="e">
        <f>($F$7/VLOOKUP(B165,'Paddock Names'!$B$11:$D$140,3))*(SUM(I165:AM165)/31)</f>
        <v>#DIV/0!</v>
      </c>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2"/>
    </row>
    <row r="166" spans="2:39" ht="16" thickBot="1" x14ac:dyDescent="0.25">
      <c r="B166" s="58">
        <f t="shared" si="7"/>
        <v>78.5</v>
      </c>
      <c r="C166" s="23"/>
      <c r="D166" s="29"/>
      <c r="E166" s="27"/>
      <c r="F166" s="21"/>
      <c r="G166" s="22"/>
      <c r="H166" s="104"/>
      <c r="I166" s="114" t="e">
        <f>F165+(VLOOKUP(B165,'Growth Rates'!$B$11:$O$140,($B$1+2),FALSE))-(I165*(I$7/VLOOKUP(B165,'Paddock Names'!$B$11:$D$140,3)))</f>
        <v>#DIV/0!</v>
      </c>
      <c r="J166" s="114" t="e">
        <f>I166+(VLOOKUP($B165,'Growth Rates'!$B$11:$O$140,($B$1+2),FALSE))-(J165*(J$7/VLOOKUP($B165,'Paddock Names'!$B$11:$D$140,3)))</f>
        <v>#DIV/0!</v>
      </c>
      <c r="K166" s="114" t="e">
        <f>J166+(VLOOKUP($B165,'Growth Rates'!$B$11:$O$140,($B$1+2),FALSE))-(K165*(K$7/VLOOKUP($B165,'Paddock Names'!$B$11:$D$140,3)))</f>
        <v>#DIV/0!</v>
      </c>
      <c r="L166" s="114" t="e">
        <f>K166+(VLOOKUP($B165,'Growth Rates'!$B$11:$O$140,($B$1+2),FALSE))-(L165*(L$7/VLOOKUP($B165,'Paddock Names'!$B$11:$D$140,3)))</f>
        <v>#DIV/0!</v>
      </c>
      <c r="M166" s="114" t="e">
        <f>L166+(VLOOKUP($B165,'Growth Rates'!$B$11:$O$140,($B$1+2),FALSE))-(M165*(M$7/VLOOKUP($B165,'Paddock Names'!$B$11:$D$140,3)))</f>
        <v>#DIV/0!</v>
      </c>
      <c r="N166" s="114" t="e">
        <f>M166+(VLOOKUP($B165,'Growth Rates'!$B$11:$O$140,($B$1+2),FALSE))-(N165*(N$7/VLOOKUP($B165,'Paddock Names'!$B$11:$D$140,3)))</f>
        <v>#DIV/0!</v>
      </c>
      <c r="O166" s="114" t="e">
        <f>N166+(VLOOKUP($B165,'Growth Rates'!$B$11:$O$140,($B$1+2),FALSE))-(O165*(O$7/VLOOKUP($B165,'Paddock Names'!$B$11:$D$140,3)))</f>
        <v>#DIV/0!</v>
      </c>
      <c r="P166" s="114" t="e">
        <f>O166+(VLOOKUP($B165,'Growth Rates'!$B$11:$O$140,($B$1+2),FALSE))-(P165*(P$7/VLOOKUP($B165,'Paddock Names'!$B$11:$D$140,3)))</f>
        <v>#DIV/0!</v>
      </c>
      <c r="Q166" s="114" t="e">
        <f>P166+(VLOOKUP($B165,'Growth Rates'!$B$11:$O$140,($B$1+2),FALSE))-(Q165*(Q$7/VLOOKUP($B165,'Paddock Names'!$B$11:$D$140,3)))</f>
        <v>#DIV/0!</v>
      </c>
      <c r="R166" s="114" t="e">
        <f>Q166+(VLOOKUP($B165,'Growth Rates'!$B$11:$O$140,($B$1+2),FALSE))-(R165*(R$7/VLOOKUP($B165,'Paddock Names'!$B$11:$D$140,3)))</f>
        <v>#DIV/0!</v>
      </c>
      <c r="S166" s="114" t="e">
        <f>R166+(VLOOKUP($B165,'Growth Rates'!$B$11:$O$140,($B$1+2),FALSE))-(S165*(S$7/VLOOKUP($B165,'Paddock Names'!$B$11:$D$140,3)))</f>
        <v>#DIV/0!</v>
      </c>
      <c r="T166" s="114" t="e">
        <f>S166+(VLOOKUP($B165,'Growth Rates'!$B$11:$O$140,($B$1+2),FALSE))-(T165*(T$7/VLOOKUP($B165,'Paddock Names'!$B$11:$D$140,3)))</f>
        <v>#DIV/0!</v>
      </c>
      <c r="U166" s="114" t="e">
        <f>T166+(VLOOKUP($B165,'Growth Rates'!$B$11:$O$140,($B$1+2),FALSE))-(U165*(U$7/VLOOKUP($B165,'Paddock Names'!$B$11:$D$140,3)))</f>
        <v>#DIV/0!</v>
      </c>
      <c r="V166" s="114" t="e">
        <f>U166+(VLOOKUP($B165,'Growth Rates'!$B$11:$O$140,($B$1+2),FALSE))-(V165*(V$7/VLOOKUP($B165,'Paddock Names'!$B$11:$D$140,3)))</f>
        <v>#DIV/0!</v>
      </c>
      <c r="W166" s="114" t="e">
        <f>V166+(VLOOKUP($B165,'Growth Rates'!$B$11:$O$140,($B$1+2),FALSE))-(W165*(W$7/VLOOKUP($B165,'Paddock Names'!$B$11:$D$140,3)))</f>
        <v>#DIV/0!</v>
      </c>
      <c r="X166" s="114" t="e">
        <f>W166+(VLOOKUP($B165,'Growth Rates'!$B$11:$O$140,($B$1+2),FALSE))-(X165*(X$7/VLOOKUP($B165,'Paddock Names'!$B$11:$D$140,3)))</f>
        <v>#DIV/0!</v>
      </c>
      <c r="Y166" s="114" t="e">
        <f>X166+(VLOOKUP($B165,'Growth Rates'!$B$11:$O$140,($B$1+2),FALSE))-(Y165*(Y$7/VLOOKUP($B165,'Paddock Names'!$B$11:$D$140,3)))</f>
        <v>#DIV/0!</v>
      </c>
      <c r="Z166" s="114" t="e">
        <f>Y166+(VLOOKUP($B165,'Growth Rates'!$B$11:$O$140,($B$1+2),FALSE))-(Z165*(Z$7/VLOOKUP($B165,'Paddock Names'!$B$11:$D$140,3)))</f>
        <v>#DIV/0!</v>
      </c>
      <c r="AA166" s="114" t="e">
        <f>Z166+(VLOOKUP($B165,'Growth Rates'!$B$11:$O$140,($B$1+2),FALSE))-(AA165*(AA$7/VLOOKUP($B165,'Paddock Names'!$B$11:$D$140,3)))</f>
        <v>#DIV/0!</v>
      </c>
      <c r="AB166" s="114" t="e">
        <f>AA166+(VLOOKUP($B165,'Growth Rates'!$B$11:$O$140,($B$1+2),FALSE))-(AB165*(AB$7/VLOOKUP($B165,'Paddock Names'!$B$11:$D$140,3)))</f>
        <v>#DIV/0!</v>
      </c>
      <c r="AC166" s="114" t="e">
        <f>AB166+(VLOOKUP($B165,'Growth Rates'!$B$11:$O$140,($B$1+2),FALSE))-(AC165*(AC$7/VLOOKUP($B165,'Paddock Names'!$B$11:$D$140,3)))</f>
        <v>#DIV/0!</v>
      </c>
      <c r="AD166" s="114" t="e">
        <f>AC166+(VLOOKUP($B165,'Growth Rates'!$B$11:$O$140,($B$1+2),FALSE))-(AD165*(AD$7/VLOOKUP($B165,'Paddock Names'!$B$11:$D$140,3)))</f>
        <v>#DIV/0!</v>
      </c>
      <c r="AE166" s="114" t="e">
        <f>AD166+(VLOOKUP($B165,'Growth Rates'!$B$11:$O$140,($B$1+2),FALSE))-(AE165*(AE$7/VLOOKUP($B165,'Paddock Names'!$B$11:$D$140,3)))</f>
        <v>#DIV/0!</v>
      </c>
      <c r="AF166" s="114" t="e">
        <f>AE166+(VLOOKUP($B165,'Growth Rates'!$B$11:$O$140,($B$1+2),FALSE))-(AF165*(AF$7/VLOOKUP($B165,'Paddock Names'!$B$11:$D$140,3)))</f>
        <v>#DIV/0!</v>
      </c>
      <c r="AG166" s="114" t="e">
        <f>AF166+(VLOOKUP($B165,'Growth Rates'!$B$11:$O$140,($B$1+2),FALSE))-(AG165*(AG$7/VLOOKUP($B165,'Paddock Names'!$B$11:$D$140,3)))</f>
        <v>#DIV/0!</v>
      </c>
      <c r="AH166" s="114" t="e">
        <f>AG166+(VLOOKUP($B165,'Growth Rates'!$B$11:$O$140,($B$1+2),FALSE))-(AH165*(AH$7/VLOOKUP($B165,'Paddock Names'!$B$11:$D$140,3)))</f>
        <v>#DIV/0!</v>
      </c>
      <c r="AI166" s="114" t="e">
        <f>AH166+(VLOOKUP($B165,'Growth Rates'!$B$11:$O$140,($B$1+2),FALSE))-(AI165*(AI$7/VLOOKUP($B165,'Paddock Names'!$B$11:$D$140,3)))</f>
        <v>#DIV/0!</v>
      </c>
      <c r="AJ166" s="114" t="e">
        <f>AI166+(VLOOKUP($B165,'Growth Rates'!$B$11:$O$140,($B$1+2),FALSE))-(AJ165*(AJ$7/VLOOKUP($B165,'Paddock Names'!$B$11:$D$140,3)))</f>
        <v>#DIV/0!</v>
      </c>
      <c r="AK166" s="114" t="e">
        <f>AJ166+(VLOOKUP($B165,'Growth Rates'!$B$11:$O$140,($B$1+2),FALSE))-(AK165*(AK$7/VLOOKUP($B165,'Paddock Names'!$B$11:$D$140,3)))</f>
        <v>#DIV/0!</v>
      </c>
      <c r="AL166" s="114" t="e">
        <f>AK166+(VLOOKUP($B165,'Growth Rates'!$B$11:$O$140,($B$1+2),FALSE))-(AL165*(AL$7/VLOOKUP($B165,'Paddock Names'!$B$11:$D$140,3)))</f>
        <v>#DIV/0!</v>
      </c>
      <c r="AM166" s="115" t="e">
        <f>AL166+(VLOOKUP($B165,'Growth Rates'!$B$11:$O$140,($B$1+2),FALSE))-(AM165*(AM$7/VLOOKUP($B165,'Paddock Names'!$B$11:$D$140,3)))</f>
        <v>#DIV/0!</v>
      </c>
    </row>
    <row r="167" spans="2:39" x14ac:dyDescent="0.2">
      <c r="B167" s="58">
        <f t="shared" si="7"/>
        <v>79</v>
      </c>
      <c r="C167" s="23" t="str">
        <f>IF(VLOOKUP(B167,'Paddock Names'!$B$11:$C$140,2)&gt;0,VLOOKUP(B167,'Paddock Names'!$B$11:$C$140,2),"")</f>
        <v/>
      </c>
      <c r="D167" s="28" t="e">
        <f>IF(((F167-G167)/(((VLOOKUP(B167,'Growth Rates'!$B$11:$O$140,($B$1+2),FALSE)))-(((I$7/VLOOKUP(B167,'Paddock Names'!$B$11:$D$140,3))))))*-1&gt;31,31,(IF(((F167-G167)/(((VLOOKUP(B167,'Growth Rates'!$B$11:$O$140,($B$1+2),FALSE)))-(((I$7/VLOOKUP(B167,'Paddock Names'!$B$11:$D$140,3))))))*-1&gt;0,ROUNDDOWN(((F167-G167)/(((VLOOKUP(B167,'Growth Rates'!$B$11:$O$140,($B$1+2),FALSE)))-(((I$7/VLOOKUP(B167,'Paddock Names'!$B$11:$D$140,3))))))*-1,0),31)))</f>
        <v>#DIV/0!</v>
      </c>
      <c r="E167" s="17" t="str">
        <f t="shared" si="8"/>
        <v xml:space="preserve"> </v>
      </c>
      <c r="F167" s="119" t="e">
        <f>Nov!AL168</f>
        <v>#DIV/0!</v>
      </c>
      <c r="G167" s="17">
        <f>VLOOKUP(B167,'Herbage Mass Residual'!$B$11:$O$140,($B$1+2),FALSE)</f>
        <v>2000</v>
      </c>
      <c r="H167" s="103" t="e">
        <f>($F$7/VLOOKUP(B167,'Paddock Names'!$B$11:$D$140,3))*(SUM(I167:AM167)/31)</f>
        <v>#DIV/0!</v>
      </c>
      <c r="I167" s="100"/>
      <c r="J167" s="100"/>
      <c r="K167" s="100"/>
      <c r="L167" s="100"/>
      <c r="M167" s="100"/>
      <c r="N167" s="100"/>
      <c r="O167" s="100"/>
      <c r="P167" s="100"/>
      <c r="Q167" s="100"/>
      <c r="R167" s="100"/>
      <c r="S167" s="100"/>
      <c r="T167" s="100"/>
      <c r="U167" s="100"/>
      <c r="V167" s="100"/>
      <c r="W167" s="100"/>
      <c r="X167" s="100"/>
      <c r="Y167" s="100"/>
      <c r="Z167" s="100"/>
      <c r="AA167" s="100"/>
      <c r="AB167" s="100"/>
      <c r="AC167" s="100"/>
      <c r="AD167" s="100"/>
      <c r="AE167" s="100"/>
      <c r="AF167" s="100"/>
      <c r="AG167" s="100"/>
      <c r="AH167" s="100"/>
      <c r="AI167" s="100"/>
      <c r="AJ167" s="100"/>
      <c r="AK167" s="100"/>
      <c r="AL167" s="100"/>
      <c r="AM167" s="102"/>
    </row>
    <row r="168" spans="2:39" ht="16" thickBot="1" x14ac:dyDescent="0.25">
      <c r="B168" s="58">
        <f t="shared" si="7"/>
        <v>79.5</v>
      </c>
      <c r="C168" s="23"/>
      <c r="D168" s="29"/>
      <c r="E168" s="27"/>
      <c r="F168" s="21"/>
      <c r="G168" s="22"/>
      <c r="H168" s="104"/>
      <c r="I168" s="114" t="e">
        <f>F167+(VLOOKUP(B167,'Growth Rates'!$B$11:$O$140,($B$1+2),FALSE))-(I167*(I$7/VLOOKUP(B167,'Paddock Names'!$B$11:$D$140,3)))</f>
        <v>#DIV/0!</v>
      </c>
      <c r="J168" s="114" t="e">
        <f>I168+(VLOOKUP($B167,'Growth Rates'!$B$11:$O$140,($B$1+2),FALSE))-(J167*(J$7/VLOOKUP($B167,'Paddock Names'!$B$11:$D$140,3)))</f>
        <v>#DIV/0!</v>
      </c>
      <c r="K168" s="114" t="e">
        <f>J168+(VLOOKUP($B167,'Growth Rates'!$B$11:$O$140,($B$1+2),FALSE))-(K167*(K$7/VLOOKUP($B167,'Paddock Names'!$B$11:$D$140,3)))</f>
        <v>#DIV/0!</v>
      </c>
      <c r="L168" s="114" t="e">
        <f>K168+(VLOOKUP($B167,'Growth Rates'!$B$11:$O$140,($B$1+2),FALSE))-(L167*(L$7/VLOOKUP($B167,'Paddock Names'!$B$11:$D$140,3)))</f>
        <v>#DIV/0!</v>
      </c>
      <c r="M168" s="114" t="e">
        <f>L168+(VLOOKUP($B167,'Growth Rates'!$B$11:$O$140,($B$1+2),FALSE))-(M167*(M$7/VLOOKUP($B167,'Paddock Names'!$B$11:$D$140,3)))</f>
        <v>#DIV/0!</v>
      </c>
      <c r="N168" s="114" t="e">
        <f>M168+(VLOOKUP($B167,'Growth Rates'!$B$11:$O$140,($B$1+2),FALSE))-(N167*(N$7/VLOOKUP($B167,'Paddock Names'!$B$11:$D$140,3)))</f>
        <v>#DIV/0!</v>
      </c>
      <c r="O168" s="114" t="e">
        <f>N168+(VLOOKUP($B167,'Growth Rates'!$B$11:$O$140,($B$1+2),FALSE))-(O167*(O$7/VLOOKUP($B167,'Paddock Names'!$B$11:$D$140,3)))</f>
        <v>#DIV/0!</v>
      </c>
      <c r="P168" s="114" t="e">
        <f>O168+(VLOOKUP($B167,'Growth Rates'!$B$11:$O$140,($B$1+2),FALSE))-(P167*(P$7/VLOOKUP($B167,'Paddock Names'!$B$11:$D$140,3)))</f>
        <v>#DIV/0!</v>
      </c>
      <c r="Q168" s="114" t="e">
        <f>P168+(VLOOKUP($B167,'Growth Rates'!$B$11:$O$140,($B$1+2),FALSE))-(Q167*(Q$7/VLOOKUP($B167,'Paddock Names'!$B$11:$D$140,3)))</f>
        <v>#DIV/0!</v>
      </c>
      <c r="R168" s="114" t="e">
        <f>Q168+(VLOOKUP($B167,'Growth Rates'!$B$11:$O$140,($B$1+2),FALSE))-(R167*(R$7/VLOOKUP($B167,'Paddock Names'!$B$11:$D$140,3)))</f>
        <v>#DIV/0!</v>
      </c>
      <c r="S168" s="114" t="e">
        <f>R168+(VLOOKUP($B167,'Growth Rates'!$B$11:$O$140,($B$1+2),FALSE))-(S167*(S$7/VLOOKUP($B167,'Paddock Names'!$B$11:$D$140,3)))</f>
        <v>#DIV/0!</v>
      </c>
      <c r="T168" s="114" t="e">
        <f>S168+(VLOOKUP($B167,'Growth Rates'!$B$11:$O$140,($B$1+2),FALSE))-(T167*(T$7/VLOOKUP($B167,'Paddock Names'!$B$11:$D$140,3)))</f>
        <v>#DIV/0!</v>
      </c>
      <c r="U168" s="114" t="e">
        <f>T168+(VLOOKUP($B167,'Growth Rates'!$B$11:$O$140,($B$1+2),FALSE))-(U167*(U$7/VLOOKUP($B167,'Paddock Names'!$B$11:$D$140,3)))</f>
        <v>#DIV/0!</v>
      </c>
      <c r="V168" s="114" t="e">
        <f>U168+(VLOOKUP($B167,'Growth Rates'!$B$11:$O$140,($B$1+2),FALSE))-(V167*(V$7/VLOOKUP($B167,'Paddock Names'!$B$11:$D$140,3)))</f>
        <v>#DIV/0!</v>
      </c>
      <c r="W168" s="114" t="e">
        <f>V168+(VLOOKUP($B167,'Growth Rates'!$B$11:$O$140,($B$1+2),FALSE))-(W167*(W$7/VLOOKUP($B167,'Paddock Names'!$B$11:$D$140,3)))</f>
        <v>#DIV/0!</v>
      </c>
      <c r="X168" s="114" t="e">
        <f>W168+(VLOOKUP($B167,'Growth Rates'!$B$11:$O$140,($B$1+2),FALSE))-(X167*(X$7/VLOOKUP($B167,'Paddock Names'!$B$11:$D$140,3)))</f>
        <v>#DIV/0!</v>
      </c>
      <c r="Y168" s="114" t="e">
        <f>X168+(VLOOKUP($B167,'Growth Rates'!$B$11:$O$140,($B$1+2),FALSE))-(Y167*(Y$7/VLOOKUP($B167,'Paddock Names'!$B$11:$D$140,3)))</f>
        <v>#DIV/0!</v>
      </c>
      <c r="Z168" s="114" t="e">
        <f>Y168+(VLOOKUP($B167,'Growth Rates'!$B$11:$O$140,($B$1+2),FALSE))-(Z167*(Z$7/VLOOKUP($B167,'Paddock Names'!$B$11:$D$140,3)))</f>
        <v>#DIV/0!</v>
      </c>
      <c r="AA168" s="114" t="e">
        <f>Z168+(VLOOKUP($B167,'Growth Rates'!$B$11:$O$140,($B$1+2),FALSE))-(AA167*(AA$7/VLOOKUP($B167,'Paddock Names'!$B$11:$D$140,3)))</f>
        <v>#DIV/0!</v>
      </c>
      <c r="AB168" s="114" t="e">
        <f>AA168+(VLOOKUP($B167,'Growth Rates'!$B$11:$O$140,($B$1+2),FALSE))-(AB167*(AB$7/VLOOKUP($B167,'Paddock Names'!$B$11:$D$140,3)))</f>
        <v>#DIV/0!</v>
      </c>
      <c r="AC168" s="114" t="e">
        <f>AB168+(VLOOKUP($B167,'Growth Rates'!$B$11:$O$140,($B$1+2),FALSE))-(AC167*(AC$7/VLOOKUP($B167,'Paddock Names'!$B$11:$D$140,3)))</f>
        <v>#DIV/0!</v>
      </c>
      <c r="AD168" s="114" t="e">
        <f>AC168+(VLOOKUP($B167,'Growth Rates'!$B$11:$O$140,($B$1+2),FALSE))-(AD167*(AD$7/VLOOKUP($B167,'Paddock Names'!$B$11:$D$140,3)))</f>
        <v>#DIV/0!</v>
      </c>
      <c r="AE168" s="114" t="e">
        <f>AD168+(VLOOKUP($B167,'Growth Rates'!$B$11:$O$140,($B$1+2),FALSE))-(AE167*(AE$7/VLOOKUP($B167,'Paddock Names'!$B$11:$D$140,3)))</f>
        <v>#DIV/0!</v>
      </c>
      <c r="AF168" s="114" t="e">
        <f>AE168+(VLOOKUP($B167,'Growth Rates'!$B$11:$O$140,($B$1+2),FALSE))-(AF167*(AF$7/VLOOKUP($B167,'Paddock Names'!$B$11:$D$140,3)))</f>
        <v>#DIV/0!</v>
      </c>
      <c r="AG168" s="114" t="e">
        <f>AF168+(VLOOKUP($B167,'Growth Rates'!$B$11:$O$140,($B$1+2),FALSE))-(AG167*(AG$7/VLOOKUP($B167,'Paddock Names'!$B$11:$D$140,3)))</f>
        <v>#DIV/0!</v>
      </c>
      <c r="AH168" s="114" t="e">
        <f>AG168+(VLOOKUP($B167,'Growth Rates'!$B$11:$O$140,($B$1+2),FALSE))-(AH167*(AH$7/VLOOKUP($B167,'Paddock Names'!$B$11:$D$140,3)))</f>
        <v>#DIV/0!</v>
      </c>
      <c r="AI168" s="114" t="e">
        <f>AH168+(VLOOKUP($B167,'Growth Rates'!$B$11:$O$140,($B$1+2),FALSE))-(AI167*(AI$7/VLOOKUP($B167,'Paddock Names'!$B$11:$D$140,3)))</f>
        <v>#DIV/0!</v>
      </c>
      <c r="AJ168" s="114" t="e">
        <f>AI168+(VLOOKUP($B167,'Growth Rates'!$B$11:$O$140,($B$1+2),FALSE))-(AJ167*(AJ$7/VLOOKUP($B167,'Paddock Names'!$B$11:$D$140,3)))</f>
        <v>#DIV/0!</v>
      </c>
      <c r="AK168" s="114" t="e">
        <f>AJ168+(VLOOKUP($B167,'Growth Rates'!$B$11:$O$140,($B$1+2),FALSE))-(AK167*(AK$7/VLOOKUP($B167,'Paddock Names'!$B$11:$D$140,3)))</f>
        <v>#DIV/0!</v>
      </c>
      <c r="AL168" s="114" t="e">
        <f>AK168+(VLOOKUP($B167,'Growth Rates'!$B$11:$O$140,($B$1+2),FALSE))-(AL167*(AL$7/VLOOKUP($B167,'Paddock Names'!$B$11:$D$140,3)))</f>
        <v>#DIV/0!</v>
      </c>
      <c r="AM168" s="115" t="e">
        <f>AL168+(VLOOKUP($B167,'Growth Rates'!$B$11:$O$140,($B$1+2),FALSE))-(AM167*(AM$7/VLOOKUP($B167,'Paddock Names'!$B$11:$D$140,3)))</f>
        <v>#DIV/0!</v>
      </c>
    </row>
    <row r="169" spans="2:39" x14ac:dyDescent="0.2">
      <c r="B169" s="58">
        <f t="shared" si="7"/>
        <v>80</v>
      </c>
      <c r="C169" s="23" t="str">
        <f>IF(VLOOKUP(B169,'Paddock Names'!$B$11:$C$140,2)&gt;0,VLOOKUP(B169,'Paddock Names'!$B$11:$C$140,2),"")</f>
        <v/>
      </c>
      <c r="D169" s="28" t="e">
        <f>IF(((F169-G169)/(((VLOOKUP(B169,'Growth Rates'!$B$11:$O$140,($B$1+2),FALSE)))-(((I$7/VLOOKUP(B169,'Paddock Names'!$B$11:$D$140,3))))))*-1&gt;31,31,(IF(((F169-G169)/(((VLOOKUP(B169,'Growth Rates'!$B$11:$O$140,($B$1+2),FALSE)))-(((I$7/VLOOKUP(B169,'Paddock Names'!$B$11:$D$140,3))))))*-1&gt;0,ROUNDDOWN(((F169-G169)/(((VLOOKUP(B169,'Growth Rates'!$B$11:$O$140,($B$1+2),FALSE)))-(((I$7/VLOOKUP(B169,'Paddock Names'!$B$11:$D$140,3))))))*-1,0),31)))</f>
        <v>#DIV/0!</v>
      </c>
      <c r="E169" s="17" t="str">
        <f t="shared" si="8"/>
        <v xml:space="preserve"> </v>
      </c>
      <c r="F169" s="119" t="e">
        <f>Nov!AL170</f>
        <v>#DIV/0!</v>
      </c>
      <c r="G169" s="17">
        <f>VLOOKUP(B169,'Herbage Mass Residual'!$B$11:$O$140,($B$1+2),FALSE)</f>
        <v>2000</v>
      </c>
      <c r="H169" s="103" t="e">
        <f>($F$7/VLOOKUP(B169,'Paddock Names'!$B$11:$D$140,3))*(SUM(I169:AM169)/31)</f>
        <v>#DIV/0!</v>
      </c>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2"/>
    </row>
    <row r="170" spans="2:39" ht="16" thickBot="1" x14ac:dyDescent="0.25">
      <c r="B170" s="58">
        <f t="shared" si="7"/>
        <v>80.5</v>
      </c>
      <c r="C170" s="23"/>
      <c r="D170" s="29"/>
      <c r="E170" s="27"/>
      <c r="F170" s="21"/>
      <c r="G170" s="22"/>
      <c r="H170" s="104"/>
      <c r="I170" s="114" t="e">
        <f>F169+(VLOOKUP(B169,'Growth Rates'!$B$11:$O$140,($B$1+2),FALSE))-(I169*(I$7/VLOOKUP(B169,'Paddock Names'!$B$11:$D$140,3)))</f>
        <v>#DIV/0!</v>
      </c>
      <c r="J170" s="114" t="e">
        <f>I170+(VLOOKUP($B169,'Growth Rates'!$B$11:$O$140,($B$1+2),FALSE))-(J169*(J$7/VLOOKUP($B169,'Paddock Names'!$B$11:$D$140,3)))</f>
        <v>#DIV/0!</v>
      </c>
      <c r="K170" s="114" t="e">
        <f>J170+(VLOOKUP($B169,'Growth Rates'!$B$11:$O$140,($B$1+2),FALSE))-(K169*(K$7/VLOOKUP($B169,'Paddock Names'!$B$11:$D$140,3)))</f>
        <v>#DIV/0!</v>
      </c>
      <c r="L170" s="114" t="e">
        <f>K170+(VLOOKUP($B169,'Growth Rates'!$B$11:$O$140,($B$1+2),FALSE))-(L169*(L$7/VLOOKUP($B169,'Paddock Names'!$B$11:$D$140,3)))</f>
        <v>#DIV/0!</v>
      </c>
      <c r="M170" s="114" t="e">
        <f>L170+(VLOOKUP($B169,'Growth Rates'!$B$11:$O$140,($B$1+2),FALSE))-(M169*(M$7/VLOOKUP($B169,'Paddock Names'!$B$11:$D$140,3)))</f>
        <v>#DIV/0!</v>
      </c>
      <c r="N170" s="114" t="e">
        <f>M170+(VLOOKUP($B169,'Growth Rates'!$B$11:$O$140,($B$1+2),FALSE))-(N169*(N$7/VLOOKUP($B169,'Paddock Names'!$B$11:$D$140,3)))</f>
        <v>#DIV/0!</v>
      </c>
      <c r="O170" s="114" t="e">
        <f>N170+(VLOOKUP($B169,'Growth Rates'!$B$11:$O$140,($B$1+2),FALSE))-(O169*(O$7/VLOOKUP($B169,'Paddock Names'!$B$11:$D$140,3)))</f>
        <v>#DIV/0!</v>
      </c>
      <c r="P170" s="114" t="e">
        <f>O170+(VLOOKUP($B169,'Growth Rates'!$B$11:$O$140,($B$1+2),FALSE))-(P169*(P$7/VLOOKUP($B169,'Paddock Names'!$B$11:$D$140,3)))</f>
        <v>#DIV/0!</v>
      </c>
      <c r="Q170" s="114" t="e">
        <f>P170+(VLOOKUP($B169,'Growth Rates'!$B$11:$O$140,($B$1+2),FALSE))-(Q169*(Q$7/VLOOKUP($B169,'Paddock Names'!$B$11:$D$140,3)))</f>
        <v>#DIV/0!</v>
      </c>
      <c r="R170" s="114" t="e">
        <f>Q170+(VLOOKUP($B169,'Growth Rates'!$B$11:$O$140,($B$1+2),FALSE))-(R169*(R$7/VLOOKUP($B169,'Paddock Names'!$B$11:$D$140,3)))</f>
        <v>#DIV/0!</v>
      </c>
      <c r="S170" s="114" t="e">
        <f>R170+(VLOOKUP($B169,'Growth Rates'!$B$11:$O$140,($B$1+2),FALSE))-(S169*(S$7/VLOOKUP($B169,'Paddock Names'!$B$11:$D$140,3)))</f>
        <v>#DIV/0!</v>
      </c>
      <c r="T170" s="114" t="e">
        <f>S170+(VLOOKUP($B169,'Growth Rates'!$B$11:$O$140,($B$1+2),FALSE))-(T169*(T$7/VLOOKUP($B169,'Paddock Names'!$B$11:$D$140,3)))</f>
        <v>#DIV/0!</v>
      </c>
      <c r="U170" s="114" t="e">
        <f>T170+(VLOOKUP($B169,'Growth Rates'!$B$11:$O$140,($B$1+2),FALSE))-(U169*(U$7/VLOOKUP($B169,'Paddock Names'!$B$11:$D$140,3)))</f>
        <v>#DIV/0!</v>
      </c>
      <c r="V170" s="114" t="e">
        <f>U170+(VLOOKUP($B169,'Growth Rates'!$B$11:$O$140,($B$1+2),FALSE))-(V169*(V$7/VLOOKUP($B169,'Paddock Names'!$B$11:$D$140,3)))</f>
        <v>#DIV/0!</v>
      </c>
      <c r="W170" s="114" t="e">
        <f>V170+(VLOOKUP($B169,'Growth Rates'!$B$11:$O$140,($B$1+2),FALSE))-(W169*(W$7/VLOOKUP($B169,'Paddock Names'!$B$11:$D$140,3)))</f>
        <v>#DIV/0!</v>
      </c>
      <c r="X170" s="114" t="e">
        <f>W170+(VLOOKUP($B169,'Growth Rates'!$B$11:$O$140,($B$1+2),FALSE))-(X169*(X$7/VLOOKUP($B169,'Paddock Names'!$B$11:$D$140,3)))</f>
        <v>#DIV/0!</v>
      </c>
      <c r="Y170" s="114" t="e">
        <f>X170+(VLOOKUP($B169,'Growth Rates'!$B$11:$O$140,($B$1+2),FALSE))-(Y169*(Y$7/VLOOKUP($B169,'Paddock Names'!$B$11:$D$140,3)))</f>
        <v>#DIV/0!</v>
      </c>
      <c r="Z170" s="114" t="e">
        <f>Y170+(VLOOKUP($B169,'Growth Rates'!$B$11:$O$140,($B$1+2),FALSE))-(Z169*(Z$7/VLOOKUP($B169,'Paddock Names'!$B$11:$D$140,3)))</f>
        <v>#DIV/0!</v>
      </c>
      <c r="AA170" s="114" t="e">
        <f>Z170+(VLOOKUP($B169,'Growth Rates'!$B$11:$O$140,($B$1+2),FALSE))-(AA169*(AA$7/VLOOKUP($B169,'Paddock Names'!$B$11:$D$140,3)))</f>
        <v>#DIV/0!</v>
      </c>
      <c r="AB170" s="114" t="e">
        <f>AA170+(VLOOKUP($B169,'Growth Rates'!$B$11:$O$140,($B$1+2),FALSE))-(AB169*(AB$7/VLOOKUP($B169,'Paddock Names'!$B$11:$D$140,3)))</f>
        <v>#DIV/0!</v>
      </c>
      <c r="AC170" s="114" t="e">
        <f>AB170+(VLOOKUP($B169,'Growth Rates'!$B$11:$O$140,($B$1+2),FALSE))-(AC169*(AC$7/VLOOKUP($B169,'Paddock Names'!$B$11:$D$140,3)))</f>
        <v>#DIV/0!</v>
      </c>
      <c r="AD170" s="114" t="e">
        <f>AC170+(VLOOKUP($B169,'Growth Rates'!$B$11:$O$140,($B$1+2),FALSE))-(AD169*(AD$7/VLOOKUP($B169,'Paddock Names'!$B$11:$D$140,3)))</f>
        <v>#DIV/0!</v>
      </c>
      <c r="AE170" s="114" t="e">
        <f>AD170+(VLOOKUP($B169,'Growth Rates'!$B$11:$O$140,($B$1+2),FALSE))-(AE169*(AE$7/VLOOKUP($B169,'Paddock Names'!$B$11:$D$140,3)))</f>
        <v>#DIV/0!</v>
      </c>
      <c r="AF170" s="114" t="e">
        <f>AE170+(VLOOKUP($B169,'Growth Rates'!$B$11:$O$140,($B$1+2),FALSE))-(AF169*(AF$7/VLOOKUP($B169,'Paddock Names'!$B$11:$D$140,3)))</f>
        <v>#DIV/0!</v>
      </c>
      <c r="AG170" s="114" t="e">
        <f>AF170+(VLOOKUP($B169,'Growth Rates'!$B$11:$O$140,($B$1+2),FALSE))-(AG169*(AG$7/VLOOKUP($B169,'Paddock Names'!$B$11:$D$140,3)))</f>
        <v>#DIV/0!</v>
      </c>
      <c r="AH170" s="114" t="e">
        <f>AG170+(VLOOKUP($B169,'Growth Rates'!$B$11:$O$140,($B$1+2),FALSE))-(AH169*(AH$7/VLOOKUP($B169,'Paddock Names'!$B$11:$D$140,3)))</f>
        <v>#DIV/0!</v>
      </c>
      <c r="AI170" s="114" t="e">
        <f>AH170+(VLOOKUP($B169,'Growth Rates'!$B$11:$O$140,($B$1+2),FALSE))-(AI169*(AI$7/VLOOKUP($B169,'Paddock Names'!$B$11:$D$140,3)))</f>
        <v>#DIV/0!</v>
      </c>
      <c r="AJ170" s="114" t="e">
        <f>AI170+(VLOOKUP($B169,'Growth Rates'!$B$11:$O$140,($B$1+2),FALSE))-(AJ169*(AJ$7/VLOOKUP($B169,'Paddock Names'!$B$11:$D$140,3)))</f>
        <v>#DIV/0!</v>
      </c>
      <c r="AK170" s="114" t="e">
        <f>AJ170+(VLOOKUP($B169,'Growth Rates'!$B$11:$O$140,($B$1+2),FALSE))-(AK169*(AK$7/VLOOKUP($B169,'Paddock Names'!$B$11:$D$140,3)))</f>
        <v>#DIV/0!</v>
      </c>
      <c r="AL170" s="114" t="e">
        <f>AK170+(VLOOKUP($B169,'Growth Rates'!$B$11:$O$140,($B$1+2),FALSE))-(AL169*(AL$7/VLOOKUP($B169,'Paddock Names'!$B$11:$D$140,3)))</f>
        <v>#DIV/0!</v>
      </c>
      <c r="AM170" s="115" t="e">
        <f>AL170+(VLOOKUP($B169,'Growth Rates'!$B$11:$O$140,($B$1+2),FALSE))-(AM169*(AM$7/VLOOKUP($B169,'Paddock Names'!$B$11:$D$140,3)))</f>
        <v>#DIV/0!</v>
      </c>
    </row>
    <row r="171" spans="2:39" x14ac:dyDescent="0.2">
      <c r="B171" s="58">
        <f t="shared" si="7"/>
        <v>81</v>
      </c>
      <c r="C171" s="23" t="str">
        <f>IF(VLOOKUP(B171,'Paddock Names'!$B$11:$C$140,2)&gt;0,VLOOKUP(B171,'Paddock Names'!$B$11:$C$140,2),"")</f>
        <v/>
      </c>
      <c r="D171" s="28" t="e">
        <f>IF(((F171-G171)/(((VLOOKUP(B171,'Growth Rates'!$B$11:$O$140,($B$1+2),FALSE)))-(((I$7/VLOOKUP(B171,'Paddock Names'!$B$11:$D$140,3))))))*-1&gt;31,31,(IF(((F171-G171)/(((VLOOKUP(B171,'Growth Rates'!$B$11:$O$140,($B$1+2),FALSE)))-(((I$7/VLOOKUP(B171,'Paddock Names'!$B$11:$D$140,3))))))*-1&gt;0,ROUNDDOWN(((F171-G171)/(((VLOOKUP(B171,'Growth Rates'!$B$11:$O$140,($B$1+2),FALSE)))-(((I$7/VLOOKUP(B171,'Paddock Names'!$B$11:$D$140,3))))))*-1,0),31)))</f>
        <v>#DIV/0!</v>
      </c>
      <c r="E171" s="17" t="str">
        <f t="shared" si="8"/>
        <v xml:space="preserve"> </v>
      </c>
      <c r="F171" s="119" t="e">
        <f>Nov!AL172</f>
        <v>#DIV/0!</v>
      </c>
      <c r="G171" s="17">
        <f>VLOOKUP(B171,'Herbage Mass Residual'!$B$11:$O$140,($B$1+2),FALSE)</f>
        <v>2000</v>
      </c>
      <c r="H171" s="103" t="e">
        <f>($F$7/VLOOKUP(B171,'Paddock Names'!$B$11:$D$140,3))*(SUM(I171:AM171)/31)</f>
        <v>#DIV/0!</v>
      </c>
      <c r="I171" s="100"/>
      <c r="J171" s="100"/>
      <c r="K171" s="100"/>
      <c r="L171" s="100"/>
      <c r="M171" s="100"/>
      <c r="N171" s="100"/>
      <c r="O171" s="100"/>
      <c r="P171" s="100"/>
      <c r="Q171" s="100"/>
      <c r="R171" s="100"/>
      <c r="S171" s="100"/>
      <c r="T171" s="100"/>
      <c r="U171" s="100"/>
      <c r="V171" s="100"/>
      <c r="W171" s="100"/>
      <c r="X171" s="100"/>
      <c r="Y171" s="100"/>
      <c r="Z171" s="100"/>
      <c r="AA171" s="100"/>
      <c r="AB171" s="100"/>
      <c r="AC171" s="100"/>
      <c r="AD171" s="100"/>
      <c r="AE171" s="100"/>
      <c r="AF171" s="100"/>
      <c r="AG171" s="100"/>
      <c r="AH171" s="100"/>
      <c r="AI171" s="100"/>
      <c r="AJ171" s="100"/>
      <c r="AK171" s="100"/>
      <c r="AL171" s="100"/>
      <c r="AM171" s="102"/>
    </row>
    <row r="172" spans="2:39" ht="16" thickBot="1" x14ac:dyDescent="0.25">
      <c r="B172" s="58">
        <f t="shared" si="7"/>
        <v>81.5</v>
      </c>
      <c r="C172" s="23"/>
      <c r="D172" s="29"/>
      <c r="E172" s="27"/>
      <c r="F172" s="21"/>
      <c r="G172" s="22"/>
      <c r="H172" s="104"/>
      <c r="I172" s="114" t="e">
        <f>F171+(VLOOKUP(B171,'Growth Rates'!$B$11:$O$140,($B$1+2),FALSE))-(I171*(I$7/VLOOKUP(B171,'Paddock Names'!$B$11:$D$140,3)))</f>
        <v>#DIV/0!</v>
      </c>
      <c r="J172" s="114" t="e">
        <f>I172+(VLOOKUP($B171,'Growth Rates'!$B$11:$O$140,($B$1+2),FALSE))-(J171*(J$7/VLOOKUP($B171,'Paddock Names'!$B$11:$D$140,3)))</f>
        <v>#DIV/0!</v>
      </c>
      <c r="K172" s="114" t="e">
        <f>J172+(VLOOKUP($B171,'Growth Rates'!$B$11:$O$140,($B$1+2),FALSE))-(K171*(K$7/VLOOKUP($B171,'Paddock Names'!$B$11:$D$140,3)))</f>
        <v>#DIV/0!</v>
      </c>
      <c r="L172" s="114" t="e">
        <f>K172+(VLOOKUP($B171,'Growth Rates'!$B$11:$O$140,($B$1+2),FALSE))-(L171*(L$7/VLOOKUP($B171,'Paddock Names'!$B$11:$D$140,3)))</f>
        <v>#DIV/0!</v>
      </c>
      <c r="M172" s="114" t="e">
        <f>L172+(VLOOKUP($B171,'Growth Rates'!$B$11:$O$140,($B$1+2),FALSE))-(M171*(M$7/VLOOKUP($B171,'Paddock Names'!$B$11:$D$140,3)))</f>
        <v>#DIV/0!</v>
      </c>
      <c r="N172" s="114" t="e">
        <f>M172+(VLOOKUP($B171,'Growth Rates'!$B$11:$O$140,($B$1+2),FALSE))-(N171*(N$7/VLOOKUP($B171,'Paddock Names'!$B$11:$D$140,3)))</f>
        <v>#DIV/0!</v>
      </c>
      <c r="O172" s="114" t="e">
        <f>N172+(VLOOKUP($B171,'Growth Rates'!$B$11:$O$140,($B$1+2),FALSE))-(O171*(O$7/VLOOKUP($B171,'Paddock Names'!$B$11:$D$140,3)))</f>
        <v>#DIV/0!</v>
      </c>
      <c r="P172" s="114" t="e">
        <f>O172+(VLOOKUP($B171,'Growth Rates'!$B$11:$O$140,($B$1+2),FALSE))-(P171*(P$7/VLOOKUP($B171,'Paddock Names'!$B$11:$D$140,3)))</f>
        <v>#DIV/0!</v>
      </c>
      <c r="Q172" s="114" t="e">
        <f>P172+(VLOOKUP($B171,'Growth Rates'!$B$11:$O$140,($B$1+2),FALSE))-(Q171*(Q$7/VLOOKUP($B171,'Paddock Names'!$B$11:$D$140,3)))</f>
        <v>#DIV/0!</v>
      </c>
      <c r="R172" s="114" t="e">
        <f>Q172+(VLOOKUP($B171,'Growth Rates'!$B$11:$O$140,($B$1+2),FALSE))-(R171*(R$7/VLOOKUP($B171,'Paddock Names'!$B$11:$D$140,3)))</f>
        <v>#DIV/0!</v>
      </c>
      <c r="S172" s="114" t="e">
        <f>R172+(VLOOKUP($B171,'Growth Rates'!$B$11:$O$140,($B$1+2),FALSE))-(S171*(S$7/VLOOKUP($B171,'Paddock Names'!$B$11:$D$140,3)))</f>
        <v>#DIV/0!</v>
      </c>
      <c r="T172" s="114" t="e">
        <f>S172+(VLOOKUP($B171,'Growth Rates'!$B$11:$O$140,($B$1+2),FALSE))-(T171*(T$7/VLOOKUP($B171,'Paddock Names'!$B$11:$D$140,3)))</f>
        <v>#DIV/0!</v>
      </c>
      <c r="U172" s="114" t="e">
        <f>T172+(VLOOKUP($B171,'Growth Rates'!$B$11:$O$140,($B$1+2),FALSE))-(U171*(U$7/VLOOKUP($B171,'Paddock Names'!$B$11:$D$140,3)))</f>
        <v>#DIV/0!</v>
      </c>
      <c r="V172" s="114" t="e">
        <f>U172+(VLOOKUP($B171,'Growth Rates'!$B$11:$O$140,($B$1+2),FALSE))-(V171*(V$7/VLOOKUP($B171,'Paddock Names'!$B$11:$D$140,3)))</f>
        <v>#DIV/0!</v>
      </c>
      <c r="W172" s="114" t="e">
        <f>V172+(VLOOKUP($B171,'Growth Rates'!$B$11:$O$140,($B$1+2),FALSE))-(W171*(W$7/VLOOKUP($B171,'Paddock Names'!$B$11:$D$140,3)))</f>
        <v>#DIV/0!</v>
      </c>
      <c r="X172" s="114" t="e">
        <f>W172+(VLOOKUP($B171,'Growth Rates'!$B$11:$O$140,($B$1+2),FALSE))-(X171*(X$7/VLOOKUP($B171,'Paddock Names'!$B$11:$D$140,3)))</f>
        <v>#DIV/0!</v>
      </c>
      <c r="Y172" s="114" t="e">
        <f>X172+(VLOOKUP($B171,'Growth Rates'!$B$11:$O$140,($B$1+2),FALSE))-(Y171*(Y$7/VLOOKUP($B171,'Paddock Names'!$B$11:$D$140,3)))</f>
        <v>#DIV/0!</v>
      </c>
      <c r="Z172" s="114" t="e">
        <f>Y172+(VLOOKUP($B171,'Growth Rates'!$B$11:$O$140,($B$1+2),FALSE))-(Z171*(Z$7/VLOOKUP($B171,'Paddock Names'!$B$11:$D$140,3)))</f>
        <v>#DIV/0!</v>
      </c>
      <c r="AA172" s="114" t="e">
        <f>Z172+(VLOOKUP($B171,'Growth Rates'!$B$11:$O$140,($B$1+2),FALSE))-(AA171*(AA$7/VLOOKUP($B171,'Paddock Names'!$B$11:$D$140,3)))</f>
        <v>#DIV/0!</v>
      </c>
      <c r="AB172" s="114" t="e">
        <f>AA172+(VLOOKUP($B171,'Growth Rates'!$B$11:$O$140,($B$1+2),FALSE))-(AB171*(AB$7/VLOOKUP($B171,'Paddock Names'!$B$11:$D$140,3)))</f>
        <v>#DIV/0!</v>
      </c>
      <c r="AC172" s="114" t="e">
        <f>AB172+(VLOOKUP($B171,'Growth Rates'!$B$11:$O$140,($B$1+2),FALSE))-(AC171*(AC$7/VLOOKUP($B171,'Paddock Names'!$B$11:$D$140,3)))</f>
        <v>#DIV/0!</v>
      </c>
      <c r="AD172" s="114" t="e">
        <f>AC172+(VLOOKUP($B171,'Growth Rates'!$B$11:$O$140,($B$1+2),FALSE))-(AD171*(AD$7/VLOOKUP($B171,'Paddock Names'!$B$11:$D$140,3)))</f>
        <v>#DIV/0!</v>
      </c>
      <c r="AE172" s="114" t="e">
        <f>AD172+(VLOOKUP($B171,'Growth Rates'!$B$11:$O$140,($B$1+2),FALSE))-(AE171*(AE$7/VLOOKUP($B171,'Paddock Names'!$B$11:$D$140,3)))</f>
        <v>#DIV/0!</v>
      </c>
      <c r="AF172" s="114" t="e">
        <f>AE172+(VLOOKUP($B171,'Growth Rates'!$B$11:$O$140,($B$1+2),FALSE))-(AF171*(AF$7/VLOOKUP($B171,'Paddock Names'!$B$11:$D$140,3)))</f>
        <v>#DIV/0!</v>
      </c>
      <c r="AG172" s="114" t="e">
        <f>AF172+(VLOOKUP($B171,'Growth Rates'!$B$11:$O$140,($B$1+2),FALSE))-(AG171*(AG$7/VLOOKUP($B171,'Paddock Names'!$B$11:$D$140,3)))</f>
        <v>#DIV/0!</v>
      </c>
      <c r="AH172" s="114" t="e">
        <f>AG172+(VLOOKUP($B171,'Growth Rates'!$B$11:$O$140,($B$1+2),FALSE))-(AH171*(AH$7/VLOOKUP($B171,'Paddock Names'!$B$11:$D$140,3)))</f>
        <v>#DIV/0!</v>
      </c>
      <c r="AI172" s="114" t="e">
        <f>AH172+(VLOOKUP($B171,'Growth Rates'!$B$11:$O$140,($B$1+2),FALSE))-(AI171*(AI$7/VLOOKUP($B171,'Paddock Names'!$B$11:$D$140,3)))</f>
        <v>#DIV/0!</v>
      </c>
      <c r="AJ172" s="114" t="e">
        <f>AI172+(VLOOKUP($B171,'Growth Rates'!$B$11:$O$140,($B$1+2),FALSE))-(AJ171*(AJ$7/VLOOKUP($B171,'Paddock Names'!$B$11:$D$140,3)))</f>
        <v>#DIV/0!</v>
      </c>
      <c r="AK172" s="114" t="e">
        <f>AJ172+(VLOOKUP($B171,'Growth Rates'!$B$11:$O$140,($B$1+2),FALSE))-(AK171*(AK$7/VLOOKUP($B171,'Paddock Names'!$B$11:$D$140,3)))</f>
        <v>#DIV/0!</v>
      </c>
      <c r="AL172" s="114" t="e">
        <f>AK172+(VLOOKUP($B171,'Growth Rates'!$B$11:$O$140,($B$1+2),FALSE))-(AL171*(AL$7/VLOOKUP($B171,'Paddock Names'!$B$11:$D$140,3)))</f>
        <v>#DIV/0!</v>
      </c>
      <c r="AM172" s="115" t="e">
        <f>AL172+(VLOOKUP($B171,'Growth Rates'!$B$11:$O$140,($B$1+2),FALSE))-(AM171*(AM$7/VLOOKUP($B171,'Paddock Names'!$B$11:$D$140,3)))</f>
        <v>#DIV/0!</v>
      </c>
    </row>
    <row r="173" spans="2:39" x14ac:dyDescent="0.2">
      <c r="B173" s="58">
        <f t="shared" si="7"/>
        <v>82</v>
      </c>
      <c r="C173" s="23" t="str">
        <f>IF(VLOOKUP(B173,'Paddock Names'!$B$11:$C$140,2)&gt;0,VLOOKUP(B173,'Paddock Names'!$B$11:$C$140,2),"")</f>
        <v/>
      </c>
      <c r="D173" s="28" t="e">
        <f>IF(((F173-G173)/(((VLOOKUP(B173,'Growth Rates'!$B$11:$O$140,($B$1+2),FALSE)))-(((I$7/VLOOKUP(B173,'Paddock Names'!$B$11:$D$140,3))))))*-1&gt;31,31,(IF(((F173-G173)/(((VLOOKUP(B173,'Growth Rates'!$B$11:$O$140,($B$1+2),FALSE)))-(((I$7/VLOOKUP(B173,'Paddock Names'!$B$11:$D$140,3))))))*-1&gt;0,ROUNDDOWN(((F173-G173)/(((VLOOKUP(B173,'Growth Rates'!$B$11:$O$140,($B$1+2),FALSE)))-(((I$7/VLOOKUP(B173,'Paddock Names'!$B$11:$D$140,3))))))*-1,0),31)))</f>
        <v>#DIV/0!</v>
      </c>
      <c r="E173" s="17" t="str">
        <f t="shared" si="8"/>
        <v xml:space="preserve"> </v>
      </c>
      <c r="F173" s="119" t="e">
        <f>Nov!AL174</f>
        <v>#DIV/0!</v>
      </c>
      <c r="G173" s="17">
        <f>VLOOKUP(B173,'Herbage Mass Residual'!$B$11:$O$140,($B$1+2),FALSE)</f>
        <v>2000</v>
      </c>
      <c r="H173" s="103" t="e">
        <f>($F$7/VLOOKUP(B173,'Paddock Names'!$B$11:$D$140,3))*(SUM(I173:AM173)/31)</f>
        <v>#DIV/0!</v>
      </c>
      <c r="I173" s="100"/>
      <c r="J173" s="100"/>
      <c r="K173" s="100"/>
      <c r="L173" s="100"/>
      <c r="M173" s="100"/>
      <c r="N173" s="100"/>
      <c r="O173" s="100"/>
      <c r="P173" s="100"/>
      <c r="Q173" s="100"/>
      <c r="R173" s="100"/>
      <c r="S173" s="100"/>
      <c r="T173" s="100"/>
      <c r="U173" s="100"/>
      <c r="V173" s="100"/>
      <c r="W173" s="100"/>
      <c r="X173" s="100"/>
      <c r="Y173" s="100"/>
      <c r="Z173" s="100"/>
      <c r="AA173" s="100"/>
      <c r="AB173" s="100"/>
      <c r="AC173" s="100"/>
      <c r="AD173" s="100"/>
      <c r="AE173" s="100"/>
      <c r="AF173" s="100"/>
      <c r="AG173" s="100"/>
      <c r="AH173" s="100"/>
      <c r="AI173" s="100"/>
      <c r="AJ173" s="100"/>
      <c r="AK173" s="100"/>
      <c r="AL173" s="100"/>
      <c r="AM173" s="102"/>
    </row>
    <row r="174" spans="2:39" ht="16" thickBot="1" x14ac:dyDescent="0.25">
      <c r="B174" s="58">
        <f t="shared" si="7"/>
        <v>82.5</v>
      </c>
      <c r="C174" s="23"/>
      <c r="D174" s="29"/>
      <c r="E174" s="27"/>
      <c r="F174" s="21"/>
      <c r="G174" s="22"/>
      <c r="H174" s="104"/>
      <c r="I174" s="114" t="e">
        <f>F173+(VLOOKUP(B173,'Growth Rates'!$B$11:$O$140,($B$1+2),FALSE))-(I173*(I$7/VLOOKUP(B173,'Paddock Names'!$B$11:$D$140,3)))</f>
        <v>#DIV/0!</v>
      </c>
      <c r="J174" s="114" t="e">
        <f>I174+(VLOOKUP($B173,'Growth Rates'!$B$11:$O$140,($B$1+2),FALSE))-(J173*(J$7/VLOOKUP($B173,'Paddock Names'!$B$11:$D$140,3)))</f>
        <v>#DIV/0!</v>
      </c>
      <c r="K174" s="114" t="e">
        <f>J174+(VLOOKUP($B173,'Growth Rates'!$B$11:$O$140,($B$1+2),FALSE))-(K173*(K$7/VLOOKUP($B173,'Paddock Names'!$B$11:$D$140,3)))</f>
        <v>#DIV/0!</v>
      </c>
      <c r="L174" s="114" t="e">
        <f>K174+(VLOOKUP($B173,'Growth Rates'!$B$11:$O$140,($B$1+2),FALSE))-(L173*(L$7/VLOOKUP($B173,'Paddock Names'!$B$11:$D$140,3)))</f>
        <v>#DIV/0!</v>
      </c>
      <c r="M174" s="114" t="e">
        <f>L174+(VLOOKUP($B173,'Growth Rates'!$B$11:$O$140,($B$1+2),FALSE))-(M173*(M$7/VLOOKUP($B173,'Paddock Names'!$B$11:$D$140,3)))</f>
        <v>#DIV/0!</v>
      </c>
      <c r="N174" s="114" t="e">
        <f>M174+(VLOOKUP($B173,'Growth Rates'!$B$11:$O$140,($B$1+2),FALSE))-(N173*(N$7/VLOOKUP($B173,'Paddock Names'!$B$11:$D$140,3)))</f>
        <v>#DIV/0!</v>
      </c>
      <c r="O174" s="114" t="e">
        <f>N174+(VLOOKUP($B173,'Growth Rates'!$B$11:$O$140,($B$1+2),FALSE))-(O173*(O$7/VLOOKUP($B173,'Paddock Names'!$B$11:$D$140,3)))</f>
        <v>#DIV/0!</v>
      </c>
      <c r="P174" s="114" t="e">
        <f>O174+(VLOOKUP($B173,'Growth Rates'!$B$11:$O$140,($B$1+2),FALSE))-(P173*(P$7/VLOOKUP($B173,'Paddock Names'!$B$11:$D$140,3)))</f>
        <v>#DIV/0!</v>
      </c>
      <c r="Q174" s="114" t="e">
        <f>P174+(VLOOKUP($B173,'Growth Rates'!$B$11:$O$140,($B$1+2),FALSE))-(Q173*(Q$7/VLOOKUP($B173,'Paddock Names'!$B$11:$D$140,3)))</f>
        <v>#DIV/0!</v>
      </c>
      <c r="R174" s="114" t="e">
        <f>Q174+(VLOOKUP($B173,'Growth Rates'!$B$11:$O$140,($B$1+2),FALSE))-(R173*(R$7/VLOOKUP($B173,'Paddock Names'!$B$11:$D$140,3)))</f>
        <v>#DIV/0!</v>
      </c>
      <c r="S174" s="114" t="e">
        <f>R174+(VLOOKUP($B173,'Growth Rates'!$B$11:$O$140,($B$1+2),FALSE))-(S173*(S$7/VLOOKUP($B173,'Paddock Names'!$B$11:$D$140,3)))</f>
        <v>#DIV/0!</v>
      </c>
      <c r="T174" s="114" t="e">
        <f>S174+(VLOOKUP($B173,'Growth Rates'!$B$11:$O$140,($B$1+2),FALSE))-(T173*(T$7/VLOOKUP($B173,'Paddock Names'!$B$11:$D$140,3)))</f>
        <v>#DIV/0!</v>
      </c>
      <c r="U174" s="114" t="e">
        <f>T174+(VLOOKUP($B173,'Growth Rates'!$B$11:$O$140,($B$1+2),FALSE))-(U173*(U$7/VLOOKUP($B173,'Paddock Names'!$B$11:$D$140,3)))</f>
        <v>#DIV/0!</v>
      </c>
      <c r="V174" s="114" t="e">
        <f>U174+(VLOOKUP($B173,'Growth Rates'!$B$11:$O$140,($B$1+2),FALSE))-(V173*(V$7/VLOOKUP($B173,'Paddock Names'!$B$11:$D$140,3)))</f>
        <v>#DIV/0!</v>
      </c>
      <c r="W174" s="114" t="e">
        <f>V174+(VLOOKUP($B173,'Growth Rates'!$B$11:$O$140,($B$1+2),FALSE))-(W173*(W$7/VLOOKUP($B173,'Paddock Names'!$B$11:$D$140,3)))</f>
        <v>#DIV/0!</v>
      </c>
      <c r="X174" s="114" t="e">
        <f>W174+(VLOOKUP($B173,'Growth Rates'!$B$11:$O$140,($B$1+2),FALSE))-(X173*(X$7/VLOOKUP($B173,'Paddock Names'!$B$11:$D$140,3)))</f>
        <v>#DIV/0!</v>
      </c>
      <c r="Y174" s="114" t="e">
        <f>X174+(VLOOKUP($B173,'Growth Rates'!$B$11:$O$140,($B$1+2),FALSE))-(Y173*(Y$7/VLOOKUP($B173,'Paddock Names'!$B$11:$D$140,3)))</f>
        <v>#DIV/0!</v>
      </c>
      <c r="Z174" s="114" t="e">
        <f>Y174+(VLOOKUP($B173,'Growth Rates'!$B$11:$O$140,($B$1+2),FALSE))-(Z173*(Z$7/VLOOKUP($B173,'Paddock Names'!$B$11:$D$140,3)))</f>
        <v>#DIV/0!</v>
      </c>
      <c r="AA174" s="114" t="e">
        <f>Z174+(VLOOKUP($B173,'Growth Rates'!$B$11:$O$140,($B$1+2),FALSE))-(AA173*(AA$7/VLOOKUP($B173,'Paddock Names'!$B$11:$D$140,3)))</f>
        <v>#DIV/0!</v>
      </c>
      <c r="AB174" s="114" t="e">
        <f>AA174+(VLOOKUP($B173,'Growth Rates'!$B$11:$O$140,($B$1+2),FALSE))-(AB173*(AB$7/VLOOKUP($B173,'Paddock Names'!$B$11:$D$140,3)))</f>
        <v>#DIV/0!</v>
      </c>
      <c r="AC174" s="114" t="e">
        <f>AB174+(VLOOKUP($B173,'Growth Rates'!$B$11:$O$140,($B$1+2),FALSE))-(AC173*(AC$7/VLOOKUP($B173,'Paddock Names'!$B$11:$D$140,3)))</f>
        <v>#DIV/0!</v>
      </c>
      <c r="AD174" s="114" t="e">
        <f>AC174+(VLOOKUP($B173,'Growth Rates'!$B$11:$O$140,($B$1+2),FALSE))-(AD173*(AD$7/VLOOKUP($B173,'Paddock Names'!$B$11:$D$140,3)))</f>
        <v>#DIV/0!</v>
      </c>
      <c r="AE174" s="114" t="e">
        <f>AD174+(VLOOKUP($B173,'Growth Rates'!$B$11:$O$140,($B$1+2),FALSE))-(AE173*(AE$7/VLOOKUP($B173,'Paddock Names'!$B$11:$D$140,3)))</f>
        <v>#DIV/0!</v>
      </c>
      <c r="AF174" s="114" t="e">
        <f>AE174+(VLOOKUP($B173,'Growth Rates'!$B$11:$O$140,($B$1+2),FALSE))-(AF173*(AF$7/VLOOKUP($B173,'Paddock Names'!$B$11:$D$140,3)))</f>
        <v>#DIV/0!</v>
      </c>
      <c r="AG174" s="114" t="e">
        <f>AF174+(VLOOKUP($B173,'Growth Rates'!$B$11:$O$140,($B$1+2),FALSE))-(AG173*(AG$7/VLOOKUP($B173,'Paddock Names'!$B$11:$D$140,3)))</f>
        <v>#DIV/0!</v>
      </c>
      <c r="AH174" s="114" t="e">
        <f>AG174+(VLOOKUP($B173,'Growth Rates'!$B$11:$O$140,($B$1+2),FALSE))-(AH173*(AH$7/VLOOKUP($B173,'Paddock Names'!$B$11:$D$140,3)))</f>
        <v>#DIV/0!</v>
      </c>
      <c r="AI174" s="114" t="e">
        <f>AH174+(VLOOKUP($B173,'Growth Rates'!$B$11:$O$140,($B$1+2),FALSE))-(AI173*(AI$7/VLOOKUP($B173,'Paddock Names'!$B$11:$D$140,3)))</f>
        <v>#DIV/0!</v>
      </c>
      <c r="AJ174" s="114" t="e">
        <f>AI174+(VLOOKUP($B173,'Growth Rates'!$B$11:$O$140,($B$1+2),FALSE))-(AJ173*(AJ$7/VLOOKUP($B173,'Paddock Names'!$B$11:$D$140,3)))</f>
        <v>#DIV/0!</v>
      </c>
      <c r="AK174" s="114" t="e">
        <f>AJ174+(VLOOKUP($B173,'Growth Rates'!$B$11:$O$140,($B$1+2),FALSE))-(AK173*(AK$7/VLOOKUP($B173,'Paddock Names'!$B$11:$D$140,3)))</f>
        <v>#DIV/0!</v>
      </c>
      <c r="AL174" s="114" t="e">
        <f>AK174+(VLOOKUP($B173,'Growth Rates'!$B$11:$O$140,($B$1+2),FALSE))-(AL173*(AL$7/VLOOKUP($B173,'Paddock Names'!$B$11:$D$140,3)))</f>
        <v>#DIV/0!</v>
      </c>
      <c r="AM174" s="115" t="e">
        <f>AL174+(VLOOKUP($B173,'Growth Rates'!$B$11:$O$140,($B$1+2),FALSE))-(AM173*(AM$7/VLOOKUP($B173,'Paddock Names'!$B$11:$D$140,3)))</f>
        <v>#DIV/0!</v>
      </c>
    </row>
    <row r="175" spans="2:39" x14ac:dyDescent="0.2">
      <c r="B175" s="58">
        <f t="shared" si="7"/>
        <v>83</v>
      </c>
      <c r="C175" s="23" t="str">
        <f>IF(VLOOKUP(B175,'Paddock Names'!$B$11:$C$140,2)&gt;0,VLOOKUP(B175,'Paddock Names'!$B$11:$C$140,2),"")</f>
        <v/>
      </c>
      <c r="D175" s="28" t="e">
        <f>IF(((F175-G175)/(((VLOOKUP(B175,'Growth Rates'!$B$11:$O$140,($B$1+2),FALSE)))-(((I$7/VLOOKUP(B175,'Paddock Names'!$B$11:$D$140,3))))))*-1&gt;31,31,(IF(((F175-G175)/(((VLOOKUP(B175,'Growth Rates'!$B$11:$O$140,($B$1+2),FALSE)))-(((I$7/VLOOKUP(B175,'Paddock Names'!$B$11:$D$140,3))))))*-1&gt;0,ROUNDDOWN(((F175-G175)/(((VLOOKUP(B175,'Growth Rates'!$B$11:$O$140,($B$1+2),FALSE)))-(((I$7/VLOOKUP(B175,'Paddock Names'!$B$11:$D$140,3))))))*-1,0),31)))</f>
        <v>#DIV/0!</v>
      </c>
      <c r="E175" s="17" t="str">
        <f t="shared" si="8"/>
        <v xml:space="preserve"> </v>
      </c>
      <c r="F175" s="119" t="e">
        <f>Nov!AL176</f>
        <v>#DIV/0!</v>
      </c>
      <c r="G175" s="17">
        <f>VLOOKUP(B175,'Herbage Mass Residual'!$B$11:$O$140,($B$1+2),FALSE)</f>
        <v>2000</v>
      </c>
      <c r="H175" s="103" t="e">
        <f>($F$7/VLOOKUP(B175,'Paddock Names'!$B$11:$D$140,3))*(SUM(I175:AM175)/31)</f>
        <v>#DIV/0!</v>
      </c>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0"/>
      <c r="AM175" s="102"/>
    </row>
    <row r="176" spans="2:39" ht="16" thickBot="1" x14ac:dyDescent="0.25">
      <c r="B176" s="58">
        <f t="shared" si="7"/>
        <v>83.5</v>
      </c>
      <c r="C176" s="23"/>
      <c r="D176" s="29"/>
      <c r="E176" s="27"/>
      <c r="F176" s="21"/>
      <c r="G176" s="22"/>
      <c r="H176" s="104"/>
      <c r="I176" s="114" t="e">
        <f>F175+(VLOOKUP(B175,'Growth Rates'!$B$11:$O$140,($B$1+2),FALSE))-(I175*(I$7/VLOOKUP(B175,'Paddock Names'!$B$11:$D$140,3)))</f>
        <v>#DIV/0!</v>
      </c>
      <c r="J176" s="114" t="e">
        <f>I176+(VLOOKUP($B175,'Growth Rates'!$B$11:$O$140,($B$1+2),FALSE))-(J175*(J$7/VLOOKUP($B175,'Paddock Names'!$B$11:$D$140,3)))</f>
        <v>#DIV/0!</v>
      </c>
      <c r="K176" s="114" t="e">
        <f>J176+(VLOOKUP($B175,'Growth Rates'!$B$11:$O$140,($B$1+2),FALSE))-(K175*(K$7/VLOOKUP($B175,'Paddock Names'!$B$11:$D$140,3)))</f>
        <v>#DIV/0!</v>
      </c>
      <c r="L176" s="114" t="e">
        <f>K176+(VLOOKUP($B175,'Growth Rates'!$B$11:$O$140,($B$1+2),FALSE))-(L175*(L$7/VLOOKUP($B175,'Paddock Names'!$B$11:$D$140,3)))</f>
        <v>#DIV/0!</v>
      </c>
      <c r="M176" s="114" t="e">
        <f>L176+(VLOOKUP($B175,'Growth Rates'!$B$11:$O$140,($B$1+2),FALSE))-(M175*(M$7/VLOOKUP($B175,'Paddock Names'!$B$11:$D$140,3)))</f>
        <v>#DIV/0!</v>
      </c>
      <c r="N176" s="114" t="e">
        <f>M176+(VLOOKUP($B175,'Growth Rates'!$B$11:$O$140,($B$1+2),FALSE))-(N175*(N$7/VLOOKUP($B175,'Paddock Names'!$B$11:$D$140,3)))</f>
        <v>#DIV/0!</v>
      </c>
      <c r="O176" s="114" t="e">
        <f>N176+(VLOOKUP($B175,'Growth Rates'!$B$11:$O$140,($B$1+2),FALSE))-(O175*(O$7/VLOOKUP($B175,'Paddock Names'!$B$11:$D$140,3)))</f>
        <v>#DIV/0!</v>
      </c>
      <c r="P176" s="114" t="e">
        <f>O176+(VLOOKUP($B175,'Growth Rates'!$B$11:$O$140,($B$1+2),FALSE))-(P175*(P$7/VLOOKUP($B175,'Paddock Names'!$B$11:$D$140,3)))</f>
        <v>#DIV/0!</v>
      </c>
      <c r="Q176" s="114" t="e">
        <f>P176+(VLOOKUP($B175,'Growth Rates'!$B$11:$O$140,($B$1+2),FALSE))-(Q175*(Q$7/VLOOKUP($B175,'Paddock Names'!$B$11:$D$140,3)))</f>
        <v>#DIV/0!</v>
      </c>
      <c r="R176" s="114" t="e">
        <f>Q176+(VLOOKUP($B175,'Growth Rates'!$B$11:$O$140,($B$1+2),FALSE))-(R175*(R$7/VLOOKUP($B175,'Paddock Names'!$B$11:$D$140,3)))</f>
        <v>#DIV/0!</v>
      </c>
      <c r="S176" s="114" t="e">
        <f>R176+(VLOOKUP($B175,'Growth Rates'!$B$11:$O$140,($B$1+2),FALSE))-(S175*(S$7/VLOOKUP($B175,'Paddock Names'!$B$11:$D$140,3)))</f>
        <v>#DIV/0!</v>
      </c>
      <c r="T176" s="114" t="e">
        <f>S176+(VLOOKUP($B175,'Growth Rates'!$B$11:$O$140,($B$1+2),FALSE))-(T175*(T$7/VLOOKUP($B175,'Paddock Names'!$B$11:$D$140,3)))</f>
        <v>#DIV/0!</v>
      </c>
      <c r="U176" s="114" t="e">
        <f>T176+(VLOOKUP($B175,'Growth Rates'!$B$11:$O$140,($B$1+2),FALSE))-(U175*(U$7/VLOOKUP($B175,'Paddock Names'!$B$11:$D$140,3)))</f>
        <v>#DIV/0!</v>
      </c>
      <c r="V176" s="114" t="e">
        <f>U176+(VLOOKUP($B175,'Growth Rates'!$B$11:$O$140,($B$1+2),FALSE))-(V175*(V$7/VLOOKUP($B175,'Paddock Names'!$B$11:$D$140,3)))</f>
        <v>#DIV/0!</v>
      </c>
      <c r="W176" s="114" t="e">
        <f>V176+(VLOOKUP($B175,'Growth Rates'!$B$11:$O$140,($B$1+2),FALSE))-(W175*(W$7/VLOOKUP($B175,'Paddock Names'!$B$11:$D$140,3)))</f>
        <v>#DIV/0!</v>
      </c>
      <c r="X176" s="114" t="e">
        <f>W176+(VLOOKUP($B175,'Growth Rates'!$B$11:$O$140,($B$1+2),FALSE))-(X175*(X$7/VLOOKUP($B175,'Paddock Names'!$B$11:$D$140,3)))</f>
        <v>#DIV/0!</v>
      </c>
      <c r="Y176" s="114" t="e">
        <f>X176+(VLOOKUP($B175,'Growth Rates'!$B$11:$O$140,($B$1+2),FALSE))-(Y175*(Y$7/VLOOKUP($B175,'Paddock Names'!$B$11:$D$140,3)))</f>
        <v>#DIV/0!</v>
      </c>
      <c r="Z176" s="114" t="e">
        <f>Y176+(VLOOKUP($B175,'Growth Rates'!$B$11:$O$140,($B$1+2),FALSE))-(Z175*(Z$7/VLOOKUP($B175,'Paddock Names'!$B$11:$D$140,3)))</f>
        <v>#DIV/0!</v>
      </c>
      <c r="AA176" s="114" t="e">
        <f>Z176+(VLOOKUP($B175,'Growth Rates'!$B$11:$O$140,($B$1+2),FALSE))-(AA175*(AA$7/VLOOKUP($B175,'Paddock Names'!$B$11:$D$140,3)))</f>
        <v>#DIV/0!</v>
      </c>
      <c r="AB176" s="114" t="e">
        <f>AA176+(VLOOKUP($B175,'Growth Rates'!$B$11:$O$140,($B$1+2),FALSE))-(AB175*(AB$7/VLOOKUP($B175,'Paddock Names'!$B$11:$D$140,3)))</f>
        <v>#DIV/0!</v>
      </c>
      <c r="AC176" s="114" t="e">
        <f>AB176+(VLOOKUP($B175,'Growth Rates'!$B$11:$O$140,($B$1+2),FALSE))-(AC175*(AC$7/VLOOKUP($B175,'Paddock Names'!$B$11:$D$140,3)))</f>
        <v>#DIV/0!</v>
      </c>
      <c r="AD176" s="114" t="e">
        <f>AC176+(VLOOKUP($B175,'Growth Rates'!$B$11:$O$140,($B$1+2),FALSE))-(AD175*(AD$7/VLOOKUP($B175,'Paddock Names'!$B$11:$D$140,3)))</f>
        <v>#DIV/0!</v>
      </c>
      <c r="AE176" s="114" t="e">
        <f>AD176+(VLOOKUP($B175,'Growth Rates'!$B$11:$O$140,($B$1+2),FALSE))-(AE175*(AE$7/VLOOKUP($B175,'Paddock Names'!$B$11:$D$140,3)))</f>
        <v>#DIV/0!</v>
      </c>
      <c r="AF176" s="114" t="e">
        <f>AE176+(VLOOKUP($B175,'Growth Rates'!$B$11:$O$140,($B$1+2),FALSE))-(AF175*(AF$7/VLOOKUP($B175,'Paddock Names'!$B$11:$D$140,3)))</f>
        <v>#DIV/0!</v>
      </c>
      <c r="AG176" s="114" t="e">
        <f>AF176+(VLOOKUP($B175,'Growth Rates'!$B$11:$O$140,($B$1+2),FALSE))-(AG175*(AG$7/VLOOKUP($B175,'Paddock Names'!$B$11:$D$140,3)))</f>
        <v>#DIV/0!</v>
      </c>
      <c r="AH176" s="114" t="e">
        <f>AG176+(VLOOKUP($B175,'Growth Rates'!$B$11:$O$140,($B$1+2),FALSE))-(AH175*(AH$7/VLOOKUP($B175,'Paddock Names'!$B$11:$D$140,3)))</f>
        <v>#DIV/0!</v>
      </c>
      <c r="AI176" s="114" t="e">
        <f>AH176+(VLOOKUP($B175,'Growth Rates'!$B$11:$O$140,($B$1+2),FALSE))-(AI175*(AI$7/VLOOKUP($B175,'Paddock Names'!$B$11:$D$140,3)))</f>
        <v>#DIV/0!</v>
      </c>
      <c r="AJ176" s="114" t="e">
        <f>AI176+(VLOOKUP($B175,'Growth Rates'!$B$11:$O$140,($B$1+2),FALSE))-(AJ175*(AJ$7/VLOOKUP($B175,'Paddock Names'!$B$11:$D$140,3)))</f>
        <v>#DIV/0!</v>
      </c>
      <c r="AK176" s="114" t="e">
        <f>AJ176+(VLOOKUP($B175,'Growth Rates'!$B$11:$O$140,($B$1+2),FALSE))-(AK175*(AK$7/VLOOKUP($B175,'Paddock Names'!$B$11:$D$140,3)))</f>
        <v>#DIV/0!</v>
      </c>
      <c r="AL176" s="114" t="e">
        <f>AK176+(VLOOKUP($B175,'Growth Rates'!$B$11:$O$140,($B$1+2),FALSE))-(AL175*(AL$7/VLOOKUP($B175,'Paddock Names'!$B$11:$D$140,3)))</f>
        <v>#DIV/0!</v>
      </c>
      <c r="AM176" s="115" t="e">
        <f>AL176+(VLOOKUP($B175,'Growth Rates'!$B$11:$O$140,($B$1+2),FALSE))-(AM175*(AM$7/VLOOKUP($B175,'Paddock Names'!$B$11:$D$140,3)))</f>
        <v>#DIV/0!</v>
      </c>
    </row>
    <row r="177" spans="2:39" x14ac:dyDescent="0.2">
      <c r="B177" s="58">
        <f t="shared" si="7"/>
        <v>84</v>
      </c>
      <c r="C177" s="23" t="str">
        <f>IF(VLOOKUP(B177,'Paddock Names'!$B$11:$C$140,2)&gt;0,VLOOKUP(B177,'Paddock Names'!$B$11:$C$140,2),"")</f>
        <v/>
      </c>
      <c r="D177" s="28" t="e">
        <f>IF(((F177-G177)/(((VLOOKUP(B177,'Growth Rates'!$B$11:$O$140,($B$1+2),FALSE)))-(((I$7/VLOOKUP(B177,'Paddock Names'!$B$11:$D$140,3))))))*-1&gt;31,31,(IF(((F177-G177)/(((VLOOKUP(B177,'Growth Rates'!$B$11:$O$140,($B$1+2),FALSE)))-(((I$7/VLOOKUP(B177,'Paddock Names'!$B$11:$D$140,3))))))*-1&gt;0,ROUNDDOWN(((F177-G177)/(((VLOOKUP(B177,'Growth Rates'!$B$11:$O$140,($B$1+2),FALSE)))-(((I$7/VLOOKUP(B177,'Paddock Names'!$B$11:$D$140,3))))))*-1,0),31)))</f>
        <v>#DIV/0!</v>
      </c>
      <c r="E177" s="17" t="str">
        <f t="shared" si="8"/>
        <v xml:space="preserve"> </v>
      </c>
      <c r="F177" s="119" t="e">
        <f>Nov!AL178</f>
        <v>#DIV/0!</v>
      </c>
      <c r="G177" s="17">
        <f>VLOOKUP(B177,'Herbage Mass Residual'!$B$11:$O$140,($B$1+2),FALSE)</f>
        <v>2000</v>
      </c>
      <c r="H177" s="103" t="e">
        <f>($F$7/VLOOKUP(B177,'Paddock Names'!$B$11:$D$140,3))*(SUM(I177:AM177)/31)</f>
        <v>#DIV/0!</v>
      </c>
      <c r="I177" s="100"/>
      <c r="J177" s="100"/>
      <c r="K177" s="100"/>
      <c r="L177" s="100"/>
      <c r="M177" s="100"/>
      <c r="N177" s="100"/>
      <c r="O177" s="100"/>
      <c r="P177" s="100"/>
      <c r="Q177" s="100"/>
      <c r="R177" s="100"/>
      <c r="S177" s="100"/>
      <c r="T177" s="100"/>
      <c r="U177" s="100"/>
      <c r="V177" s="100"/>
      <c r="W177" s="100"/>
      <c r="X177" s="100"/>
      <c r="Y177" s="100"/>
      <c r="Z177" s="100"/>
      <c r="AA177" s="100"/>
      <c r="AB177" s="100"/>
      <c r="AC177" s="100"/>
      <c r="AD177" s="100"/>
      <c r="AE177" s="100"/>
      <c r="AF177" s="100"/>
      <c r="AG177" s="100"/>
      <c r="AH177" s="100"/>
      <c r="AI177" s="100"/>
      <c r="AJ177" s="100"/>
      <c r="AK177" s="100"/>
      <c r="AL177" s="100"/>
      <c r="AM177" s="102"/>
    </row>
    <row r="178" spans="2:39" ht="16" thickBot="1" x14ac:dyDescent="0.25">
      <c r="B178" s="58">
        <f t="shared" si="7"/>
        <v>84.5</v>
      </c>
      <c r="C178" s="23"/>
      <c r="D178" s="29"/>
      <c r="E178" s="27"/>
      <c r="F178" s="21"/>
      <c r="G178" s="22"/>
      <c r="H178" s="104"/>
      <c r="I178" s="114" t="e">
        <f>F177+(VLOOKUP(B177,'Growth Rates'!$B$11:$O$140,($B$1+2),FALSE))-(I177*(I$7/VLOOKUP(B177,'Paddock Names'!$B$11:$D$140,3)))</f>
        <v>#DIV/0!</v>
      </c>
      <c r="J178" s="114" t="e">
        <f>I178+(VLOOKUP($B177,'Growth Rates'!$B$11:$O$140,($B$1+2),FALSE))-(J177*(J$7/VLOOKUP($B177,'Paddock Names'!$B$11:$D$140,3)))</f>
        <v>#DIV/0!</v>
      </c>
      <c r="K178" s="114" t="e">
        <f>J178+(VLOOKUP($B177,'Growth Rates'!$B$11:$O$140,($B$1+2),FALSE))-(K177*(K$7/VLOOKUP($B177,'Paddock Names'!$B$11:$D$140,3)))</f>
        <v>#DIV/0!</v>
      </c>
      <c r="L178" s="114" t="e">
        <f>K178+(VLOOKUP($B177,'Growth Rates'!$B$11:$O$140,($B$1+2),FALSE))-(L177*(L$7/VLOOKUP($B177,'Paddock Names'!$B$11:$D$140,3)))</f>
        <v>#DIV/0!</v>
      </c>
      <c r="M178" s="114" t="e">
        <f>L178+(VLOOKUP($B177,'Growth Rates'!$B$11:$O$140,($B$1+2),FALSE))-(M177*(M$7/VLOOKUP($B177,'Paddock Names'!$B$11:$D$140,3)))</f>
        <v>#DIV/0!</v>
      </c>
      <c r="N178" s="114" t="e">
        <f>M178+(VLOOKUP($B177,'Growth Rates'!$B$11:$O$140,($B$1+2),FALSE))-(N177*(N$7/VLOOKUP($B177,'Paddock Names'!$B$11:$D$140,3)))</f>
        <v>#DIV/0!</v>
      </c>
      <c r="O178" s="114" t="e">
        <f>N178+(VLOOKUP($B177,'Growth Rates'!$B$11:$O$140,($B$1+2),FALSE))-(O177*(O$7/VLOOKUP($B177,'Paddock Names'!$B$11:$D$140,3)))</f>
        <v>#DIV/0!</v>
      </c>
      <c r="P178" s="114" t="e">
        <f>O178+(VLOOKUP($B177,'Growth Rates'!$B$11:$O$140,($B$1+2),FALSE))-(P177*(P$7/VLOOKUP($B177,'Paddock Names'!$B$11:$D$140,3)))</f>
        <v>#DIV/0!</v>
      </c>
      <c r="Q178" s="114" t="e">
        <f>P178+(VLOOKUP($B177,'Growth Rates'!$B$11:$O$140,($B$1+2),FALSE))-(Q177*(Q$7/VLOOKUP($B177,'Paddock Names'!$B$11:$D$140,3)))</f>
        <v>#DIV/0!</v>
      </c>
      <c r="R178" s="114" t="e">
        <f>Q178+(VLOOKUP($B177,'Growth Rates'!$B$11:$O$140,($B$1+2),FALSE))-(R177*(R$7/VLOOKUP($B177,'Paddock Names'!$B$11:$D$140,3)))</f>
        <v>#DIV/0!</v>
      </c>
      <c r="S178" s="114" t="e">
        <f>R178+(VLOOKUP($B177,'Growth Rates'!$B$11:$O$140,($B$1+2),FALSE))-(S177*(S$7/VLOOKUP($B177,'Paddock Names'!$B$11:$D$140,3)))</f>
        <v>#DIV/0!</v>
      </c>
      <c r="T178" s="114" t="e">
        <f>S178+(VLOOKUP($B177,'Growth Rates'!$B$11:$O$140,($B$1+2),FALSE))-(T177*(T$7/VLOOKUP($B177,'Paddock Names'!$B$11:$D$140,3)))</f>
        <v>#DIV/0!</v>
      </c>
      <c r="U178" s="114" t="e">
        <f>T178+(VLOOKUP($B177,'Growth Rates'!$B$11:$O$140,($B$1+2),FALSE))-(U177*(U$7/VLOOKUP($B177,'Paddock Names'!$B$11:$D$140,3)))</f>
        <v>#DIV/0!</v>
      </c>
      <c r="V178" s="114" t="e">
        <f>U178+(VLOOKUP($B177,'Growth Rates'!$B$11:$O$140,($B$1+2),FALSE))-(V177*(V$7/VLOOKUP($B177,'Paddock Names'!$B$11:$D$140,3)))</f>
        <v>#DIV/0!</v>
      </c>
      <c r="W178" s="114" t="e">
        <f>V178+(VLOOKUP($B177,'Growth Rates'!$B$11:$O$140,($B$1+2),FALSE))-(W177*(W$7/VLOOKUP($B177,'Paddock Names'!$B$11:$D$140,3)))</f>
        <v>#DIV/0!</v>
      </c>
      <c r="X178" s="114" t="e">
        <f>W178+(VLOOKUP($B177,'Growth Rates'!$B$11:$O$140,($B$1+2),FALSE))-(X177*(X$7/VLOOKUP($B177,'Paddock Names'!$B$11:$D$140,3)))</f>
        <v>#DIV/0!</v>
      </c>
      <c r="Y178" s="114" t="e">
        <f>X178+(VLOOKUP($B177,'Growth Rates'!$B$11:$O$140,($B$1+2),FALSE))-(Y177*(Y$7/VLOOKUP($B177,'Paddock Names'!$B$11:$D$140,3)))</f>
        <v>#DIV/0!</v>
      </c>
      <c r="Z178" s="114" t="e">
        <f>Y178+(VLOOKUP($B177,'Growth Rates'!$B$11:$O$140,($B$1+2),FALSE))-(Z177*(Z$7/VLOOKUP($B177,'Paddock Names'!$B$11:$D$140,3)))</f>
        <v>#DIV/0!</v>
      </c>
      <c r="AA178" s="114" t="e">
        <f>Z178+(VLOOKUP($B177,'Growth Rates'!$B$11:$O$140,($B$1+2),FALSE))-(AA177*(AA$7/VLOOKUP($B177,'Paddock Names'!$B$11:$D$140,3)))</f>
        <v>#DIV/0!</v>
      </c>
      <c r="AB178" s="114" t="e">
        <f>AA178+(VLOOKUP($B177,'Growth Rates'!$B$11:$O$140,($B$1+2),FALSE))-(AB177*(AB$7/VLOOKUP($B177,'Paddock Names'!$B$11:$D$140,3)))</f>
        <v>#DIV/0!</v>
      </c>
      <c r="AC178" s="114" t="e">
        <f>AB178+(VLOOKUP($B177,'Growth Rates'!$B$11:$O$140,($B$1+2),FALSE))-(AC177*(AC$7/VLOOKUP($B177,'Paddock Names'!$B$11:$D$140,3)))</f>
        <v>#DIV/0!</v>
      </c>
      <c r="AD178" s="114" t="e">
        <f>AC178+(VLOOKUP($B177,'Growth Rates'!$B$11:$O$140,($B$1+2),FALSE))-(AD177*(AD$7/VLOOKUP($B177,'Paddock Names'!$B$11:$D$140,3)))</f>
        <v>#DIV/0!</v>
      </c>
      <c r="AE178" s="114" t="e">
        <f>AD178+(VLOOKUP($B177,'Growth Rates'!$B$11:$O$140,($B$1+2),FALSE))-(AE177*(AE$7/VLOOKUP($B177,'Paddock Names'!$B$11:$D$140,3)))</f>
        <v>#DIV/0!</v>
      </c>
      <c r="AF178" s="114" t="e">
        <f>AE178+(VLOOKUP($B177,'Growth Rates'!$B$11:$O$140,($B$1+2),FALSE))-(AF177*(AF$7/VLOOKUP($B177,'Paddock Names'!$B$11:$D$140,3)))</f>
        <v>#DIV/0!</v>
      </c>
      <c r="AG178" s="114" t="e">
        <f>AF178+(VLOOKUP($B177,'Growth Rates'!$B$11:$O$140,($B$1+2),FALSE))-(AG177*(AG$7/VLOOKUP($B177,'Paddock Names'!$B$11:$D$140,3)))</f>
        <v>#DIV/0!</v>
      </c>
      <c r="AH178" s="114" t="e">
        <f>AG178+(VLOOKUP($B177,'Growth Rates'!$B$11:$O$140,($B$1+2),FALSE))-(AH177*(AH$7/VLOOKUP($B177,'Paddock Names'!$B$11:$D$140,3)))</f>
        <v>#DIV/0!</v>
      </c>
      <c r="AI178" s="114" t="e">
        <f>AH178+(VLOOKUP($B177,'Growth Rates'!$B$11:$O$140,($B$1+2),FALSE))-(AI177*(AI$7/VLOOKUP($B177,'Paddock Names'!$B$11:$D$140,3)))</f>
        <v>#DIV/0!</v>
      </c>
      <c r="AJ178" s="114" t="e">
        <f>AI178+(VLOOKUP($B177,'Growth Rates'!$B$11:$O$140,($B$1+2),FALSE))-(AJ177*(AJ$7/VLOOKUP($B177,'Paddock Names'!$B$11:$D$140,3)))</f>
        <v>#DIV/0!</v>
      </c>
      <c r="AK178" s="114" t="e">
        <f>AJ178+(VLOOKUP($B177,'Growth Rates'!$B$11:$O$140,($B$1+2),FALSE))-(AK177*(AK$7/VLOOKUP($B177,'Paddock Names'!$B$11:$D$140,3)))</f>
        <v>#DIV/0!</v>
      </c>
      <c r="AL178" s="114" t="e">
        <f>AK178+(VLOOKUP($B177,'Growth Rates'!$B$11:$O$140,($B$1+2),FALSE))-(AL177*(AL$7/VLOOKUP($B177,'Paddock Names'!$B$11:$D$140,3)))</f>
        <v>#DIV/0!</v>
      </c>
      <c r="AM178" s="115" t="e">
        <f>AL178+(VLOOKUP($B177,'Growth Rates'!$B$11:$O$140,($B$1+2),FALSE))-(AM177*(AM$7/VLOOKUP($B177,'Paddock Names'!$B$11:$D$140,3)))</f>
        <v>#DIV/0!</v>
      </c>
    </row>
    <row r="179" spans="2:39" x14ac:dyDescent="0.2">
      <c r="B179" s="58">
        <f t="shared" si="7"/>
        <v>85</v>
      </c>
      <c r="C179" s="23" t="str">
        <f>IF(VLOOKUP(B179,'Paddock Names'!$B$11:$C$140,2)&gt;0,VLOOKUP(B179,'Paddock Names'!$B$11:$C$140,2),"")</f>
        <v/>
      </c>
      <c r="D179" s="28" t="e">
        <f>IF(((F179-G179)/(((VLOOKUP(B179,'Growth Rates'!$B$11:$O$140,($B$1+2),FALSE)))-(((I$7/VLOOKUP(B179,'Paddock Names'!$B$11:$D$140,3))))))*-1&gt;31,31,(IF(((F179-G179)/(((VLOOKUP(B179,'Growth Rates'!$B$11:$O$140,($B$1+2),FALSE)))-(((I$7/VLOOKUP(B179,'Paddock Names'!$B$11:$D$140,3))))))*-1&gt;0,ROUNDDOWN(((F179-G179)/(((VLOOKUP(B179,'Growth Rates'!$B$11:$O$140,($B$1+2),FALSE)))-(((I$7/VLOOKUP(B179,'Paddock Names'!$B$11:$D$140,3))))))*-1,0),31)))</f>
        <v>#DIV/0!</v>
      </c>
      <c r="E179" s="17" t="str">
        <f t="shared" si="8"/>
        <v xml:space="preserve"> </v>
      </c>
      <c r="F179" s="119" t="e">
        <f>Nov!AL180</f>
        <v>#DIV/0!</v>
      </c>
      <c r="G179" s="17">
        <f>VLOOKUP(B179,'Herbage Mass Residual'!$B$11:$O$140,($B$1+2),FALSE)</f>
        <v>2000</v>
      </c>
      <c r="H179" s="103" t="e">
        <f>($F$7/VLOOKUP(B179,'Paddock Names'!$B$11:$D$140,3))*(SUM(I179:AM179)/31)</f>
        <v>#DIV/0!</v>
      </c>
      <c r="I179" s="100"/>
      <c r="J179" s="100"/>
      <c r="K179" s="100"/>
      <c r="L179" s="100"/>
      <c r="M179" s="100"/>
      <c r="N179" s="100"/>
      <c r="O179" s="100"/>
      <c r="P179" s="100"/>
      <c r="Q179" s="100"/>
      <c r="R179" s="100"/>
      <c r="S179" s="100"/>
      <c r="T179" s="100"/>
      <c r="U179" s="100"/>
      <c r="V179" s="100"/>
      <c r="W179" s="100"/>
      <c r="X179" s="100"/>
      <c r="Y179" s="100"/>
      <c r="Z179" s="100"/>
      <c r="AA179" s="100"/>
      <c r="AB179" s="100"/>
      <c r="AC179" s="100"/>
      <c r="AD179" s="100"/>
      <c r="AE179" s="100"/>
      <c r="AF179" s="100"/>
      <c r="AG179" s="100"/>
      <c r="AH179" s="100"/>
      <c r="AI179" s="100"/>
      <c r="AJ179" s="100"/>
      <c r="AK179" s="100"/>
      <c r="AL179" s="100"/>
      <c r="AM179" s="102"/>
    </row>
    <row r="180" spans="2:39" ht="16" thickBot="1" x14ac:dyDescent="0.25">
      <c r="B180" s="58">
        <f t="shared" si="7"/>
        <v>85.5</v>
      </c>
      <c r="C180" s="23"/>
      <c r="D180" s="29"/>
      <c r="E180" s="27"/>
      <c r="F180" s="21"/>
      <c r="G180" s="22"/>
      <c r="H180" s="104"/>
      <c r="I180" s="114" t="e">
        <f>F179+(VLOOKUP(B179,'Growth Rates'!$B$11:$O$140,($B$1+2),FALSE))-(I179*(I$7/VLOOKUP(B179,'Paddock Names'!$B$11:$D$140,3)))</f>
        <v>#DIV/0!</v>
      </c>
      <c r="J180" s="114" t="e">
        <f>I180+(VLOOKUP($B179,'Growth Rates'!$B$11:$O$140,($B$1+2),FALSE))-(J179*(J$7/VLOOKUP($B179,'Paddock Names'!$B$11:$D$140,3)))</f>
        <v>#DIV/0!</v>
      </c>
      <c r="K180" s="114" t="e">
        <f>J180+(VLOOKUP($B179,'Growth Rates'!$B$11:$O$140,($B$1+2),FALSE))-(K179*(K$7/VLOOKUP($B179,'Paddock Names'!$B$11:$D$140,3)))</f>
        <v>#DIV/0!</v>
      </c>
      <c r="L180" s="114" t="e">
        <f>K180+(VLOOKUP($B179,'Growth Rates'!$B$11:$O$140,($B$1+2),FALSE))-(L179*(L$7/VLOOKUP($B179,'Paddock Names'!$B$11:$D$140,3)))</f>
        <v>#DIV/0!</v>
      </c>
      <c r="M180" s="114" t="e">
        <f>L180+(VLOOKUP($B179,'Growth Rates'!$B$11:$O$140,($B$1+2),FALSE))-(M179*(M$7/VLOOKUP($B179,'Paddock Names'!$B$11:$D$140,3)))</f>
        <v>#DIV/0!</v>
      </c>
      <c r="N180" s="114" t="e">
        <f>M180+(VLOOKUP($B179,'Growth Rates'!$B$11:$O$140,($B$1+2),FALSE))-(N179*(N$7/VLOOKUP($B179,'Paddock Names'!$B$11:$D$140,3)))</f>
        <v>#DIV/0!</v>
      </c>
      <c r="O180" s="114" t="e">
        <f>N180+(VLOOKUP($B179,'Growth Rates'!$B$11:$O$140,($B$1+2),FALSE))-(O179*(O$7/VLOOKUP($B179,'Paddock Names'!$B$11:$D$140,3)))</f>
        <v>#DIV/0!</v>
      </c>
      <c r="P180" s="114" t="e">
        <f>O180+(VLOOKUP($B179,'Growth Rates'!$B$11:$O$140,($B$1+2),FALSE))-(P179*(P$7/VLOOKUP($B179,'Paddock Names'!$B$11:$D$140,3)))</f>
        <v>#DIV/0!</v>
      </c>
      <c r="Q180" s="114" t="e">
        <f>P180+(VLOOKUP($B179,'Growth Rates'!$B$11:$O$140,($B$1+2),FALSE))-(Q179*(Q$7/VLOOKUP($B179,'Paddock Names'!$B$11:$D$140,3)))</f>
        <v>#DIV/0!</v>
      </c>
      <c r="R180" s="114" t="e">
        <f>Q180+(VLOOKUP($B179,'Growth Rates'!$B$11:$O$140,($B$1+2),FALSE))-(R179*(R$7/VLOOKUP($B179,'Paddock Names'!$B$11:$D$140,3)))</f>
        <v>#DIV/0!</v>
      </c>
      <c r="S180" s="114" t="e">
        <f>R180+(VLOOKUP($B179,'Growth Rates'!$B$11:$O$140,($B$1+2),FALSE))-(S179*(S$7/VLOOKUP($B179,'Paddock Names'!$B$11:$D$140,3)))</f>
        <v>#DIV/0!</v>
      </c>
      <c r="T180" s="114" t="e">
        <f>S180+(VLOOKUP($B179,'Growth Rates'!$B$11:$O$140,($B$1+2),FALSE))-(T179*(T$7/VLOOKUP($B179,'Paddock Names'!$B$11:$D$140,3)))</f>
        <v>#DIV/0!</v>
      </c>
      <c r="U180" s="114" t="e">
        <f>T180+(VLOOKUP($B179,'Growth Rates'!$B$11:$O$140,($B$1+2),FALSE))-(U179*(U$7/VLOOKUP($B179,'Paddock Names'!$B$11:$D$140,3)))</f>
        <v>#DIV/0!</v>
      </c>
      <c r="V180" s="114" t="e">
        <f>U180+(VLOOKUP($B179,'Growth Rates'!$B$11:$O$140,($B$1+2),FALSE))-(V179*(V$7/VLOOKUP($B179,'Paddock Names'!$B$11:$D$140,3)))</f>
        <v>#DIV/0!</v>
      </c>
      <c r="W180" s="114" t="e">
        <f>V180+(VLOOKUP($B179,'Growth Rates'!$B$11:$O$140,($B$1+2),FALSE))-(W179*(W$7/VLOOKUP($B179,'Paddock Names'!$B$11:$D$140,3)))</f>
        <v>#DIV/0!</v>
      </c>
      <c r="X180" s="114" t="e">
        <f>W180+(VLOOKUP($B179,'Growth Rates'!$B$11:$O$140,($B$1+2),FALSE))-(X179*(X$7/VLOOKUP($B179,'Paddock Names'!$B$11:$D$140,3)))</f>
        <v>#DIV/0!</v>
      </c>
      <c r="Y180" s="114" t="e">
        <f>X180+(VLOOKUP($B179,'Growth Rates'!$B$11:$O$140,($B$1+2),FALSE))-(Y179*(Y$7/VLOOKUP($B179,'Paddock Names'!$B$11:$D$140,3)))</f>
        <v>#DIV/0!</v>
      </c>
      <c r="Z180" s="114" t="e">
        <f>Y180+(VLOOKUP($B179,'Growth Rates'!$B$11:$O$140,($B$1+2),FALSE))-(Z179*(Z$7/VLOOKUP($B179,'Paddock Names'!$B$11:$D$140,3)))</f>
        <v>#DIV/0!</v>
      </c>
      <c r="AA180" s="114" t="e">
        <f>Z180+(VLOOKUP($B179,'Growth Rates'!$B$11:$O$140,($B$1+2),FALSE))-(AA179*(AA$7/VLOOKUP($B179,'Paddock Names'!$B$11:$D$140,3)))</f>
        <v>#DIV/0!</v>
      </c>
      <c r="AB180" s="114" t="e">
        <f>AA180+(VLOOKUP($B179,'Growth Rates'!$B$11:$O$140,($B$1+2),FALSE))-(AB179*(AB$7/VLOOKUP($B179,'Paddock Names'!$B$11:$D$140,3)))</f>
        <v>#DIV/0!</v>
      </c>
      <c r="AC180" s="114" t="e">
        <f>AB180+(VLOOKUP($B179,'Growth Rates'!$B$11:$O$140,($B$1+2),FALSE))-(AC179*(AC$7/VLOOKUP($B179,'Paddock Names'!$B$11:$D$140,3)))</f>
        <v>#DIV/0!</v>
      </c>
      <c r="AD180" s="114" t="e">
        <f>AC180+(VLOOKUP($B179,'Growth Rates'!$B$11:$O$140,($B$1+2),FALSE))-(AD179*(AD$7/VLOOKUP($B179,'Paddock Names'!$B$11:$D$140,3)))</f>
        <v>#DIV/0!</v>
      </c>
      <c r="AE180" s="114" t="e">
        <f>AD180+(VLOOKUP($B179,'Growth Rates'!$B$11:$O$140,($B$1+2),FALSE))-(AE179*(AE$7/VLOOKUP($B179,'Paddock Names'!$B$11:$D$140,3)))</f>
        <v>#DIV/0!</v>
      </c>
      <c r="AF180" s="114" t="e">
        <f>AE180+(VLOOKUP($B179,'Growth Rates'!$B$11:$O$140,($B$1+2),FALSE))-(AF179*(AF$7/VLOOKUP($B179,'Paddock Names'!$B$11:$D$140,3)))</f>
        <v>#DIV/0!</v>
      </c>
      <c r="AG180" s="114" t="e">
        <f>AF180+(VLOOKUP($B179,'Growth Rates'!$B$11:$O$140,($B$1+2),FALSE))-(AG179*(AG$7/VLOOKUP($B179,'Paddock Names'!$B$11:$D$140,3)))</f>
        <v>#DIV/0!</v>
      </c>
      <c r="AH180" s="114" t="e">
        <f>AG180+(VLOOKUP($B179,'Growth Rates'!$B$11:$O$140,($B$1+2),FALSE))-(AH179*(AH$7/VLOOKUP($B179,'Paddock Names'!$B$11:$D$140,3)))</f>
        <v>#DIV/0!</v>
      </c>
      <c r="AI180" s="114" t="e">
        <f>AH180+(VLOOKUP($B179,'Growth Rates'!$B$11:$O$140,($B$1+2),FALSE))-(AI179*(AI$7/VLOOKUP($B179,'Paddock Names'!$B$11:$D$140,3)))</f>
        <v>#DIV/0!</v>
      </c>
      <c r="AJ180" s="114" t="e">
        <f>AI180+(VLOOKUP($B179,'Growth Rates'!$B$11:$O$140,($B$1+2),FALSE))-(AJ179*(AJ$7/VLOOKUP($B179,'Paddock Names'!$B$11:$D$140,3)))</f>
        <v>#DIV/0!</v>
      </c>
      <c r="AK180" s="114" t="e">
        <f>AJ180+(VLOOKUP($B179,'Growth Rates'!$B$11:$O$140,($B$1+2),FALSE))-(AK179*(AK$7/VLOOKUP($B179,'Paddock Names'!$B$11:$D$140,3)))</f>
        <v>#DIV/0!</v>
      </c>
      <c r="AL180" s="114" t="e">
        <f>AK180+(VLOOKUP($B179,'Growth Rates'!$B$11:$O$140,($B$1+2),FALSE))-(AL179*(AL$7/VLOOKUP($B179,'Paddock Names'!$B$11:$D$140,3)))</f>
        <v>#DIV/0!</v>
      </c>
      <c r="AM180" s="115" t="e">
        <f>AL180+(VLOOKUP($B179,'Growth Rates'!$B$11:$O$140,($B$1+2),FALSE))-(AM179*(AM$7/VLOOKUP($B179,'Paddock Names'!$B$11:$D$140,3)))</f>
        <v>#DIV/0!</v>
      </c>
    </row>
    <row r="181" spans="2:39" x14ac:dyDescent="0.2">
      <c r="B181" s="58">
        <f t="shared" si="7"/>
        <v>86</v>
      </c>
      <c r="C181" s="23" t="str">
        <f>IF(VLOOKUP(B181,'Paddock Names'!$B$11:$C$140,2)&gt;0,VLOOKUP(B181,'Paddock Names'!$B$11:$C$140,2),"")</f>
        <v/>
      </c>
      <c r="D181" s="28" t="e">
        <f>IF(((F181-G181)/(((VLOOKUP(B181,'Growth Rates'!$B$11:$O$140,($B$1+2),FALSE)))-(((I$7/VLOOKUP(B181,'Paddock Names'!$B$11:$D$140,3))))))*-1&gt;31,31,(IF(((F181-G181)/(((VLOOKUP(B181,'Growth Rates'!$B$11:$O$140,($B$1+2),FALSE)))-(((I$7/VLOOKUP(B181,'Paddock Names'!$B$11:$D$140,3))))))*-1&gt;0,ROUNDDOWN(((F181-G181)/(((VLOOKUP(B181,'Growth Rates'!$B$11:$O$140,($B$1+2),FALSE)))-(((I$7/VLOOKUP(B181,'Paddock Names'!$B$11:$D$140,3))))))*-1,0),31)))</f>
        <v>#DIV/0!</v>
      </c>
      <c r="E181" s="17" t="str">
        <f t="shared" si="8"/>
        <v xml:space="preserve"> </v>
      </c>
      <c r="F181" s="119" t="e">
        <f>Nov!AL182</f>
        <v>#DIV/0!</v>
      </c>
      <c r="G181" s="17">
        <f>VLOOKUP(B181,'Herbage Mass Residual'!$B$11:$O$140,($B$1+2),FALSE)</f>
        <v>2000</v>
      </c>
      <c r="H181" s="103" t="e">
        <f>($F$7/VLOOKUP(B181,'Paddock Names'!$B$11:$D$140,3))*(SUM(I181:AM181)/31)</f>
        <v>#DIV/0!</v>
      </c>
      <c r="I181" s="100"/>
      <c r="J181" s="100"/>
      <c r="K181" s="100"/>
      <c r="L181" s="100"/>
      <c r="M181" s="100"/>
      <c r="N181" s="100"/>
      <c r="O181" s="100"/>
      <c r="P181" s="100"/>
      <c r="Q181" s="100"/>
      <c r="R181" s="100"/>
      <c r="S181" s="100"/>
      <c r="T181" s="100"/>
      <c r="U181" s="100"/>
      <c r="V181" s="100"/>
      <c r="W181" s="100"/>
      <c r="X181" s="100"/>
      <c r="Y181" s="100"/>
      <c r="Z181" s="100"/>
      <c r="AA181" s="100"/>
      <c r="AB181" s="100"/>
      <c r="AC181" s="100"/>
      <c r="AD181" s="100"/>
      <c r="AE181" s="100"/>
      <c r="AF181" s="100"/>
      <c r="AG181" s="100"/>
      <c r="AH181" s="100"/>
      <c r="AI181" s="100"/>
      <c r="AJ181" s="100"/>
      <c r="AK181" s="100"/>
      <c r="AL181" s="100"/>
      <c r="AM181" s="102"/>
    </row>
    <row r="182" spans="2:39" ht="16" thickBot="1" x14ac:dyDescent="0.25">
      <c r="B182" s="58">
        <f t="shared" si="7"/>
        <v>86.5</v>
      </c>
      <c r="C182" s="23"/>
      <c r="D182" s="29"/>
      <c r="E182" s="27"/>
      <c r="F182" s="21"/>
      <c r="G182" s="22"/>
      <c r="H182" s="104"/>
      <c r="I182" s="114" t="e">
        <f>F181+(VLOOKUP(B181,'Growth Rates'!$B$11:$O$140,($B$1+2),FALSE))-(I181*(I$7/VLOOKUP(B181,'Paddock Names'!$B$11:$D$140,3)))</f>
        <v>#DIV/0!</v>
      </c>
      <c r="J182" s="114" t="e">
        <f>I182+(VLOOKUP($B181,'Growth Rates'!$B$11:$O$140,($B$1+2),FALSE))-(J181*(J$7/VLOOKUP($B181,'Paddock Names'!$B$11:$D$140,3)))</f>
        <v>#DIV/0!</v>
      </c>
      <c r="K182" s="114" t="e">
        <f>J182+(VLOOKUP($B181,'Growth Rates'!$B$11:$O$140,($B$1+2),FALSE))-(K181*(K$7/VLOOKUP($B181,'Paddock Names'!$B$11:$D$140,3)))</f>
        <v>#DIV/0!</v>
      </c>
      <c r="L182" s="114" t="e">
        <f>K182+(VLOOKUP($B181,'Growth Rates'!$B$11:$O$140,($B$1+2),FALSE))-(L181*(L$7/VLOOKUP($B181,'Paddock Names'!$B$11:$D$140,3)))</f>
        <v>#DIV/0!</v>
      </c>
      <c r="M182" s="114" t="e">
        <f>L182+(VLOOKUP($B181,'Growth Rates'!$B$11:$O$140,($B$1+2),FALSE))-(M181*(M$7/VLOOKUP($B181,'Paddock Names'!$B$11:$D$140,3)))</f>
        <v>#DIV/0!</v>
      </c>
      <c r="N182" s="114" t="e">
        <f>M182+(VLOOKUP($B181,'Growth Rates'!$B$11:$O$140,($B$1+2),FALSE))-(N181*(N$7/VLOOKUP($B181,'Paddock Names'!$B$11:$D$140,3)))</f>
        <v>#DIV/0!</v>
      </c>
      <c r="O182" s="114" t="e">
        <f>N182+(VLOOKUP($B181,'Growth Rates'!$B$11:$O$140,($B$1+2),FALSE))-(O181*(O$7/VLOOKUP($B181,'Paddock Names'!$B$11:$D$140,3)))</f>
        <v>#DIV/0!</v>
      </c>
      <c r="P182" s="114" t="e">
        <f>O182+(VLOOKUP($B181,'Growth Rates'!$B$11:$O$140,($B$1+2),FALSE))-(P181*(P$7/VLOOKUP($B181,'Paddock Names'!$B$11:$D$140,3)))</f>
        <v>#DIV/0!</v>
      </c>
      <c r="Q182" s="114" t="e">
        <f>P182+(VLOOKUP($B181,'Growth Rates'!$B$11:$O$140,($B$1+2),FALSE))-(Q181*(Q$7/VLOOKUP($B181,'Paddock Names'!$B$11:$D$140,3)))</f>
        <v>#DIV/0!</v>
      </c>
      <c r="R182" s="114" t="e">
        <f>Q182+(VLOOKUP($B181,'Growth Rates'!$B$11:$O$140,($B$1+2),FALSE))-(R181*(R$7/VLOOKUP($B181,'Paddock Names'!$B$11:$D$140,3)))</f>
        <v>#DIV/0!</v>
      </c>
      <c r="S182" s="114" t="e">
        <f>R182+(VLOOKUP($B181,'Growth Rates'!$B$11:$O$140,($B$1+2),FALSE))-(S181*(S$7/VLOOKUP($B181,'Paddock Names'!$B$11:$D$140,3)))</f>
        <v>#DIV/0!</v>
      </c>
      <c r="T182" s="114" t="e">
        <f>S182+(VLOOKUP($B181,'Growth Rates'!$B$11:$O$140,($B$1+2),FALSE))-(T181*(T$7/VLOOKUP($B181,'Paddock Names'!$B$11:$D$140,3)))</f>
        <v>#DIV/0!</v>
      </c>
      <c r="U182" s="114" t="e">
        <f>T182+(VLOOKUP($B181,'Growth Rates'!$B$11:$O$140,($B$1+2),FALSE))-(U181*(U$7/VLOOKUP($B181,'Paddock Names'!$B$11:$D$140,3)))</f>
        <v>#DIV/0!</v>
      </c>
      <c r="V182" s="114" t="e">
        <f>U182+(VLOOKUP($B181,'Growth Rates'!$B$11:$O$140,($B$1+2),FALSE))-(V181*(V$7/VLOOKUP($B181,'Paddock Names'!$B$11:$D$140,3)))</f>
        <v>#DIV/0!</v>
      </c>
      <c r="W182" s="114" t="e">
        <f>V182+(VLOOKUP($B181,'Growth Rates'!$B$11:$O$140,($B$1+2),FALSE))-(W181*(W$7/VLOOKUP($B181,'Paddock Names'!$B$11:$D$140,3)))</f>
        <v>#DIV/0!</v>
      </c>
      <c r="X182" s="114" t="e">
        <f>W182+(VLOOKUP($B181,'Growth Rates'!$B$11:$O$140,($B$1+2),FALSE))-(X181*(X$7/VLOOKUP($B181,'Paddock Names'!$B$11:$D$140,3)))</f>
        <v>#DIV/0!</v>
      </c>
      <c r="Y182" s="114" t="e">
        <f>X182+(VLOOKUP($B181,'Growth Rates'!$B$11:$O$140,($B$1+2),FALSE))-(Y181*(Y$7/VLOOKUP($B181,'Paddock Names'!$B$11:$D$140,3)))</f>
        <v>#DIV/0!</v>
      </c>
      <c r="Z182" s="114" t="e">
        <f>Y182+(VLOOKUP($B181,'Growth Rates'!$B$11:$O$140,($B$1+2),FALSE))-(Z181*(Z$7/VLOOKUP($B181,'Paddock Names'!$B$11:$D$140,3)))</f>
        <v>#DIV/0!</v>
      </c>
      <c r="AA182" s="114" t="e">
        <f>Z182+(VLOOKUP($B181,'Growth Rates'!$B$11:$O$140,($B$1+2),FALSE))-(AA181*(AA$7/VLOOKUP($B181,'Paddock Names'!$B$11:$D$140,3)))</f>
        <v>#DIV/0!</v>
      </c>
      <c r="AB182" s="114" t="e">
        <f>AA182+(VLOOKUP($B181,'Growth Rates'!$B$11:$O$140,($B$1+2),FALSE))-(AB181*(AB$7/VLOOKUP($B181,'Paddock Names'!$B$11:$D$140,3)))</f>
        <v>#DIV/0!</v>
      </c>
      <c r="AC182" s="114" t="e">
        <f>AB182+(VLOOKUP($B181,'Growth Rates'!$B$11:$O$140,($B$1+2),FALSE))-(AC181*(AC$7/VLOOKUP($B181,'Paddock Names'!$B$11:$D$140,3)))</f>
        <v>#DIV/0!</v>
      </c>
      <c r="AD182" s="114" t="e">
        <f>AC182+(VLOOKUP($B181,'Growth Rates'!$B$11:$O$140,($B$1+2),FALSE))-(AD181*(AD$7/VLOOKUP($B181,'Paddock Names'!$B$11:$D$140,3)))</f>
        <v>#DIV/0!</v>
      </c>
      <c r="AE182" s="114" t="e">
        <f>AD182+(VLOOKUP($B181,'Growth Rates'!$B$11:$O$140,($B$1+2),FALSE))-(AE181*(AE$7/VLOOKUP($B181,'Paddock Names'!$B$11:$D$140,3)))</f>
        <v>#DIV/0!</v>
      </c>
      <c r="AF182" s="114" t="e">
        <f>AE182+(VLOOKUP($B181,'Growth Rates'!$B$11:$O$140,($B$1+2),FALSE))-(AF181*(AF$7/VLOOKUP($B181,'Paddock Names'!$B$11:$D$140,3)))</f>
        <v>#DIV/0!</v>
      </c>
      <c r="AG182" s="114" t="e">
        <f>AF182+(VLOOKUP($B181,'Growth Rates'!$B$11:$O$140,($B$1+2),FALSE))-(AG181*(AG$7/VLOOKUP($B181,'Paddock Names'!$B$11:$D$140,3)))</f>
        <v>#DIV/0!</v>
      </c>
      <c r="AH182" s="114" t="e">
        <f>AG182+(VLOOKUP($B181,'Growth Rates'!$B$11:$O$140,($B$1+2),FALSE))-(AH181*(AH$7/VLOOKUP($B181,'Paddock Names'!$B$11:$D$140,3)))</f>
        <v>#DIV/0!</v>
      </c>
      <c r="AI182" s="114" t="e">
        <f>AH182+(VLOOKUP($B181,'Growth Rates'!$B$11:$O$140,($B$1+2),FALSE))-(AI181*(AI$7/VLOOKUP($B181,'Paddock Names'!$B$11:$D$140,3)))</f>
        <v>#DIV/0!</v>
      </c>
      <c r="AJ182" s="114" t="e">
        <f>AI182+(VLOOKUP($B181,'Growth Rates'!$B$11:$O$140,($B$1+2),FALSE))-(AJ181*(AJ$7/VLOOKUP($B181,'Paddock Names'!$B$11:$D$140,3)))</f>
        <v>#DIV/0!</v>
      </c>
      <c r="AK182" s="114" t="e">
        <f>AJ182+(VLOOKUP($B181,'Growth Rates'!$B$11:$O$140,($B$1+2),FALSE))-(AK181*(AK$7/VLOOKUP($B181,'Paddock Names'!$B$11:$D$140,3)))</f>
        <v>#DIV/0!</v>
      </c>
      <c r="AL182" s="114" t="e">
        <f>AK182+(VLOOKUP($B181,'Growth Rates'!$B$11:$O$140,($B$1+2),FALSE))-(AL181*(AL$7/VLOOKUP($B181,'Paddock Names'!$B$11:$D$140,3)))</f>
        <v>#DIV/0!</v>
      </c>
      <c r="AM182" s="115" t="e">
        <f>AL182+(VLOOKUP($B181,'Growth Rates'!$B$11:$O$140,($B$1+2),FALSE))-(AM181*(AM$7/VLOOKUP($B181,'Paddock Names'!$B$11:$D$140,3)))</f>
        <v>#DIV/0!</v>
      </c>
    </row>
    <row r="183" spans="2:39" x14ac:dyDescent="0.2">
      <c r="B183" s="58">
        <f t="shared" si="7"/>
        <v>87</v>
      </c>
      <c r="C183" s="23" t="str">
        <f>IF(VLOOKUP(B183,'Paddock Names'!$B$11:$C$140,2)&gt;0,VLOOKUP(B183,'Paddock Names'!$B$11:$C$140,2),"")</f>
        <v/>
      </c>
      <c r="D183" s="28" t="e">
        <f>IF(((F183-G183)/(((VLOOKUP(B183,'Growth Rates'!$B$11:$O$140,($B$1+2),FALSE)))-(((I$7/VLOOKUP(B183,'Paddock Names'!$B$11:$D$140,3))))))*-1&gt;31,31,(IF(((F183-G183)/(((VLOOKUP(B183,'Growth Rates'!$B$11:$O$140,($B$1+2),FALSE)))-(((I$7/VLOOKUP(B183,'Paddock Names'!$B$11:$D$140,3))))))*-1&gt;0,ROUNDDOWN(((F183-G183)/(((VLOOKUP(B183,'Growth Rates'!$B$11:$O$140,($B$1+2),FALSE)))-(((I$7/VLOOKUP(B183,'Paddock Names'!$B$11:$D$140,3))))))*-1,0),31)))</f>
        <v>#DIV/0!</v>
      </c>
      <c r="E183" s="17" t="str">
        <f t="shared" si="8"/>
        <v xml:space="preserve"> </v>
      </c>
      <c r="F183" s="119" t="e">
        <f>Nov!AL184</f>
        <v>#DIV/0!</v>
      </c>
      <c r="G183" s="17">
        <f>VLOOKUP(B183,'Herbage Mass Residual'!$B$11:$O$140,($B$1+2),FALSE)</f>
        <v>2000</v>
      </c>
      <c r="H183" s="103" t="e">
        <f>($F$7/VLOOKUP(B183,'Paddock Names'!$B$11:$D$140,3))*(SUM(I183:AM183)/31)</f>
        <v>#DIV/0!</v>
      </c>
      <c r="I183" s="100"/>
      <c r="J183" s="100"/>
      <c r="K183" s="100"/>
      <c r="L183" s="100"/>
      <c r="M183" s="100"/>
      <c r="N183" s="100"/>
      <c r="O183" s="100"/>
      <c r="P183" s="100"/>
      <c r="Q183" s="100"/>
      <c r="R183" s="100"/>
      <c r="S183" s="100"/>
      <c r="T183" s="100"/>
      <c r="U183" s="100"/>
      <c r="V183" s="100"/>
      <c r="W183" s="100"/>
      <c r="X183" s="100"/>
      <c r="Y183" s="100"/>
      <c r="Z183" s="100"/>
      <c r="AA183" s="100"/>
      <c r="AB183" s="100"/>
      <c r="AC183" s="100"/>
      <c r="AD183" s="100"/>
      <c r="AE183" s="100"/>
      <c r="AF183" s="100"/>
      <c r="AG183" s="100"/>
      <c r="AH183" s="100"/>
      <c r="AI183" s="100"/>
      <c r="AJ183" s="100"/>
      <c r="AK183" s="100"/>
      <c r="AL183" s="100"/>
      <c r="AM183" s="102"/>
    </row>
    <row r="184" spans="2:39" ht="16" thickBot="1" x14ac:dyDescent="0.25">
      <c r="B184" s="58">
        <f t="shared" si="7"/>
        <v>87.5</v>
      </c>
      <c r="C184" s="23"/>
      <c r="D184" s="29"/>
      <c r="E184" s="27"/>
      <c r="F184" s="21"/>
      <c r="G184" s="22"/>
      <c r="H184" s="104"/>
      <c r="I184" s="114" t="e">
        <f>F183+(VLOOKUP(B183,'Growth Rates'!$B$11:$O$140,($B$1+2),FALSE))-(I183*(I$7/VLOOKUP(B183,'Paddock Names'!$B$11:$D$140,3)))</f>
        <v>#DIV/0!</v>
      </c>
      <c r="J184" s="114" t="e">
        <f>I184+(VLOOKUP($B183,'Growth Rates'!$B$11:$O$140,($B$1+2),FALSE))-(J183*(J$7/VLOOKUP($B183,'Paddock Names'!$B$11:$D$140,3)))</f>
        <v>#DIV/0!</v>
      </c>
      <c r="K184" s="114" t="e">
        <f>J184+(VLOOKUP($B183,'Growth Rates'!$B$11:$O$140,($B$1+2),FALSE))-(K183*(K$7/VLOOKUP($B183,'Paddock Names'!$B$11:$D$140,3)))</f>
        <v>#DIV/0!</v>
      </c>
      <c r="L184" s="114" t="e">
        <f>K184+(VLOOKUP($B183,'Growth Rates'!$B$11:$O$140,($B$1+2),FALSE))-(L183*(L$7/VLOOKUP($B183,'Paddock Names'!$B$11:$D$140,3)))</f>
        <v>#DIV/0!</v>
      </c>
      <c r="M184" s="114" t="e">
        <f>L184+(VLOOKUP($B183,'Growth Rates'!$B$11:$O$140,($B$1+2),FALSE))-(M183*(M$7/VLOOKUP($B183,'Paddock Names'!$B$11:$D$140,3)))</f>
        <v>#DIV/0!</v>
      </c>
      <c r="N184" s="114" t="e">
        <f>M184+(VLOOKUP($B183,'Growth Rates'!$B$11:$O$140,($B$1+2),FALSE))-(N183*(N$7/VLOOKUP($B183,'Paddock Names'!$B$11:$D$140,3)))</f>
        <v>#DIV/0!</v>
      </c>
      <c r="O184" s="114" t="e">
        <f>N184+(VLOOKUP($B183,'Growth Rates'!$B$11:$O$140,($B$1+2),FALSE))-(O183*(O$7/VLOOKUP($B183,'Paddock Names'!$B$11:$D$140,3)))</f>
        <v>#DIV/0!</v>
      </c>
      <c r="P184" s="114" t="e">
        <f>O184+(VLOOKUP($B183,'Growth Rates'!$B$11:$O$140,($B$1+2),FALSE))-(P183*(P$7/VLOOKUP($B183,'Paddock Names'!$B$11:$D$140,3)))</f>
        <v>#DIV/0!</v>
      </c>
      <c r="Q184" s="114" t="e">
        <f>P184+(VLOOKUP($B183,'Growth Rates'!$B$11:$O$140,($B$1+2),FALSE))-(Q183*(Q$7/VLOOKUP($B183,'Paddock Names'!$B$11:$D$140,3)))</f>
        <v>#DIV/0!</v>
      </c>
      <c r="R184" s="114" t="e">
        <f>Q184+(VLOOKUP($B183,'Growth Rates'!$B$11:$O$140,($B$1+2),FALSE))-(R183*(R$7/VLOOKUP($B183,'Paddock Names'!$B$11:$D$140,3)))</f>
        <v>#DIV/0!</v>
      </c>
      <c r="S184" s="114" t="e">
        <f>R184+(VLOOKUP($B183,'Growth Rates'!$B$11:$O$140,($B$1+2),FALSE))-(S183*(S$7/VLOOKUP($B183,'Paddock Names'!$B$11:$D$140,3)))</f>
        <v>#DIV/0!</v>
      </c>
      <c r="T184" s="114" t="e">
        <f>S184+(VLOOKUP($B183,'Growth Rates'!$B$11:$O$140,($B$1+2),FALSE))-(T183*(T$7/VLOOKUP($B183,'Paddock Names'!$B$11:$D$140,3)))</f>
        <v>#DIV/0!</v>
      </c>
      <c r="U184" s="114" t="e">
        <f>T184+(VLOOKUP($B183,'Growth Rates'!$B$11:$O$140,($B$1+2),FALSE))-(U183*(U$7/VLOOKUP($B183,'Paddock Names'!$B$11:$D$140,3)))</f>
        <v>#DIV/0!</v>
      </c>
      <c r="V184" s="114" t="e">
        <f>U184+(VLOOKUP($B183,'Growth Rates'!$B$11:$O$140,($B$1+2),FALSE))-(V183*(V$7/VLOOKUP($B183,'Paddock Names'!$B$11:$D$140,3)))</f>
        <v>#DIV/0!</v>
      </c>
      <c r="W184" s="114" t="e">
        <f>V184+(VLOOKUP($B183,'Growth Rates'!$B$11:$O$140,($B$1+2),FALSE))-(W183*(W$7/VLOOKUP($B183,'Paddock Names'!$B$11:$D$140,3)))</f>
        <v>#DIV/0!</v>
      </c>
      <c r="X184" s="114" t="e">
        <f>W184+(VLOOKUP($B183,'Growth Rates'!$B$11:$O$140,($B$1+2),FALSE))-(X183*(X$7/VLOOKUP($B183,'Paddock Names'!$B$11:$D$140,3)))</f>
        <v>#DIV/0!</v>
      </c>
      <c r="Y184" s="114" t="e">
        <f>X184+(VLOOKUP($B183,'Growth Rates'!$B$11:$O$140,($B$1+2),FALSE))-(Y183*(Y$7/VLOOKUP($B183,'Paddock Names'!$B$11:$D$140,3)))</f>
        <v>#DIV/0!</v>
      </c>
      <c r="Z184" s="114" t="e">
        <f>Y184+(VLOOKUP($B183,'Growth Rates'!$B$11:$O$140,($B$1+2),FALSE))-(Z183*(Z$7/VLOOKUP($B183,'Paddock Names'!$B$11:$D$140,3)))</f>
        <v>#DIV/0!</v>
      </c>
      <c r="AA184" s="114" t="e">
        <f>Z184+(VLOOKUP($B183,'Growth Rates'!$B$11:$O$140,($B$1+2),FALSE))-(AA183*(AA$7/VLOOKUP($B183,'Paddock Names'!$B$11:$D$140,3)))</f>
        <v>#DIV/0!</v>
      </c>
      <c r="AB184" s="114" t="e">
        <f>AA184+(VLOOKUP($B183,'Growth Rates'!$B$11:$O$140,($B$1+2),FALSE))-(AB183*(AB$7/VLOOKUP($B183,'Paddock Names'!$B$11:$D$140,3)))</f>
        <v>#DIV/0!</v>
      </c>
      <c r="AC184" s="114" t="e">
        <f>AB184+(VLOOKUP($B183,'Growth Rates'!$B$11:$O$140,($B$1+2),FALSE))-(AC183*(AC$7/VLOOKUP($B183,'Paddock Names'!$B$11:$D$140,3)))</f>
        <v>#DIV/0!</v>
      </c>
      <c r="AD184" s="114" t="e">
        <f>AC184+(VLOOKUP($B183,'Growth Rates'!$B$11:$O$140,($B$1+2),FALSE))-(AD183*(AD$7/VLOOKUP($B183,'Paddock Names'!$B$11:$D$140,3)))</f>
        <v>#DIV/0!</v>
      </c>
      <c r="AE184" s="114" t="e">
        <f>AD184+(VLOOKUP($B183,'Growth Rates'!$B$11:$O$140,($B$1+2),FALSE))-(AE183*(AE$7/VLOOKUP($B183,'Paddock Names'!$B$11:$D$140,3)))</f>
        <v>#DIV/0!</v>
      </c>
      <c r="AF184" s="114" t="e">
        <f>AE184+(VLOOKUP($B183,'Growth Rates'!$B$11:$O$140,($B$1+2),FALSE))-(AF183*(AF$7/VLOOKUP($B183,'Paddock Names'!$B$11:$D$140,3)))</f>
        <v>#DIV/0!</v>
      </c>
      <c r="AG184" s="114" t="e">
        <f>AF184+(VLOOKUP($B183,'Growth Rates'!$B$11:$O$140,($B$1+2),FALSE))-(AG183*(AG$7/VLOOKUP($B183,'Paddock Names'!$B$11:$D$140,3)))</f>
        <v>#DIV/0!</v>
      </c>
      <c r="AH184" s="114" t="e">
        <f>AG184+(VLOOKUP($B183,'Growth Rates'!$B$11:$O$140,($B$1+2),FALSE))-(AH183*(AH$7/VLOOKUP($B183,'Paddock Names'!$B$11:$D$140,3)))</f>
        <v>#DIV/0!</v>
      </c>
      <c r="AI184" s="114" t="e">
        <f>AH184+(VLOOKUP($B183,'Growth Rates'!$B$11:$O$140,($B$1+2),FALSE))-(AI183*(AI$7/VLOOKUP($B183,'Paddock Names'!$B$11:$D$140,3)))</f>
        <v>#DIV/0!</v>
      </c>
      <c r="AJ184" s="114" t="e">
        <f>AI184+(VLOOKUP($B183,'Growth Rates'!$B$11:$O$140,($B$1+2),FALSE))-(AJ183*(AJ$7/VLOOKUP($B183,'Paddock Names'!$B$11:$D$140,3)))</f>
        <v>#DIV/0!</v>
      </c>
      <c r="AK184" s="114" t="e">
        <f>AJ184+(VLOOKUP($B183,'Growth Rates'!$B$11:$O$140,($B$1+2),FALSE))-(AK183*(AK$7/VLOOKUP($B183,'Paddock Names'!$B$11:$D$140,3)))</f>
        <v>#DIV/0!</v>
      </c>
      <c r="AL184" s="114" t="e">
        <f>AK184+(VLOOKUP($B183,'Growth Rates'!$B$11:$O$140,($B$1+2),FALSE))-(AL183*(AL$7/VLOOKUP($B183,'Paddock Names'!$B$11:$D$140,3)))</f>
        <v>#DIV/0!</v>
      </c>
      <c r="AM184" s="115" t="e">
        <f>AL184+(VLOOKUP($B183,'Growth Rates'!$B$11:$O$140,($B$1+2),FALSE))-(AM183*(AM$7/VLOOKUP($B183,'Paddock Names'!$B$11:$D$140,3)))</f>
        <v>#DIV/0!</v>
      </c>
    </row>
    <row r="185" spans="2:39" x14ac:dyDescent="0.2">
      <c r="B185" s="58">
        <f t="shared" si="7"/>
        <v>88</v>
      </c>
      <c r="C185" s="23" t="str">
        <f>IF(VLOOKUP(B185,'Paddock Names'!$B$11:$C$140,2)&gt;0,VLOOKUP(B185,'Paddock Names'!$B$11:$C$140,2),"")</f>
        <v/>
      </c>
      <c r="D185" s="28" t="e">
        <f>IF(((F185-G185)/(((VLOOKUP(B185,'Growth Rates'!$B$11:$O$140,($B$1+2),FALSE)))-(((I$7/VLOOKUP(B185,'Paddock Names'!$B$11:$D$140,3))))))*-1&gt;31,31,(IF(((F185-G185)/(((VLOOKUP(B185,'Growth Rates'!$B$11:$O$140,($B$1+2),FALSE)))-(((I$7/VLOOKUP(B185,'Paddock Names'!$B$11:$D$140,3))))))*-1&gt;0,ROUNDDOWN(((F185-G185)/(((VLOOKUP(B185,'Growth Rates'!$B$11:$O$140,($B$1+2),FALSE)))-(((I$7/VLOOKUP(B185,'Paddock Names'!$B$11:$D$140,3))))))*-1,0),31)))</f>
        <v>#DIV/0!</v>
      </c>
      <c r="E185" s="17" t="str">
        <f t="shared" si="8"/>
        <v xml:space="preserve"> </v>
      </c>
      <c r="F185" s="119" t="e">
        <f>Nov!AL186</f>
        <v>#DIV/0!</v>
      </c>
      <c r="G185" s="17">
        <f>VLOOKUP(B185,'Herbage Mass Residual'!$B$11:$O$140,($B$1+2),FALSE)</f>
        <v>2000</v>
      </c>
      <c r="H185" s="103" t="e">
        <f>($F$7/VLOOKUP(B185,'Paddock Names'!$B$11:$D$140,3))*(SUM(I185:AM185)/31)</f>
        <v>#DIV/0!</v>
      </c>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2"/>
    </row>
    <row r="186" spans="2:39" ht="16" thickBot="1" x14ac:dyDescent="0.25">
      <c r="B186" s="58">
        <f t="shared" si="7"/>
        <v>88.5</v>
      </c>
      <c r="C186" s="23"/>
      <c r="D186" s="29"/>
      <c r="E186" s="27"/>
      <c r="F186" s="21"/>
      <c r="G186" s="22"/>
      <c r="H186" s="104"/>
      <c r="I186" s="114" t="e">
        <f>F185+(VLOOKUP(B185,'Growth Rates'!$B$11:$O$140,($B$1+2),FALSE))-(I185*(I$7/VLOOKUP(B185,'Paddock Names'!$B$11:$D$140,3)))</f>
        <v>#DIV/0!</v>
      </c>
      <c r="J186" s="114" t="e">
        <f>I186+(VLOOKUP($B185,'Growth Rates'!$B$11:$O$140,($B$1+2),FALSE))-(J185*(J$7/VLOOKUP($B185,'Paddock Names'!$B$11:$D$140,3)))</f>
        <v>#DIV/0!</v>
      </c>
      <c r="K186" s="114" t="e">
        <f>J186+(VLOOKUP($B185,'Growth Rates'!$B$11:$O$140,($B$1+2),FALSE))-(K185*(K$7/VLOOKUP($B185,'Paddock Names'!$B$11:$D$140,3)))</f>
        <v>#DIV/0!</v>
      </c>
      <c r="L186" s="114" t="e">
        <f>K186+(VLOOKUP($B185,'Growth Rates'!$B$11:$O$140,($B$1+2),FALSE))-(L185*(L$7/VLOOKUP($B185,'Paddock Names'!$B$11:$D$140,3)))</f>
        <v>#DIV/0!</v>
      </c>
      <c r="M186" s="114" t="e">
        <f>L186+(VLOOKUP($B185,'Growth Rates'!$B$11:$O$140,($B$1+2),FALSE))-(M185*(M$7/VLOOKUP($B185,'Paddock Names'!$B$11:$D$140,3)))</f>
        <v>#DIV/0!</v>
      </c>
      <c r="N186" s="114" t="e">
        <f>M186+(VLOOKUP($B185,'Growth Rates'!$B$11:$O$140,($B$1+2),FALSE))-(N185*(N$7/VLOOKUP($B185,'Paddock Names'!$B$11:$D$140,3)))</f>
        <v>#DIV/0!</v>
      </c>
      <c r="O186" s="114" t="e">
        <f>N186+(VLOOKUP($B185,'Growth Rates'!$B$11:$O$140,($B$1+2),FALSE))-(O185*(O$7/VLOOKUP($B185,'Paddock Names'!$B$11:$D$140,3)))</f>
        <v>#DIV/0!</v>
      </c>
      <c r="P186" s="114" t="e">
        <f>O186+(VLOOKUP($B185,'Growth Rates'!$B$11:$O$140,($B$1+2),FALSE))-(P185*(P$7/VLOOKUP($B185,'Paddock Names'!$B$11:$D$140,3)))</f>
        <v>#DIV/0!</v>
      </c>
      <c r="Q186" s="114" t="e">
        <f>P186+(VLOOKUP($B185,'Growth Rates'!$B$11:$O$140,($B$1+2),FALSE))-(Q185*(Q$7/VLOOKUP($B185,'Paddock Names'!$B$11:$D$140,3)))</f>
        <v>#DIV/0!</v>
      </c>
      <c r="R186" s="114" t="e">
        <f>Q186+(VLOOKUP($B185,'Growth Rates'!$B$11:$O$140,($B$1+2),FALSE))-(R185*(R$7/VLOOKUP($B185,'Paddock Names'!$B$11:$D$140,3)))</f>
        <v>#DIV/0!</v>
      </c>
      <c r="S186" s="114" t="e">
        <f>R186+(VLOOKUP($B185,'Growth Rates'!$B$11:$O$140,($B$1+2),FALSE))-(S185*(S$7/VLOOKUP($B185,'Paddock Names'!$B$11:$D$140,3)))</f>
        <v>#DIV/0!</v>
      </c>
      <c r="T186" s="114" t="e">
        <f>S186+(VLOOKUP($B185,'Growth Rates'!$B$11:$O$140,($B$1+2),FALSE))-(T185*(T$7/VLOOKUP($B185,'Paddock Names'!$B$11:$D$140,3)))</f>
        <v>#DIV/0!</v>
      </c>
      <c r="U186" s="114" t="e">
        <f>T186+(VLOOKUP($B185,'Growth Rates'!$B$11:$O$140,($B$1+2),FALSE))-(U185*(U$7/VLOOKUP($B185,'Paddock Names'!$B$11:$D$140,3)))</f>
        <v>#DIV/0!</v>
      </c>
      <c r="V186" s="114" t="e">
        <f>U186+(VLOOKUP($B185,'Growth Rates'!$B$11:$O$140,($B$1+2),FALSE))-(V185*(V$7/VLOOKUP($B185,'Paddock Names'!$B$11:$D$140,3)))</f>
        <v>#DIV/0!</v>
      </c>
      <c r="W186" s="114" t="e">
        <f>V186+(VLOOKUP($B185,'Growth Rates'!$B$11:$O$140,($B$1+2),FALSE))-(W185*(W$7/VLOOKUP($B185,'Paddock Names'!$B$11:$D$140,3)))</f>
        <v>#DIV/0!</v>
      </c>
      <c r="X186" s="114" t="e">
        <f>W186+(VLOOKUP($B185,'Growth Rates'!$B$11:$O$140,($B$1+2),FALSE))-(X185*(X$7/VLOOKUP($B185,'Paddock Names'!$B$11:$D$140,3)))</f>
        <v>#DIV/0!</v>
      </c>
      <c r="Y186" s="114" t="e">
        <f>X186+(VLOOKUP($B185,'Growth Rates'!$B$11:$O$140,($B$1+2),FALSE))-(Y185*(Y$7/VLOOKUP($B185,'Paddock Names'!$B$11:$D$140,3)))</f>
        <v>#DIV/0!</v>
      </c>
      <c r="Z186" s="114" t="e">
        <f>Y186+(VLOOKUP($B185,'Growth Rates'!$B$11:$O$140,($B$1+2),FALSE))-(Z185*(Z$7/VLOOKUP($B185,'Paddock Names'!$B$11:$D$140,3)))</f>
        <v>#DIV/0!</v>
      </c>
      <c r="AA186" s="114" t="e">
        <f>Z186+(VLOOKUP($B185,'Growth Rates'!$B$11:$O$140,($B$1+2),FALSE))-(AA185*(AA$7/VLOOKUP($B185,'Paddock Names'!$B$11:$D$140,3)))</f>
        <v>#DIV/0!</v>
      </c>
      <c r="AB186" s="114" t="e">
        <f>AA186+(VLOOKUP($B185,'Growth Rates'!$B$11:$O$140,($B$1+2),FALSE))-(AB185*(AB$7/VLOOKUP($B185,'Paddock Names'!$B$11:$D$140,3)))</f>
        <v>#DIV/0!</v>
      </c>
      <c r="AC186" s="114" t="e">
        <f>AB186+(VLOOKUP($B185,'Growth Rates'!$B$11:$O$140,($B$1+2),FALSE))-(AC185*(AC$7/VLOOKUP($B185,'Paddock Names'!$B$11:$D$140,3)))</f>
        <v>#DIV/0!</v>
      </c>
      <c r="AD186" s="114" t="e">
        <f>AC186+(VLOOKUP($B185,'Growth Rates'!$B$11:$O$140,($B$1+2),FALSE))-(AD185*(AD$7/VLOOKUP($B185,'Paddock Names'!$B$11:$D$140,3)))</f>
        <v>#DIV/0!</v>
      </c>
      <c r="AE186" s="114" t="e">
        <f>AD186+(VLOOKUP($B185,'Growth Rates'!$B$11:$O$140,($B$1+2),FALSE))-(AE185*(AE$7/VLOOKUP($B185,'Paddock Names'!$B$11:$D$140,3)))</f>
        <v>#DIV/0!</v>
      </c>
      <c r="AF186" s="114" t="e">
        <f>AE186+(VLOOKUP($B185,'Growth Rates'!$B$11:$O$140,($B$1+2),FALSE))-(AF185*(AF$7/VLOOKUP($B185,'Paddock Names'!$B$11:$D$140,3)))</f>
        <v>#DIV/0!</v>
      </c>
      <c r="AG186" s="114" t="e">
        <f>AF186+(VLOOKUP($B185,'Growth Rates'!$B$11:$O$140,($B$1+2),FALSE))-(AG185*(AG$7/VLOOKUP($B185,'Paddock Names'!$B$11:$D$140,3)))</f>
        <v>#DIV/0!</v>
      </c>
      <c r="AH186" s="114" t="e">
        <f>AG186+(VLOOKUP($B185,'Growth Rates'!$B$11:$O$140,($B$1+2),FALSE))-(AH185*(AH$7/VLOOKUP($B185,'Paddock Names'!$B$11:$D$140,3)))</f>
        <v>#DIV/0!</v>
      </c>
      <c r="AI186" s="114" t="e">
        <f>AH186+(VLOOKUP($B185,'Growth Rates'!$B$11:$O$140,($B$1+2),FALSE))-(AI185*(AI$7/VLOOKUP($B185,'Paddock Names'!$B$11:$D$140,3)))</f>
        <v>#DIV/0!</v>
      </c>
      <c r="AJ186" s="114" t="e">
        <f>AI186+(VLOOKUP($B185,'Growth Rates'!$B$11:$O$140,($B$1+2),FALSE))-(AJ185*(AJ$7/VLOOKUP($B185,'Paddock Names'!$B$11:$D$140,3)))</f>
        <v>#DIV/0!</v>
      </c>
      <c r="AK186" s="114" t="e">
        <f>AJ186+(VLOOKUP($B185,'Growth Rates'!$B$11:$O$140,($B$1+2),FALSE))-(AK185*(AK$7/VLOOKUP($B185,'Paddock Names'!$B$11:$D$140,3)))</f>
        <v>#DIV/0!</v>
      </c>
      <c r="AL186" s="114" t="e">
        <f>AK186+(VLOOKUP($B185,'Growth Rates'!$B$11:$O$140,($B$1+2),FALSE))-(AL185*(AL$7/VLOOKUP($B185,'Paddock Names'!$B$11:$D$140,3)))</f>
        <v>#DIV/0!</v>
      </c>
      <c r="AM186" s="115" t="e">
        <f>AL186+(VLOOKUP($B185,'Growth Rates'!$B$11:$O$140,($B$1+2),FALSE))-(AM185*(AM$7/VLOOKUP($B185,'Paddock Names'!$B$11:$D$140,3)))</f>
        <v>#DIV/0!</v>
      </c>
    </row>
    <row r="187" spans="2:39" x14ac:dyDescent="0.2">
      <c r="B187" s="58">
        <f t="shared" si="7"/>
        <v>89</v>
      </c>
      <c r="C187" s="23" t="str">
        <f>IF(VLOOKUP(B187,'Paddock Names'!$B$11:$C$140,2)&gt;0,VLOOKUP(B187,'Paddock Names'!$B$11:$C$140,2),"")</f>
        <v/>
      </c>
      <c r="D187" s="28" t="e">
        <f>IF(((F187-G187)/(((VLOOKUP(B187,'Growth Rates'!$B$11:$O$140,($B$1+2),FALSE)))-(((I$7/VLOOKUP(B187,'Paddock Names'!$B$11:$D$140,3))))))*-1&gt;31,31,(IF(((F187-G187)/(((VLOOKUP(B187,'Growth Rates'!$B$11:$O$140,($B$1+2),FALSE)))-(((I$7/VLOOKUP(B187,'Paddock Names'!$B$11:$D$140,3))))))*-1&gt;0,ROUNDDOWN(((F187-G187)/(((VLOOKUP(B187,'Growth Rates'!$B$11:$O$140,($B$1+2),FALSE)))-(((I$7/VLOOKUP(B187,'Paddock Names'!$B$11:$D$140,3))))))*-1,0),31)))</f>
        <v>#DIV/0!</v>
      </c>
      <c r="E187" s="17" t="str">
        <f t="shared" si="8"/>
        <v xml:space="preserve"> </v>
      </c>
      <c r="F187" s="119" t="e">
        <f>Nov!AL188</f>
        <v>#DIV/0!</v>
      </c>
      <c r="G187" s="17">
        <f>VLOOKUP(B187,'Herbage Mass Residual'!$B$11:$O$140,($B$1+2),FALSE)</f>
        <v>2000</v>
      </c>
      <c r="H187" s="103" t="e">
        <f>($F$7/VLOOKUP(B187,'Paddock Names'!$B$11:$D$140,3))*(SUM(I187:AM187)/31)</f>
        <v>#DIV/0!</v>
      </c>
      <c r="I187" s="100"/>
      <c r="J187" s="100"/>
      <c r="K187" s="100"/>
      <c r="L187" s="100"/>
      <c r="M187" s="100"/>
      <c r="N187" s="100"/>
      <c r="O187" s="100"/>
      <c r="P187" s="100"/>
      <c r="Q187" s="100"/>
      <c r="R187" s="100"/>
      <c r="S187" s="100"/>
      <c r="T187" s="100"/>
      <c r="U187" s="100"/>
      <c r="V187" s="100"/>
      <c r="W187" s="100"/>
      <c r="X187" s="100"/>
      <c r="Y187" s="100"/>
      <c r="Z187" s="100"/>
      <c r="AA187" s="100"/>
      <c r="AB187" s="100"/>
      <c r="AC187" s="100"/>
      <c r="AD187" s="100"/>
      <c r="AE187" s="100"/>
      <c r="AF187" s="100"/>
      <c r="AG187" s="100"/>
      <c r="AH187" s="100"/>
      <c r="AI187" s="100"/>
      <c r="AJ187" s="100"/>
      <c r="AK187" s="100"/>
      <c r="AL187" s="100"/>
      <c r="AM187" s="102"/>
    </row>
    <row r="188" spans="2:39" ht="16" thickBot="1" x14ac:dyDescent="0.25">
      <c r="B188" s="58">
        <f t="shared" si="7"/>
        <v>89.5</v>
      </c>
      <c r="C188" s="23"/>
      <c r="D188" s="29"/>
      <c r="E188" s="27"/>
      <c r="F188" s="21"/>
      <c r="G188" s="22"/>
      <c r="H188" s="104"/>
      <c r="I188" s="114" t="e">
        <f>F187+(VLOOKUP(B187,'Growth Rates'!$B$11:$O$140,($B$1+2),FALSE))-(I187*(I$7/VLOOKUP(B187,'Paddock Names'!$B$11:$D$140,3)))</f>
        <v>#DIV/0!</v>
      </c>
      <c r="J188" s="114" t="e">
        <f>I188+(VLOOKUP($B187,'Growth Rates'!$B$11:$O$140,($B$1+2),FALSE))-(J187*(J$7/VLOOKUP($B187,'Paddock Names'!$B$11:$D$140,3)))</f>
        <v>#DIV/0!</v>
      </c>
      <c r="K188" s="114" t="e">
        <f>J188+(VLOOKUP($B187,'Growth Rates'!$B$11:$O$140,($B$1+2),FALSE))-(K187*(K$7/VLOOKUP($B187,'Paddock Names'!$B$11:$D$140,3)))</f>
        <v>#DIV/0!</v>
      </c>
      <c r="L188" s="114" t="e">
        <f>K188+(VLOOKUP($B187,'Growth Rates'!$B$11:$O$140,($B$1+2),FALSE))-(L187*(L$7/VLOOKUP($B187,'Paddock Names'!$B$11:$D$140,3)))</f>
        <v>#DIV/0!</v>
      </c>
      <c r="M188" s="114" t="e">
        <f>L188+(VLOOKUP($B187,'Growth Rates'!$B$11:$O$140,($B$1+2),FALSE))-(M187*(M$7/VLOOKUP($B187,'Paddock Names'!$B$11:$D$140,3)))</f>
        <v>#DIV/0!</v>
      </c>
      <c r="N188" s="114" t="e">
        <f>M188+(VLOOKUP($B187,'Growth Rates'!$B$11:$O$140,($B$1+2),FALSE))-(N187*(N$7/VLOOKUP($B187,'Paddock Names'!$B$11:$D$140,3)))</f>
        <v>#DIV/0!</v>
      </c>
      <c r="O188" s="114" t="e">
        <f>N188+(VLOOKUP($B187,'Growth Rates'!$B$11:$O$140,($B$1+2),FALSE))-(O187*(O$7/VLOOKUP($B187,'Paddock Names'!$B$11:$D$140,3)))</f>
        <v>#DIV/0!</v>
      </c>
      <c r="P188" s="114" t="e">
        <f>O188+(VLOOKUP($B187,'Growth Rates'!$B$11:$O$140,($B$1+2),FALSE))-(P187*(P$7/VLOOKUP($B187,'Paddock Names'!$B$11:$D$140,3)))</f>
        <v>#DIV/0!</v>
      </c>
      <c r="Q188" s="114" t="e">
        <f>P188+(VLOOKUP($B187,'Growth Rates'!$B$11:$O$140,($B$1+2),FALSE))-(Q187*(Q$7/VLOOKUP($B187,'Paddock Names'!$B$11:$D$140,3)))</f>
        <v>#DIV/0!</v>
      </c>
      <c r="R188" s="114" t="e">
        <f>Q188+(VLOOKUP($B187,'Growth Rates'!$B$11:$O$140,($B$1+2),FALSE))-(R187*(R$7/VLOOKUP($B187,'Paddock Names'!$B$11:$D$140,3)))</f>
        <v>#DIV/0!</v>
      </c>
      <c r="S188" s="114" t="e">
        <f>R188+(VLOOKUP($B187,'Growth Rates'!$B$11:$O$140,($B$1+2),FALSE))-(S187*(S$7/VLOOKUP($B187,'Paddock Names'!$B$11:$D$140,3)))</f>
        <v>#DIV/0!</v>
      </c>
      <c r="T188" s="114" t="e">
        <f>S188+(VLOOKUP($B187,'Growth Rates'!$B$11:$O$140,($B$1+2),FALSE))-(T187*(T$7/VLOOKUP($B187,'Paddock Names'!$B$11:$D$140,3)))</f>
        <v>#DIV/0!</v>
      </c>
      <c r="U188" s="114" t="e">
        <f>T188+(VLOOKUP($B187,'Growth Rates'!$B$11:$O$140,($B$1+2),FALSE))-(U187*(U$7/VLOOKUP($B187,'Paddock Names'!$B$11:$D$140,3)))</f>
        <v>#DIV/0!</v>
      </c>
      <c r="V188" s="114" t="e">
        <f>U188+(VLOOKUP($B187,'Growth Rates'!$B$11:$O$140,($B$1+2),FALSE))-(V187*(V$7/VLOOKUP($B187,'Paddock Names'!$B$11:$D$140,3)))</f>
        <v>#DIV/0!</v>
      </c>
      <c r="W188" s="114" t="e">
        <f>V188+(VLOOKUP($B187,'Growth Rates'!$B$11:$O$140,($B$1+2),FALSE))-(W187*(W$7/VLOOKUP($B187,'Paddock Names'!$B$11:$D$140,3)))</f>
        <v>#DIV/0!</v>
      </c>
      <c r="X188" s="114" t="e">
        <f>W188+(VLOOKUP($B187,'Growth Rates'!$B$11:$O$140,($B$1+2),FALSE))-(X187*(X$7/VLOOKUP($B187,'Paddock Names'!$B$11:$D$140,3)))</f>
        <v>#DIV/0!</v>
      </c>
      <c r="Y188" s="114" t="e">
        <f>X188+(VLOOKUP($B187,'Growth Rates'!$B$11:$O$140,($B$1+2),FALSE))-(Y187*(Y$7/VLOOKUP($B187,'Paddock Names'!$B$11:$D$140,3)))</f>
        <v>#DIV/0!</v>
      </c>
      <c r="Z188" s="114" t="e">
        <f>Y188+(VLOOKUP($B187,'Growth Rates'!$B$11:$O$140,($B$1+2),FALSE))-(Z187*(Z$7/VLOOKUP($B187,'Paddock Names'!$B$11:$D$140,3)))</f>
        <v>#DIV/0!</v>
      </c>
      <c r="AA188" s="114" t="e">
        <f>Z188+(VLOOKUP($B187,'Growth Rates'!$B$11:$O$140,($B$1+2),FALSE))-(AA187*(AA$7/VLOOKUP($B187,'Paddock Names'!$B$11:$D$140,3)))</f>
        <v>#DIV/0!</v>
      </c>
      <c r="AB188" s="114" t="e">
        <f>AA188+(VLOOKUP($B187,'Growth Rates'!$B$11:$O$140,($B$1+2),FALSE))-(AB187*(AB$7/VLOOKUP($B187,'Paddock Names'!$B$11:$D$140,3)))</f>
        <v>#DIV/0!</v>
      </c>
      <c r="AC188" s="114" t="e">
        <f>AB188+(VLOOKUP($B187,'Growth Rates'!$B$11:$O$140,($B$1+2),FALSE))-(AC187*(AC$7/VLOOKUP($B187,'Paddock Names'!$B$11:$D$140,3)))</f>
        <v>#DIV/0!</v>
      </c>
      <c r="AD188" s="114" t="e">
        <f>AC188+(VLOOKUP($B187,'Growth Rates'!$B$11:$O$140,($B$1+2),FALSE))-(AD187*(AD$7/VLOOKUP($B187,'Paddock Names'!$B$11:$D$140,3)))</f>
        <v>#DIV/0!</v>
      </c>
      <c r="AE188" s="114" t="e">
        <f>AD188+(VLOOKUP($B187,'Growth Rates'!$B$11:$O$140,($B$1+2),FALSE))-(AE187*(AE$7/VLOOKUP($B187,'Paddock Names'!$B$11:$D$140,3)))</f>
        <v>#DIV/0!</v>
      </c>
      <c r="AF188" s="114" t="e">
        <f>AE188+(VLOOKUP($B187,'Growth Rates'!$B$11:$O$140,($B$1+2),FALSE))-(AF187*(AF$7/VLOOKUP($B187,'Paddock Names'!$B$11:$D$140,3)))</f>
        <v>#DIV/0!</v>
      </c>
      <c r="AG188" s="114" t="e">
        <f>AF188+(VLOOKUP($B187,'Growth Rates'!$B$11:$O$140,($B$1+2),FALSE))-(AG187*(AG$7/VLOOKUP($B187,'Paddock Names'!$B$11:$D$140,3)))</f>
        <v>#DIV/0!</v>
      </c>
      <c r="AH188" s="114" t="e">
        <f>AG188+(VLOOKUP($B187,'Growth Rates'!$B$11:$O$140,($B$1+2),FALSE))-(AH187*(AH$7/VLOOKUP($B187,'Paddock Names'!$B$11:$D$140,3)))</f>
        <v>#DIV/0!</v>
      </c>
      <c r="AI188" s="114" t="e">
        <f>AH188+(VLOOKUP($B187,'Growth Rates'!$B$11:$O$140,($B$1+2),FALSE))-(AI187*(AI$7/VLOOKUP($B187,'Paddock Names'!$B$11:$D$140,3)))</f>
        <v>#DIV/0!</v>
      </c>
      <c r="AJ188" s="114" t="e">
        <f>AI188+(VLOOKUP($B187,'Growth Rates'!$B$11:$O$140,($B$1+2),FALSE))-(AJ187*(AJ$7/VLOOKUP($B187,'Paddock Names'!$B$11:$D$140,3)))</f>
        <v>#DIV/0!</v>
      </c>
      <c r="AK188" s="114" t="e">
        <f>AJ188+(VLOOKUP($B187,'Growth Rates'!$B$11:$O$140,($B$1+2),FALSE))-(AK187*(AK$7/VLOOKUP($B187,'Paddock Names'!$B$11:$D$140,3)))</f>
        <v>#DIV/0!</v>
      </c>
      <c r="AL188" s="114" t="e">
        <f>AK188+(VLOOKUP($B187,'Growth Rates'!$B$11:$O$140,($B$1+2),FALSE))-(AL187*(AL$7/VLOOKUP($B187,'Paddock Names'!$B$11:$D$140,3)))</f>
        <v>#DIV/0!</v>
      </c>
      <c r="AM188" s="115" t="e">
        <f>AL188+(VLOOKUP($B187,'Growth Rates'!$B$11:$O$140,($B$1+2),FALSE))-(AM187*(AM$7/VLOOKUP($B187,'Paddock Names'!$B$11:$D$140,3)))</f>
        <v>#DIV/0!</v>
      </c>
    </row>
    <row r="189" spans="2:39" x14ac:dyDescent="0.2">
      <c r="B189" s="58">
        <f t="shared" si="7"/>
        <v>90</v>
      </c>
      <c r="C189" s="23" t="str">
        <f>IF(VLOOKUP(B189,'Paddock Names'!$B$11:$C$140,2)&gt;0,VLOOKUP(B189,'Paddock Names'!$B$11:$C$140,2),"")</f>
        <v/>
      </c>
      <c r="D189" s="28" t="e">
        <f>IF(((F189-G189)/(((VLOOKUP(B189,'Growth Rates'!$B$11:$O$140,($B$1+2),FALSE)))-(((I$7/VLOOKUP(B189,'Paddock Names'!$B$11:$D$140,3))))))*-1&gt;31,31,(IF(((F189-G189)/(((VLOOKUP(B189,'Growth Rates'!$B$11:$O$140,($B$1+2),FALSE)))-(((I$7/VLOOKUP(B189,'Paddock Names'!$B$11:$D$140,3))))))*-1&gt;0,ROUNDDOWN(((F189-G189)/(((VLOOKUP(B189,'Growth Rates'!$B$11:$O$140,($B$1+2),FALSE)))-(((I$7/VLOOKUP(B189,'Paddock Names'!$B$11:$D$140,3))))))*-1,0),31)))</f>
        <v>#DIV/0!</v>
      </c>
      <c r="E189" s="17" t="str">
        <f t="shared" si="8"/>
        <v xml:space="preserve"> </v>
      </c>
      <c r="F189" s="119" t="e">
        <f>Nov!AL190</f>
        <v>#DIV/0!</v>
      </c>
      <c r="G189" s="17">
        <f>VLOOKUP(B189,'Herbage Mass Residual'!$B$11:$O$140,($B$1+2),FALSE)</f>
        <v>2000</v>
      </c>
      <c r="H189" s="103" t="e">
        <f>($F$7/VLOOKUP(B189,'Paddock Names'!$B$11:$D$140,3))*(SUM(I189:AM189)/31)</f>
        <v>#DIV/0!</v>
      </c>
      <c r="I189" s="100"/>
      <c r="J189" s="100"/>
      <c r="K189" s="100"/>
      <c r="L189" s="100"/>
      <c r="M189" s="100"/>
      <c r="N189" s="100"/>
      <c r="O189" s="100"/>
      <c r="P189" s="100"/>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2"/>
    </row>
    <row r="190" spans="2:39" ht="16" thickBot="1" x14ac:dyDescent="0.25">
      <c r="B190" s="58">
        <f t="shared" si="7"/>
        <v>90.5</v>
      </c>
      <c r="C190" s="23"/>
      <c r="D190" s="29"/>
      <c r="E190" s="27"/>
      <c r="F190" s="21"/>
      <c r="G190" s="22"/>
      <c r="H190" s="104"/>
      <c r="I190" s="114" t="e">
        <f>F189+(VLOOKUP(B189,'Growth Rates'!$B$11:$O$140,($B$1+2),FALSE))-(I189*(I$7/VLOOKUP(B189,'Paddock Names'!$B$11:$D$140,3)))</f>
        <v>#DIV/0!</v>
      </c>
      <c r="J190" s="114" t="e">
        <f>I190+(VLOOKUP($B189,'Growth Rates'!$B$11:$O$140,($B$1+2),FALSE))-(J189*(J$7/VLOOKUP($B189,'Paddock Names'!$B$11:$D$140,3)))</f>
        <v>#DIV/0!</v>
      </c>
      <c r="K190" s="114" t="e">
        <f>J190+(VLOOKUP($B189,'Growth Rates'!$B$11:$O$140,($B$1+2),FALSE))-(K189*(K$7/VLOOKUP($B189,'Paddock Names'!$B$11:$D$140,3)))</f>
        <v>#DIV/0!</v>
      </c>
      <c r="L190" s="114" t="e">
        <f>K190+(VLOOKUP($B189,'Growth Rates'!$B$11:$O$140,($B$1+2),FALSE))-(L189*(L$7/VLOOKUP($B189,'Paddock Names'!$B$11:$D$140,3)))</f>
        <v>#DIV/0!</v>
      </c>
      <c r="M190" s="114" t="e">
        <f>L190+(VLOOKUP($B189,'Growth Rates'!$B$11:$O$140,($B$1+2),FALSE))-(M189*(M$7/VLOOKUP($B189,'Paddock Names'!$B$11:$D$140,3)))</f>
        <v>#DIV/0!</v>
      </c>
      <c r="N190" s="114" t="e">
        <f>M190+(VLOOKUP($B189,'Growth Rates'!$B$11:$O$140,($B$1+2),FALSE))-(N189*(N$7/VLOOKUP($B189,'Paddock Names'!$B$11:$D$140,3)))</f>
        <v>#DIV/0!</v>
      </c>
      <c r="O190" s="114" t="e">
        <f>N190+(VLOOKUP($B189,'Growth Rates'!$B$11:$O$140,($B$1+2),FALSE))-(O189*(O$7/VLOOKUP($B189,'Paddock Names'!$B$11:$D$140,3)))</f>
        <v>#DIV/0!</v>
      </c>
      <c r="P190" s="114" t="e">
        <f>O190+(VLOOKUP($B189,'Growth Rates'!$B$11:$O$140,($B$1+2),FALSE))-(P189*(P$7/VLOOKUP($B189,'Paddock Names'!$B$11:$D$140,3)))</f>
        <v>#DIV/0!</v>
      </c>
      <c r="Q190" s="114" t="e">
        <f>P190+(VLOOKUP($B189,'Growth Rates'!$B$11:$O$140,($B$1+2),FALSE))-(Q189*(Q$7/VLOOKUP($B189,'Paddock Names'!$B$11:$D$140,3)))</f>
        <v>#DIV/0!</v>
      </c>
      <c r="R190" s="114" t="e">
        <f>Q190+(VLOOKUP($B189,'Growth Rates'!$B$11:$O$140,($B$1+2),FALSE))-(R189*(R$7/VLOOKUP($B189,'Paddock Names'!$B$11:$D$140,3)))</f>
        <v>#DIV/0!</v>
      </c>
      <c r="S190" s="114" t="e">
        <f>R190+(VLOOKUP($B189,'Growth Rates'!$B$11:$O$140,($B$1+2),FALSE))-(S189*(S$7/VLOOKUP($B189,'Paddock Names'!$B$11:$D$140,3)))</f>
        <v>#DIV/0!</v>
      </c>
      <c r="T190" s="114" t="e">
        <f>S190+(VLOOKUP($B189,'Growth Rates'!$B$11:$O$140,($B$1+2),FALSE))-(T189*(T$7/VLOOKUP($B189,'Paddock Names'!$B$11:$D$140,3)))</f>
        <v>#DIV/0!</v>
      </c>
      <c r="U190" s="114" t="e">
        <f>T190+(VLOOKUP($B189,'Growth Rates'!$B$11:$O$140,($B$1+2),FALSE))-(U189*(U$7/VLOOKUP($B189,'Paddock Names'!$B$11:$D$140,3)))</f>
        <v>#DIV/0!</v>
      </c>
      <c r="V190" s="114" t="e">
        <f>U190+(VLOOKUP($B189,'Growth Rates'!$B$11:$O$140,($B$1+2),FALSE))-(V189*(V$7/VLOOKUP($B189,'Paddock Names'!$B$11:$D$140,3)))</f>
        <v>#DIV/0!</v>
      </c>
      <c r="W190" s="114" t="e">
        <f>V190+(VLOOKUP($B189,'Growth Rates'!$B$11:$O$140,($B$1+2),FALSE))-(W189*(W$7/VLOOKUP($B189,'Paddock Names'!$B$11:$D$140,3)))</f>
        <v>#DIV/0!</v>
      </c>
      <c r="X190" s="114" t="e">
        <f>W190+(VLOOKUP($B189,'Growth Rates'!$B$11:$O$140,($B$1+2),FALSE))-(X189*(X$7/VLOOKUP($B189,'Paddock Names'!$B$11:$D$140,3)))</f>
        <v>#DIV/0!</v>
      </c>
      <c r="Y190" s="114" t="e">
        <f>X190+(VLOOKUP($B189,'Growth Rates'!$B$11:$O$140,($B$1+2),FALSE))-(Y189*(Y$7/VLOOKUP($B189,'Paddock Names'!$B$11:$D$140,3)))</f>
        <v>#DIV/0!</v>
      </c>
      <c r="Z190" s="114" t="e">
        <f>Y190+(VLOOKUP($B189,'Growth Rates'!$B$11:$O$140,($B$1+2),FALSE))-(Z189*(Z$7/VLOOKUP($B189,'Paddock Names'!$B$11:$D$140,3)))</f>
        <v>#DIV/0!</v>
      </c>
      <c r="AA190" s="114" t="e">
        <f>Z190+(VLOOKUP($B189,'Growth Rates'!$B$11:$O$140,($B$1+2),FALSE))-(AA189*(AA$7/VLOOKUP($B189,'Paddock Names'!$B$11:$D$140,3)))</f>
        <v>#DIV/0!</v>
      </c>
      <c r="AB190" s="114" t="e">
        <f>AA190+(VLOOKUP($B189,'Growth Rates'!$B$11:$O$140,($B$1+2),FALSE))-(AB189*(AB$7/VLOOKUP($B189,'Paddock Names'!$B$11:$D$140,3)))</f>
        <v>#DIV/0!</v>
      </c>
      <c r="AC190" s="114" t="e">
        <f>AB190+(VLOOKUP($B189,'Growth Rates'!$B$11:$O$140,($B$1+2),FALSE))-(AC189*(AC$7/VLOOKUP($B189,'Paddock Names'!$B$11:$D$140,3)))</f>
        <v>#DIV/0!</v>
      </c>
      <c r="AD190" s="114" t="e">
        <f>AC190+(VLOOKUP($B189,'Growth Rates'!$B$11:$O$140,($B$1+2),FALSE))-(AD189*(AD$7/VLOOKUP($B189,'Paddock Names'!$B$11:$D$140,3)))</f>
        <v>#DIV/0!</v>
      </c>
      <c r="AE190" s="114" t="e">
        <f>AD190+(VLOOKUP($B189,'Growth Rates'!$B$11:$O$140,($B$1+2),FALSE))-(AE189*(AE$7/VLOOKUP($B189,'Paddock Names'!$B$11:$D$140,3)))</f>
        <v>#DIV/0!</v>
      </c>
      <c r="AF190" s="114" t="e">
        <f>AE190+(VLOOKUP($B189,'Growth Rates'!$B$11:$O$140,($B$1+2),FALSE))-(AF189*(AF$7/VLOOKUP($B189,'Paddock Names'!$B$11:$D$140,3)))</f>
        <v>#DIV/0!</v>
      </c>
      <c r="AG190" s="114" t="e">
        <f>AF190+(VLOOKUP($B189,'Growth Rates'!$B$11:$O$140,($B$1+2),FALSE))-(AG189*(AG$7/VLOOKUP($B189,'Paddock Names'!$B$11:$D$140,3)))</f>
        <v>#DIV/0!</v>
      </c>
      <c r="AH190" s="114" t="e">
        <f>AG190+(VLOOKUP($B189,'Growth Rates'!$B$11:$O$140,($B$1+2),FALSE))-(AH189*(AH$7/VLOOKUP($B189,'Paddock Names'!$B$11:$D$140,3)))</f>
        <v>#DIV/0!</v>
      </c>
      <c r="AI190" s="114" t="e">
        <f>AH190+(VLOOKUP($B189,'Growth Rates'!$B$11:$O$140,($B$1+2),FALSE))-(AI189*(AI$7/VLOOKUP($B189,'Paddock Names'!$B$11:$D$140,3)))</f>
        <v>#DIV/0!</v>
      </c>
      <c r="AJ190" s="114" t="e">
        <f>AI190+(VLOOKUP($B189,'Growth Rates'!$B$11:$O$140,($B$1+2),FALSE))-(AJ189*(AJ$7/VLOOKUP($B189,'Paddock Names'!$B$11:$D$140,3)))</f>
        <v>#DIV/0!</v>
      </c>
      <c r="AK190" s="114" t="e">
        <f>AJ190+(VLOOKUP($B189,'Growth Rates'!$B$11:$O$140,($B$1+2),FALSE))-(AK189*(AK$7/VLOOKUP($B189,'Paddock Names'!$B$11:$D$140,3)))</f>
        <v>#DIV/0!</v>
      </c>
      <c r="AL190" s="114" t="e">
        <f>AK190+(VLOOKUP($B189,'Growth Rates'!$B$11:$O$140,($B$1+2),FALSE))-(AL189*(AL$7/VLOOKUP($B189,'Paddock Names'!$B$11:$D$140,3)))</f>
        <v>#DIV/0!</v>
      </c>
      <c r="AM190" s="115" t="e">
        <f>AL190+(VLOOKUP($B189,'Growth Rates'!$B$11:$O$140,($B$1+2),FALSE))-(AM189*(AM$7/VLOOKUP($B189,'Paddock Names'!$B$11:$D$140,3)))</f>
        <v>#DIV/0!</v>
      </c>
    </row>
    <row r="191" spans="2:39" x14ac:dyDescent="0.2">
      <c r="B191" s="58">
        <f t="shared" si="7"/>
        <v>91</v>
      </c>
      <c r="C191" s="23" t="str">
        <f>IF(VLOOKUP(B191,'Paddock Names'!$B$11:$C$140,2)&gt;0,VLOOKUP(B191,'Paddock Names'!$B$11:$C$140,2),"")</f>
        <v/>
      </c>
      <c r="D191" s="28" t="e">
        <f>IF(((F191-G191)/(((VLOOKUP(B191,'Growth Rates'!$B$11:$O$140,($B$1+2),FALSE)))-(((I$7/VLOOKUP(B191,'Paddock Names'!$B$11:$D$140,3))))))*-1&gt;31,31,(IF(((F191-G191)/(((VLOOKUP(B191,'Growth Rates'!$B$11:$O$140,($B$1+2),FALSE)))-(((I$7/VLOOKUP(B191,'Paddock Names'!$B$11:$D$140,3))))))*-1&gt;0,ROUNDDOWN(((F191-G191)/(((VLOOKUP(B191,'Growth Rates'!$B$11:$O$140,($B$1+2),FALSE)))-(((I$7/VLOOKUP(B191,'Paddock Names'!$B$11:$D$140,3))))))*-1,0),31)))</f>
        <v>#DIV/0!</v>
      </c>
      <c r="E191" s="17" t="str">
        <f t="shared" si="8"/>
        <v xml:space="preserve"> </v>
      </c>
      <c r="F191" s="119" t="e">
        <f>Nov!AL192</f>
        <v>#DIV/0!</v>
      </c>
      <c r="G191" s="17">
        <f>VLOOKUP(B191,'Herbage Mass Residual'!$B$11:$O$140,($B$1+2),FALSE)</f>
        <v>2000</v>
      </c>
      <c r="H191" s="103" t="e">
        <f>($F$7/VLOOKUP(B191,'Paddock Names'!$B$11:$D$140,3))*(SUM(I191:AM191)/31)</f>
        <v>#DIV/0!</v>
      </c>
      <c r="I191" s="100"/>
      <c r="J191" s="100"/>
      <c r="K191" s="100"/>
      <c r="L191" s="100"/>
      <c r="M191" s="100"/>
      <c r="N191" s="100"/>
      <c r="O191" s="100"/>
      <c r="P191" s="100"/>
      <c r="Q191" s="100"/>
      <c r="R191" s="100"/>
      <c r="S191" s="100"/>
      <c r="T191" s="100"/>
      <c r="U191" s="100"/>
      <c r="V191" s="100"/>
      <c r="W191" s="100"/>
      <c r="X191" s="100"/>
      <c r="Y191" s="100"/>
      <c r="Z191" s="100"/>
      <c r="AA191" s="100"/>
      <c r="AB191" s="100"/>
      <c r="AC191" s="100"/>
      <c r="AD191" s="100"/>
      <c r="AE191" s="100"/>
      <c r="AF191" s="100"/>
      <c r="AG191" s="100"/>
      <c r="AH191" s="100"/>
      <c r="AI191" s="100"/>
      <c r="AJ191" s="100"/>
      <c r="AK191" s="100"/>
      <c r="AL191" s="100"/>
      <c r="AM191" s="102"/>
    </row>
    <row r="192" spans="2:39" ht="16" thickBot="1" x14ac:dyDescent="0.25">
      <c r="B192" s="58">
        <f t="shared" si="7"/>
        <v>91.5</v>
      </c>
      <c r="C192" s="23"/>
      <c r="D192" s="29"/>
      <c r="E192" s="27"/>
      <c r="F192" s="21"/>
      <c r="G192" s="22"/>
      <c r="H192" s="104"/>
      <c r="I192" s="114" t="e">
        <f>F191+(VLOOKUP(B191,'Growth Rates'!$B$11:$O$140,($B$1+2),FALSE))-(I191*(I$7/VLOOKUP(B191,'Paddock Names'!$B$11:$D$140,3)))</f>
        <v>#DIV/0!</v>
      </c>
      <c r="J192" s="114" t="e">
        <f>I192+(VLOOKUP($B191,'Growth Rates'!$B$11:$O$140,($B$1+2),FALSE))-(J191*(J$7/VLOOKUP($B191,'Paddock Names'!$B$11:$D$140,3)))</f>
        <v>#DIV/0!</v>
      </c>
      <c r="K192" s="114" t="e">
        <f>J192+(VLOOKUP($B191,'Growth Rates'!$B$11:$O$140,($B$1+2),FALSE))-(K191*(K$7/VLOOKUP($B191,'Paddock Names'!$B$11:$D$140,3)))</f>
        <v>#DIV/0!</v>
      </c>
      <c r="L192" s="114" t="e">
        <f>K192+(VLOOKUP($B191,'Growth Rates'!$B$11:$O$140,($B$1+2),FALSE))-(L191*(L$7/VLOOKUP($B191,'Paddock Names'!$B$11:$D$140,3)))</f>
        <v>#DIV/0!</v>
      </c>
      <c r="M192" s="114" t="e">
        <f>L192+(VLOOKUP($B191,'Growth Rates'!$B$11:$O$140,($B$1+2),FALSE))-(M191*(M$7/VLOOKUP($B191,'Paddock Names'!$B$11:$D$140,3)))</f>
        <v>#DIV/0!</v>
      </c>
      <c r="N192" s="114" t="e">
        <f>M192+(VLOOKUP($B191,'Growth Rates'!$B$11:$O$140,($B$1+2),FALSE))-(N191*(N$7/VLOOKUP($B191,'Paddock Names'!$B$11:$D$140,3)))</f>
        <v>#DIV/0!</v>
      </c>
      <c r="O192" s="114" t="e">
        <f>N192+(VLOOKUP($B191,'Growth Rates'!$B$11:$O$140,($B$1+2),FALSE))-(O191*(O$7/VLOOKUP($B191,'Paddock Names'!$B$11:$D$140,3)))</f>
        <v>#DIV/0!</v>
      </c>
      <c r="P192" s="114" t="e">
        <f>O192+(VLOOKUP($B191,'Growth Rates'!$B$11:$O$140,($B$1+2),FALSE))-(P191*(P$7/VLOOKUP($B191,'Paddock Names'!$B$11:$D$140,3)))</f>
        <v>#DIV/0!</v>
      </c>
      <c r="Q192" s="114" t="e">
        <f>P192+(VLOOKUP($B191,'Growth Rates'!$B$11:$O$140,($B$1+2),FALSE))-(Q191*(Q$7/VLOOKUP($B191,'Paddock Names'!$B$11:$D$140,3)))</f>
        <v>#DIV/0!</v>
      </c>
      <c r="R192" s="114" t="e">
        <f>Q192+(VLOOKUP($B191,'Growth Rates'!$B$11:$O$140,($B$1+2),FALSE))-(R191*(R$7/VLOOKUP($B191,'Paddock Names'!$B$11:$D$140,3)))</f>
        <v>#DIV/0!</v>
      </c>
      <c r="S192" s="114" t="e">
        <f>R192+(VLOOKUP($B191,'Growth Rates'!$B$11:$O$140,($B$1+2),FALSE))-(S191*(S$7/VLOOKUP($B191,'Paddock Names'!$B$11:$D$140,3)))</f>
        <v>#DIV/0!</v>
      </c>
      <c r="T192" s="114" t="e">
        <f>S192+(VLOOKUP($B191,'Growth Rates'!$B$11:$O$140,($B$1+2),FALSE))-(T191*(T$7/VLOOKUP($B191,'Paddock Names'!$B$11:$D$140,3)))</f>
        <v>#DIV/0!</v>
      </c>
      <c r="U192" s="114" t="e">
        <f>T192+(VLOOKUP($B191,'Growth Rates'!$B$11:$O$140,($B$1+2),FALSE))-(U191*(U$7/VLOOKUP($B191,'Paddock Names'!$B$11:$D$140,3)))</f>
        <v>#DIV/0!</v>
      </c>
      <c r="V192" s="114" t="e">
        <f>U192+(VLOOKUP($B191,'Growth Rates'!$B$11:$O$140,($B$1+2),FALSE))-(V191*(V$7/VLOOKUP($B191,'Paddock Names'!$B$11:$D$140,3)))</f>
        <v>#DIV/0!</v>
      </c>
      <c r="W192" s="114" t="e">
        <f>V192+(VLOOKUP($B191,'Growth Rates'!$B$11:$O$140,($B$1+2),FALSE))-(W191*(W$7/VLOOKUP($B191,'Paddock Names'!$B$11:$D$140,3)))</f>
        <v>#DIV/0!</v>
      </c>
      <c r="X192" s="114" t="e">
        <f>W192+(VLOOKUP($B191,'Growth Rates'!$B$11:$O$140,($B$1+2),FALSE))-(X191*(X$7/VLOOKUP($B191,'Paddock Names'!$B$11:$D$140,3)))</f>
        <v>#DIV/0!</v>
      </c>
      <c r="Y192" s="114" t="e">
        <f>X192+(VLOOKUP($B191,'Growth Rates'!$B$11:$O$140,($B$1+2),FALSE))-(Y191*(Y$7/VLOOKUP($B191,'Paddock Names'!$B$11:$D$140,3)))</f>
        <v>#DIV/0!</v>
      </c>
      <c r="Z192" s="114" t="e">
        <f>Y192+(VLOOKUP($B191,'Growth Rates'!$B$11:$O$140,($B$1+2),FALSE))-(Z191*(Z$7/VLOOKUP($B191,'Paddock Names'!$B$11:$D$140,3)))</f>
        <v>#DIV/0!</v>
      </c>
      <c r="AA192" s="114" t="e">
        <f>Z192+(VLOOKUP($B191,'Growth Rates'!$B$11:$O$140,($B$1+2),FALSE))-(AA191*(AA$7/VLOOKUP($B191,'Paddock Names'!$B$11:$D$140,3)))</f>
        <v>#DIV/0!</v>
      </c>
      <c r="AB192" s="114" t="e">
        <f>AA192+(VLOOKUP($B191,'Growth Rates'!$B$11:$O$140,($B$1+2),FALSE))-(AB191*(AB$7/VLOOKUP($B191,'Paddock Names'!$B$11:$D$140,3)))</f>
        <v>#DIV/0!</v>
      </c>
      <c r="AC192" s="114" t="e">
        <f>AB192+(VLOOKUP($B191,'Growth Rates'!$B$11:$O$140,($B$1+2),FALSE))-(AC191*(AC$7/VLOOKUP($B191,'Paddock Names'!$B$11:$D$140,3)))</f>
        <v>#DIV/0!</v>
      </c>
      <c r="AD192" s="114" t="e">
        <f>AC192+(VLOOKUP($B191,'Growth Rates'!$B$11:$O$140,($B$1+2),FALSE))-(AD191*(AD$7/VLOOKUP($B191,'Paddock Names'!$B$11:$D$140,3)))</f>
        <v>#DIV/0!</v>
      </c>
      <c r="AE192" s="114" t="e">
        <f>AD192+(VLOOKUP($B191,'Growth Rates'!$B$11:$O$140,($B$1+2),FALSE))-(AE191*(AE$7/VLOOKUP($B191,'Paddock Names'!$B$11:$D$140,3)))</f>
        <v>#DIV/0!</v>
      </c>
      <c r="AF192" s="114" t="e">
        <f>AE192+(VLOOKUP($B191,'Growth Rates'!$B$11:$O$140,($B$1+2),FALSE))-(AF191*(AF$7/VLOOKUP($B191,'Paddock Names'!$B$11:$D$140,3)))</f>
        <v>#DIV/0!</v>
      </c>
      <c r="AG192" s="114" t="e">
        <f>AF192+(VLOOKUP($B191,'Growth Rates'!$B$11:$O$140,($B$1+2),FALSE))-(AG191*(AG$7/VLOOKUP($B191,'Paddock Names'!$B$11:$D$140,3)))</f>
        <v>#DIV/0!</v>
      </c>
      <c r="AH192" s="114" t="e">
        <f>AG192+(VLOOKUP($B191,'Growth Rates'!$B$11:$O$140,($B$1+2),FALSE))-(AH191*(AH$7/VLOOKUP($B191,'Paddock Names'!$B$11:$D$140,3)))</f>
        <v>#DIV/0!</v>
      </c>
      <c r="AI192" s="114" t="e">
        <f>AH192+(VLOOKUP($B191,'Growth Rates'!$B$11:$O$140,($B$1+2),FALSE))-(AI191*(AI$7/VLOOKUP($B191,'Paddock Names'!$B$11:$D$140,3)))</f>
        <v>#DIV/0!</v>
      </c>
      <c r="AJ192" s="114" t="e">
        <f>AI192+(VLOOKUP($B191,'Growth Rates'!$B$11:$O$140,($B$1+2),FALSE))-(AJ191*(AJ$7/VLOOKUP($B191,'Paddock Names'!$B$11:$D$140,3)))</f>
        <v>#DIV/0!</v>
      </c>
      <c r="AK192" s="114" t="e">
        <f>AJ192+(VLOOKUP($B191,'Growth Rates'!$B$11:$O$140,($B$1+2),FALSE))-(AK191*(AK$7/VLOOKUP($B191,'Paddock Names'!$B$11:$D$140,3)))</f>
        <v>#DIV/0!</v>
      </c>
      <c r="AL192" s="114" t="e">
        <f>AK192+(VLOOKUP($B191,'Growth Rates'!$B$11:$O$140,($B$1+2),FALSE))-(AL191*(AL$7/VLOOKUP($B191,'Paddock Names'!$B$11:$D$140,3)))</f>
        <v>#DIV/0!</v>
      </c>
      <c r="AM192" s="115" t="e">
        <f>AL192+(VLOOKUP($B191,'Growth Rates'!$B$11:$O$140,($B$1+2),FALSE))-(AM191*(AM$7/VLOOKUP($B191,'Paddock Names'!$B$11:$D$140,3)))</f>
        <v>#DIV/0!</v>
      </c>
    </row>
    <row r="193" spans="2:39" x14ac:dyDescent="0.2">
      <c r="B193" s="58">
        <f t="shared" si="7"/>
        <v>92</v>
      </c>
      <c r="C193" s="23" t="str">
        <f>IF(VLOOKUP(B193,'Paddock Names'!$B$11:$C$140,2)&gt;0,VLOOKUP(B193,'Paddock Names'!$B$11:$C$140,2),"")</f>
        <v/>
      </c>
      <c r="D193" s="28" t="e">
        <f>IF(((F193-G193)/(((VLOOKUP(B193,'Growth Rates'!$B$11:$O$140,($B$1+2),FALSE)))-(((I$7/VLOOKUP(B193,'Paddock Names'!$B$11:$D$140,3))))))*-1&gt;31,31,(IF(((F193-G193)/(((VLOOKUP(B193,'Growth Rates'!$B$11:$O$140,($B$1+2),FALSE)))-(((I$7/VLOOKUP(B193,'Paddock Names'!$B$11:$D$140,3))))))*-1&gt;0,ROUNDDOWN(((F193-G193)/(((VLOOKUP(B193,'Growth Rates'!$B$11:$O$140,($B$1+2),FALSE)))-(((I$7/VLOOKUP(B193,'Paddock Names'!$B$11:$D$140,3))))))*-1,0),31)))</f>
        <v>#DIV/0!</v>
      </c>
      <c r="E193" s="17" t="str">
        <f t="shared" si="8"/>
        <v xml:space="preserve"> </v>
      </c>
      <c r="F193" s="119" t="e">
        <f>Nov!AL194</f>
        <v>#DIV/0!</v>
      </c>
      <c r="G193" s="17">
        <f>VLOOKUP(B193,'Herbage Mass Residual'!$B$11:$O$140,($B$1+2),FALSE)</f>
        <v>2000</v>
      </c>
      <c r="H193" s="103" t="e">
        <f>($F$7/VLOOKUP(B193,'Paddock Names'!$B$11:$D$140,3))*(SUM(I193:AM193)/31)</f>
        <v>#DIV/0!</v>
      </c>
      <c r="I193" s="100"/>
      <c r="J193" s="100"/>
      <c r="K193" s="100"/>
      <c r="L193" s="100"/>
      <c r="M193" s="100"/>
      <c r="N193" s="100"/>
      <c r="O193" s="100"/>
      <c r="P193" s="100"/>
      <c r="Q193" s="100"/>
      <c r="R193" s="100"/>
      <c r="S193" s="100"/>
      <c r="T193" s="100"/>
      <c r="U193" s="100"/>
      <c r="V193" s="100"/>
      <c r="W193" s="100"/>
      <c r="X193" s="100"/>
      <c r="Y193" s="100"/>
      <c r="Z193" s="100"/>
      <c r="AA193" s="100"/>
      <c r="AB193" s="100"/>
      <c r="AC193" s="100"/>
      <c r="AD193" s="100"/>
      <c r="AE193" s="100"/>
      <c r="AF193" s="100"/>
      <c r="AG193" s="100"/>
      <c r="AH193" s="100"/>
      <c r="AI193" s="100"/>
      <c r="AJ193" s="100"/>
      <c r="AK193" s="100"/>
      <c r="AL193" s="100"/>
      <c r="AM193" s="102"/>
    </row>
    <row r="194" spans="2:39" ht="16" thickBot="1" x14ac:dyDescent="0.25">
      <c r="B194" s="58">
        <f t="shared" si="7"/>
        <v>92.5</v>
      </c>
      <c r="C194" s="23"/>
      <c r="D194" s="29"/>
      <c r="E194" s="27"/>
      <c r="F194" s="21"/>
      <c r="G194" s="22"/>
      <c r="H194" s="104"/>
      <c r="I194" s="114" t="e">
        <f>F193+(VLOOKUP(B193,'Growth Rates'!$B$11:$O$140,($B$1+2),FALSE))-(I193*(I$7/VLOOKUP(B193,'Paddock Names'!$B$11:$D$140,3)))</f>
        <v>#DIV/0!</v>
      </c>
      <c r="J194" s="114" t="e">
        <f>I194+(VLOOKUP($B193,'Growth Rates'!$B$11:$O$140,($B$1+2),FALSE))-(J193*(J$7/VLOOKUP($B193,'Paddock Names'!$B$11:$D$140,3)))</f>
        <v>#DIV/0!</v>
      </c>
      <c r="K194" s="114" t="e">
        <f>J194+(VLOOKUP($B193,'Growth Rates'!$B$11:$O$140,($B$1+2),FALSE))-(K193*(K$7/VLOOKUP($B193,'Paddock Names'!$B$11:$D$140,3)))</f>
        <v>#DIV/0!</v>
      </c>
      <c r="L194" s="114" t="e">
        <f>K194+(VLOOKUP($B193,'Growth Rates'!$B$11:$O$140,($B$1+2),FALSE))-(L193*(L$7/VLOOKUP($B193,'Paddock Names'!$B$11:$D$140,3)))</f>
        <v>#DIV/0!</v>
      </c>
      <c r="M194" s="114" t="e">
        <f>L194+(VLOOKUP($B193,'Growth Rates'!$B$11:$O$140,($B$1+2),FALSE))-(M193*(M$7/VLOOKUP($B193,'Paddock Names'!$B$11:$D$140,3)))</f>
        <v>#DIV/0!</v>
      </c>
      <c r="N194" s="114" t="e">
        <f>M194+(VLOOKUP($B193,'Growth Rates'!$B$11:$O$140,($B$1+2),FALSE))-(N193*(N$7/VLOOKUP($B193,'Paddock Names'!$B$11:$D$140,3)))</f>
        <v>#DIV/0!</v>
      </c>
      <c r="O194" s="114" t="e">
        <f>N194+(VLOOKUP($B193,'Growth Rates'!$B$11:$O$140,($B$1+2),FALSE))-(O193*(O$7/VLOOKUP($B193,'Paddock Names'!$B$11:$D$140,3)))</f>
        <v>#DIV/0!</v>
      </c>
      <c r="P194" s="114" t="e">
        <f>O194+(VLOOKUP($B193,'Growth Rates'!$B$11:$O$140,($B$1+2),FALSE))-(P193*(P$7/VLOOKUP($B193,'Paddock Names'!$B$11:$D$140,3)))</f>
        <v>#DIV/0!</v>
      </c>
      <c r="Q194" s="114" t="e">
        <f>P194+(VLOOKUP($B193,'Growth Rates'!$B$11:$O$140,($B$1+2),FALSE))-(Q193*(Q$7/VLOOKUP($B193,'Paddock Names'!$B$11:$D$140,3)))</f>
        <v>#DIV/0!</v>
      </c>
      <c r="R194" s="114" t="e">
        <f>Q194+(VLOOKUP($B193,'Growth Rates'!$B$11:$O$140,($B$1+2),FALSE))-(R193*(R$7/VLOOKUP($B193,'Paddock Names'!$B$11:$D$140,3)))</f>
        <v>#DIV/0!</v>
      </c>
      <c r="S194" s="114" t="e">
        <f>R194+(VLOOKUP($B193,'Growth Rates'!$B$11:$O$140,($B$1+2),FALSE))-(S193*(S$7/VLOOKUP($B193,'Paddock Names'!$B$11:$D$140,3)))</f>
        <v>#DIV/0!</v>
      </c>
      <c r="T194" s="114" t="e">
        <f>S194+(VLOOKUP($B193,'Growth Rates'!$B$11:$O$140,($B$1+2),FALSE))-(T193*(T$7/VLOOKUP($B193,'Paddock Names'!$B$11:$D$140,3)))</f>
        <v>#DIV/0!</v>
      </c>
      <c r="U194" s="114" t="e">
        <f>T194+(VLOOKUP($B193,'Growth Rates'!$B$11:$O$140,($B$1+2),FALSE))-(U193*(U$7/VLOOKUP($B193,'Paddock Names'!$B$11:$D$140,3)))</f>
        <v>#DIV/0!</v>
      </c>
      <c r="V194" s="114" t="e">
        <f>U194+(VLOOKUP($B193,'Growth Rates'!$B$11:$O$140,($B$1+2),FALSE))-(V193*(V$7/VLOOKUP($B193,'Paddock Names'!$B$11:$D$140,3)))</f>
        <v>#DIV/0!</v>
      </c>
      <c r="W194" s="114" t="e">
        <f>V194+(VLOOKUP($B193,'Growth Rates'!$B$11:$O$140,($B$1+2),FALSE))-(W193*(W$7/VLOOKUP($B193,'Paddock Names'!$B$11:$D$140,3)))</f>
        <v>#DIV/0!</v>
      </c>
      <c r="X194" s="114" t="e">
        <f>W194+(VLOOKUP($B193,'Growth Rates'!$B$11:$O$140,($B$1+2),FALSE))-(X193*(X$7/VLOOKUP($B193,'Paddock Names'!$B$11:$D$140,3)))</f>
        <v>#DIV/0!</v>
      </c>
      <c r="Y194" s="114" t="e">
        <f>X194+(VLOOKUP($B193,'Growth Rates'!$B$11:$O$140,($B$1+2),FALSE))-(Y193*(Y$7/VLOOKUP($B193,'Paddock Names'!$B$11:$D$140,3)))</f>
        <v>#DIV/0!</v>
      </c>
      <c r="Z194" s="114" t="e">
        <f>Y194+(VLOOKUP($B193,'Growth Rates'!$B$11:$O$140,($B$1+2),FALSE))-(Z193*(Z$7/VLOOKUP($B193,'Paddock Names'!$B$11:$D$140,3)))</f>
        <v>#DIV/0!</v>
      </c>
      <c r="AA194" s="114" t="e">
        <f>Z194+(VLOOKUP($B193,'Growth Rates'!$B$11:$O$140,($B$1+2),FALSE))-(AA193*(AA$7/VLOOKUP($B193,'Paddock Names'!$B$11:$D$140,3)))</f>
        <v>#DIV/0!</v>
      </c>
      <c r="AB194" s="114" t="e">
        <f>AA194+(VLOOKUP($B193,'Growth Rates'!$B$11:$O$140,($B$1+2),FALSE))-(AB193*(AB$7/VLOOKUP($B193,'Paddock Names'!$B$11:$D$140,3)))</f>
        <v>#DIV/0!</v>
      </c>
      <c r="AC194" s="114" t="e">
        <f>AB194+(VLOOKUP($B193,'Growth Rates'!$B$11:$O$140,($B$1+2),FALSE))-(AC193*(AC$7/VLOOKUP($B193,'Paddock Names'!$B$11:$D$140,3)))</f>
        <v>#DIV/0!</v>
      </c>
      <c r="AD194" s="114" t="e">
        <f>AC194+(VLOOKUP($B193,'Growth Rates'!$B$11:$O$140,($B$1+2),FALSE))-(AD193*(AD$7/VLOOKUP($B193,'Paddock Names'!$B$11:$D$140,3)))</f>
        <v>#DIV/0!</v>
      </c>
      <c r="AE194" s="114" t="e">
        <f>AD194+(VLOOKUP($B193,'Growth Rates'!$B$11:$O$140,($B$1+2),FALSE))-(AE193*(AE$7/VLOOKUP($B193,'Paddock Names'!$B$11:$D$140,3)))</f>
        <v>#DIV/0!</v>
      </c>
      <c r="AF194" s="114" t="e">
        <f>AE194+(VLOOKUP($B193,'Growth Rates'!$B$11:$O$140,($B$1+2),FALSE))-(AF193*(AF$7/VLOOKUP($B193,'Paddock Names'!$B$11:$D$140,3)))</f>
        <v>#DIV/0!</v>
      </c>
      <c r="AG194" s="114" t="e">
        <f>AF194+(VLOOKUP($B193,'Growth Rates'!$B$11:$O$140,($B$1+2),FALSE))-(AG193*(AG$7/VLOOKUP($B193,'Paddock Names'!$B$11:$D$140,3)))</f>
        <v>#DIV/0!</v>
      </c>
      <c r="AH194" s="114" t="e">
        <f>AG194+(VLOOKUP($B193,'Growth Rates'!$B$11:$O$140,($B$1+2),FALSE))-(AH193*(AH$7/VLOOKUP($B193,'Paddock Names'!$B$11:$D$140,3)))</f>
        <v>#DIV/0!</v>
      </c>
      <c r="AI194" s="114" t="e">
        <f>AH194+(VLOOKUP($B193,'Growth Rates'!$B$11:$O$140,($B$1+2),FALSE))-(AI193*(AI$7/VLOOKUP($B193,'Paddock Names'!$B$11:$D$140,3)))</f>
        <v>#DIV/0!</v>
      </c>
      <c r="AJ194" s="114" t="e">
        <f>AI194+(VLOOKUP($B193,'Growth Rates'!$B$11:$O$140,($B$1+2),FALSE))-(AJ193*(AJ$7/VLOOKUP($B193,'Paddock Names'!$B$11:$D$140,3)))</f>
        <v>#DIV/0!</v>
      </c>
      <c r="AK194" s="114" t="e">
        <f>AJ194+(VLOOKUP($B193,'Growth Rates'!$B$11:$O$140,($B$1+2),FALSE))-(AK193*(AK$7/VLOOKUP($B193,'Paddock Names'!$B$11:$D$140,3)))</f>
        <v>#DIV/0!</v>
      </c>
      <c r="AL194" s="114" t="e">
        <f>AK194+(VLOOKUP($B193,'Growth Rates'!$B$11:$O$140,($B$1+2),FALSE))-(AL193*(AL$7/VLOOKUP($B193,'Paddock Names'!$B$11:$D$140,3)))</f>
        <v>#DIV/0!</v>
      </c>
      <c r="AM194" s="115" t="e">
        <f>AL194+(VLOOKUP($B193,'Growth Rates'!$B$11:$O$140,($B$1+2),FALSE))-(AM193*(AM$7/VLOOKUP($B193,'Paddock Names'!$B$11:$D$140,3)))</f>
        <v>#DIV/0!</v>
      </c>
    </row>
    <row r="195" spans="2:39" x14ac:dyDescent="0.2">
      <c r="B195" s="58">
        <f t="shared" si="7"/>
        <v>93</v>
      </c>
      <c r="C195" s="23" t="str">
        <f>IF(VLOOKUP(B195,'Paddock Names'!$B$11:$C$140,2)&gt;0,VLOOKUP(B195,'Paddock Names'!$B$11:$C$140,2),"")</f>
        <v/>
      </c>
      <c r="D195" s="28" t="e">
        <f>IF(((F195-G195)/(((VLOOKUP(B195,'Growth Rates'!$B$11:$O$140,($B$1+2),FALSE)))-(((I$7/VLOOKUP(B195,'Paddock Names'!$B$11:$D$140,3))))))*-1&gt;31,31,(IF(((F195-G195)/(((VLOOKUP(B195,'Growth Rates'!$B$11:$O$140,($B$1+2),FALSE)))-(((I$7/VLOOKUP(B195,'Paddock Names'!$B$11:$D$140,3))))))*-1&gt;0,ROUNDDOWN(((F195-G195)/(((VLOOKUP(B195,'Growth Rates'!$B$11:$O$140,($B$1+2),FALSE)))-(((I$7/VLOOKUP(B195,'Paddock Names'!$B$11:$D$140,3))))))*-1,0),31)))</f>
        <v>#DIV/0!</v>
      </c>
      <c r="E195" s="17" t="str">
        <f t="shared" si="8"/>
        <v xml:space="preserve"> </v>
      </c>
      <c r="F195" s="119" t="e">
        <f>Nov!AL196</f>
        <v>#DIV/0!</v>
      </c>
      <c r="G195" s="17">
        <f>VLOOKUP(B195,'Herbage Mass Residual'!$B$11:$O$140,($B$1+2),FALSE)</f>
        <v>2000</v>
      </c>
      <c r="H195" s="103" t="e">
        <f>($F$7/VLOOKUP(B195,'Paddock Names'!$B$11:$D$140,3))*(SUM(I195:AM195)/31)</f>
        <v>#DIV/0!</v>
      </c>
      <c r="I195" s="100"/>
      <c r="J195" s="100"/>
      <c r="K195" s="100"/>
      <c r="L195" s="100"/>
      <c r="M195" s="100"/>
      <c r="N195" s="100"/>
      <c r="O195" s="100"/>
      <c r="P195" s="100"/>
      <c r="Q195" s="100"/>
      <c r="R195" s="100"/>
      <c r="S195" s="100"/>
      <c r="T195" s="100"/>
      <c r="U195" s="100"/>
      <c r="V195" s="100"/>
      <c r="W195" s="100"/>
      <c r="X195" s="100"/>
      <c r="Y195" s="100"/>
      <c r="Z195" s="100"/>
      <c r="AA195" s="100"/>
      <c r="AB195" s="100"/>
      <c r="AC195" s="100"/>
      <c r="AD195" s="100"/>
      <c r="AE195" s="100"/>
      <c r="AF195" s="100"/>
      <c r="AG195" s="100"/>
      <c r="AH195" s="100"/>
      <c r="AI195" s="100"/>
      <c r="AJ195" s="100"/>
      <c r="AK195" s="100"/>
      <c r="AL195" s="100"/>
      <c r="AM195" s="102"/>
    </row>
    <row r="196" spans="2:39" ht="16" thickBot="1" x14ac:dyDescent="0.25">
      <c r="B196" s="58">
        <f t="shared" si="7"/>
        <v>93.5</v>
      </c>
      <c r="C196" s="23"/>
      <c r="D196" s="29"/>
      <c r="E196" s="27"/>
      <c r="F196" s="21"/>
      <c r="G196" s="22"/>
      <c r="H196" s="104"/>
      <c r="I196" s="114" t="e">
        <f>F195+(VLOOKUP(B195,'Growth Rates'!$B$11:$O$140,($B$1+2),FALSE))-(I195*(I$7/VLOOKUP(B195,'Paddock Names'!$B$11:$D$140,3)))</f>
        <v>#DIV/0!</v>
      </c>
      <c r="J196" s="114" t="e">
        <f>I196+(VLOOKUP($B195,'Growth Rates'!$B$11:$O$140,($B$1+2),FALSE))-(J195*(J$7/VLOOKUP($B195,'Paddock Names'!$B$11:$D$140,3)))</f>
        <v>#DIV/0!</v>
      </c>
      <c r="K196" s="114" t="e">
        <f>J196+(VLOOKUP($B195,'Growth Rates'!$B$11:$O$140,($B$1+2),FALSE))-(K195*(K$7/VLOOKUP($B195,'Paddock Names'!$B$11:$D$140,3)))</f>
        <v>#DIV/0!</v>
      </c>
      <c r="L196" s="114" t="e">
        <f>K196+(VLOOKUP($B195,'Growth Rates'!$B$11:$O$140,($B$1+2),FALSE))-(L195*(L$7/VLOOKUP($B195,'Paddock Names'!$B$11:$D$140,3)))</f>
        <v>#DIV/0!</v>
      </c>
      <c r="M196" s="114" t="e">
        <f>L196+(VLOOKUP($B195,'Growth Rates'!$B$11:$O$140,($B$1+2),FALSE))-(M195*(M$7/VLOOKUP($B195,'Paddock Names'!$B$11:$D$140,3)))</f>
        <v>#DIV/0!</v>
      </c>
      <c r="N196" s="114" t="e">
        <f>M196+(VLOOKUP($B195,'Growth Rates'!$B$11:$O$140,($B$1+2),FALSE))-(N195*(N$7/VLOOKUP($B195,'Paddock Names'!$B$11:$D$140,3)))</f>
        <v>#DIV/0!</v>
      </c>
      <c r="O196" s="114" t="e">
        <f>N196+(VLOOKUP($B195,'Growth Rates'!$B$11:$O$140,($B$1+2),FALSE))-(O195*(O$7/VLOOKUP($B195,'Paddock Names'!$B$11:$D$140,3)))</f>
        <v>#DIV/0!</v>
      </c>
      <c r="P196" s="114" t="e">
        <f>O196+(VLOOKUP($B195,'Growth Rates'!$B$11:$O$140,($B$1+2),FALSE))-(P195*(P$7/VLOOKUP($B195,'Paddock Names'!$B$11:$D$140,3)))</f>
        <v>#DIV/0!</v>
      </c>
      <c r="Q196" s="114" t="e">
        <f>P196+(VLOOKUP($B195,'Growth Rates'!$B$11:$O$140,($B$1+2),FALSE))-(Q195*(Q$7/VLOOKUP($B195,'Paddock Names'!$B$11:$D$140,3)))</f>
        <v>#DIV/0!</v>
      </c>
      <c r="R196" s="114" t="e">
        <f>Q196+(VLOOKUP($B195,'Growth Rates'!$B$11:$O$140,($B$1+2),FALSE))-(R195*(R$7/VLOOKUP($B195,'Paddock Names'!$B$11:$D$140,3)))</f>
        <v>#DIV/0!</v>
      </c>
      <c r="S196" s="114" t="e">
        <f>R196+(VLOOKUP($B195,'Growth Rates'!$B$11:$O$140,($B$1+2),FALSE))-(S195*(S$7/VLOOKUP($B195,'Paddock Names'!$B$11:$D$140,3)))</f>
        <v>#DIV/0!</v>
      </c>
      <c r="T196" s="114" t="e">
        <f>S196+(VLOOKUP($B195,'Growth Rates'!$B$11:$O$140,($B$1+2),FALSE))-(T195*(T$7/VLOOKUP($B195,'Paddock Names'!$B$11:$D$140,3)))</f>
        <v>#DIV/0!</v>
      </c>
      <c r="U196" s="114" t="e">
        <f>T196+(VLOOKUP($B195,'Growth Rates'!$B$11:$O$140,($B$1+2),FALSE))-(U195*(U$7/VLOOKUP($B195,'Paddock Names'!$B$11:$D$140,3)))</f>
        <v>#DIV/0!</v>
      </c>
      <c r="V196" s="114" t="e">
        <f>U196+(VLOOKUP($B195,'Growth Rates'!$B$11:$O$140,($B$1+2),FALSE))-(V195*(V$7/VLOOKUP($B195,'Paddock Names'!$B$11:$D$140,3)))</f>
        <v>#DIV/0!</v>
      </c>
      <c r="W196" s="114" t="e">
        <f>V196+(VLOOKUP($B195,'Growth Rates'!$B$11:$O$140,($B$1+2),FALSE))-(W195*(W$7/VLOOKUP($B195,'Paddock Names'!$B$11:$D$140,3)))</f>
        <v>#DIV/0!</v>
      </c>
      <c r="X196" s="114" t="e">
        <f>W196+(VLOOKUP($B195,'Growth Rates'!$B$11:$O$140,($B$1+2),FALSE))-(X195*(X$7/VLOOKUP($B195,'Paddock Names'!$B$11:$D$140,3)))</f>
        <v>#DIV/0!</v>
      </c>
      <c r="Y196" s="114" t="e">
        <f>X196+(VLOOKUP($B195,'Growth Rates'!$B$11:$O$140,($B$1+2),FALSE))-(Y195*(Y$7/VLOOKUP($B195,'Paddock Names'!$B$11:$D$140,3)))</f>
        <v>#DIV/0!</v>
      </c>
      <c r="Z196" s="114" t="e">
        <f>Y196+(VLOOKUP($B195,'Growth Rates'!$B$11:$O$140,($B$1+2),FALSE))-(Z195*(Z$7/VLOOKUP($B195,'Paddock Names'!$B$11:$D$140,3)))</f>
        <v>#DIV/0!</v>
      </c>
      <c r="AA196" s="114" t="e">
        <f>Z196+(VLOOKUP($B195,'Growth Rates'!$B$11:$O$140,($B$1+2),FALSE))-(AA195*(AA$7/VLOOKUP($B195,'Paddock Names'!$B$11:$D$140,3)))</f>
        <v>#DIV/0!</v>
      </c>
      <c r="AB196" s="114" t="e">
        <f>AA196+(VLOOKUP($B195,'Growth Rates'!$B$11:$O$140,($B$1+2),FALSE))-(AB195*(AB$7/VLOOKUP($B195,'Paddock Names'!$B$11:$D$140,3)))</f>
        <v>#DIV/0!</v>
      </c>
      <c r="AC196" s="114" t="e">
        <f>AB196+(VLOOKUP($B195,'Growth Rates'!$B$11:$O$140,($B$1+2),FALSE))-(AC195*(AC$7/VLOOKUP($B195,'Paddock Names'!$B$11:$D$140,3)))</f>
        <v>#DIV/0!</v>
      </c>
      <c r="AD196" s="114" t="e">
        <f>AC196+(VLOOKUP($B195,'Growth Rates'!$B$11:$O$140,($B$1+2),FALSE))-(AD195*(AD$7/VLOOKUP($B195,'Paddock Names'!$B$11:$D$140,3)))</f>
        <v>#DIV/0!</v>
      </c>
      <c r="AE196" s="114" t="e">
        <f>AD196+(VLOOKUP($B195,'Growth Rates'!$B$11:$O$140,($B$1+2),FALSE))-(AE195*(AE$7/VLOOKUP($B195,'Paddock Names'!$B$11:$D$140,3)))</f>
        <v>#DIV/0!</v>
      </c>
      <c r="AF196" s="114" t="e">
        <f>AE196+(VLOOKUP($B195,'Growth Rates'!$B$11:$O$140,($B$1+2),FALSE))-(AF195*(AF$7/VLOOKUP($B195,'Paddock Names'!$B$11:$D$140,3)))</f>
        <v>#DIV/0!</v>
      </c>
      <c r="AG196" s="114" t="e">
        <f>AF196+(VLOOKUP($B195,'Growth Rates'!$B$11:$O$140,($B$1+2),FALSE))-(AG195*(AG$7/VLOOKUP($B195,'Paddock Names'!$B$11:$D$140,3)))</f>
        <v>#DIV/0!</v>
      </c>
      <c r="AH196" s="114" t="e">
        <f>AG196+(VLOOKUP($B195,'Growth Rates'!$B$11:$O$140,($B$1+2),FALSE))-(AH195*(AH$7/VLOOKUP($B195,'Paddock Names'!$B$11:$D$140,3)))</f>
        <v>#DIV/0!</v>
      </c>
      <c r="AI196" s="114" t="e">
        <f>AH196+(VLOOKUP($B195,'Growth Rates'!$B$11:$O$140,($B$1+2),FALSE))-(AI195*(AI$7/VLOOKUP($B195,'Paddock Names'!$B$11:$D$140,3)))</f>
        <v>#DIV/0!</v>
      </c>
      <c r="AJ196" s="114" t="e">
        <f>AI196+(VLOOKUP($B195,'Growth Rates'!$B$11:$O$140,($B$1+2),FALSE))-(AJ195*(AJ$7/VLOOKUP($B195,'Paddock Names'!$B$11:$D$140,3)))</f>
        <v>#DIV/0!</v>
      </c>
      <c r="AK196" s="114" t="e">
        <f>AJ196+(VLOOKUP($B195,'Growth Rates'!$B$11:$O$140,($B$1+2),FALSE))-(AK195*(AK$7/VLOOKUP($B195,'Paddock Names'!$B$11:$D$140,3)))</f>
        <v>#DIV/0!</v>
      </c>
      <c r="AL196" s="114" t="e">
        <f>AK196+(VLOOKUP($B195,'Growth Rates'!$B$11:$O$140,($B$1+2),FALSE))-(AL195*(AL$7/VLOOKUP($B195,'Paddock Names'!$B$11:$D$140,3)))</f>
        <v>#DIV/0!</v>
      </c>
      <c r="AM196" s="115" t="e">
        <f>AL196+(VLOOKUP($B195,'Growth Rates'!$B$11:$O$140,($B$1+2),FALSE))-(AM195*(AM$7/VLOOKUP($B195,'Paddock Names'!$B$11:$D$140,3)))</f>
        <v>#DIV/0!</v>
      </c>
    </row>
    <row r="197" spans="2:39" x14ac:dyDescent="0.2">
      <c r="B197" s="58">
        <f t="shared" si="7"/>
        <v>94</v>
      </c>
      <c r="C197" s="23" t="str">
        <f>IF(VLOOKUP(B197,'Paddock Names'!$B$11:$C$140,2)&gt;0,VLOOKUP(B197,'Paddock Names'!$B$11:$C$140,2),"")</f>
        <v/>
      </c>
      <c r="D197" s="28" t="e">
        <f>IF(((F197-G197)/(((VLOOKUP(B197,'Growth Rates'!$B$11:$O$140,($B$1+2),FALSE)))-(((I$7/VLOOKUP(B197,'Paddock Names'!$B$11:$D$140,3))))))*-1&gt;31,31,(IF(((F197-G197)/(((VLOOKUP(B197,'Growth Rates'!$B$11:$O$140,($B$1+2),FALSE)))-(((I$7/VLOOKUP(B197,'Paddock Names'!$B$11:$D$140,3))))))*-1&gt;0,ROUNDDOWN(((F197-G197)/(((VLOOKUP(B197,'Growth Rates'!$B$11:$O$140,($B$1+2),FALSE)))-(((I$7/VLOOKUP(B197,'Paddock Names'!$B$11:$D$140,3))))))*-1,0),31)))</f>
        <v>#DIV/0!</v>
      </c>
      <c r="E197" s="17" t="str">
        <f t="shared" si="8"/>
        <v xml:space="preserve"> </v>
      </c>
      <c r="F197" s="119" t="e">
        <f>Nov!AL198</f>
        <v>#DIV/0!</v>
      </c>
      <c r="G197" s="17">
        <f>VLOOKUP(B197,'Herbage Mass Residual'!$B$11:$O$140,($B$1+2),FALSE)</f>
        <v>2000</v>
      </c>
      <c r="H197" s="103" t="e">
        <f>($F$7/VLOOKUP(B197,'Paddock Names'!$B$11:$D$140,3))*(SUM(I197:AM197)/31)</f>
        <v>#DIV/0!</v>
      </c>
      <c r="I197" s="100"/>
      <c r="J197" s="100"/>
      <c r="K197" s="100"/>
      <c r="L197" s="100"/>
      <c r="M197" s="100"/>
      <c r="N197" s="100"/>
      <c r="O197" s="100"/>
      <c r="P197" s="100"/>
      <c r="Q197" s="100"/>
      <c r="R197" s="100"/>
      <c r="S197" s="100"/>
      <c r="T197" s="100"/>
      <c r="U197" s="100"/>
      <c r="V197" s="100"/>
      <c r="W197" s="100"/>
      <c r="X197" s="100"/>
      <c r="Y197" s="100"/>
      <c r="Z197" s="100"/>
      <c r="AA197" s="100"/>
      <c r="AB197" s="100"/>
      <c r="AC197" s="100"/>
      <c r="AD197" s="100"/>
      <c r="AE197" s="100"/>
      <c r="AF197" s="100"/>
      <c r="AG197" s="100"/>
      <c r="AH197" s="100"/>
      <c r="AI197" s="100"/>
      <c r="AJ197" s="100"/>
      <c r="AK197" s="100"/>
      <c r="AL197" s="100"/>
      <c r="AM197" s="102"/>
    </row>
    <row r="198" spans="2:39" ht="16" thickBot="1" x14ac:dyDescent="0.25">
      <c r="B198" s="58">
        <f t="shared" si="7"/>
        <v>94.5</v>
      </c>
      <c r="C198" s="23"/>
      <c r="D198" s="29"/>
      <c r="E198" s="27"/>
      <c r="F198" s="21"/>
      <c r="G198" s="22"/>
      <c r="H198" s="104"/>
      <c r="I198" s="114" t="e">
        <f>F197+(VLOOKUP(B197,'Growth Rates'!$B$11:$O$140,($B$1+2),FALSE))-(I197*(I$7/VLOOKUP(B197,'Paddock Names'!$B$11:$D$140,3)))</f>
        <v>#DIV/0!</v>
      </c>
      <c r="J198" s="114" t="e">
        <f>I198+(VLOOKUP($B197,'Growth Rates'!$B$11:$O$140,($B$1+2),FALSE))-(J197*(J$7/VLOOKUP($B197,'Paddock Names'!$B$11:$D$140,3)))</f>
        <v>#DIV/0!</v>
      </c>
      <c r="K198" s="114" t="e">
        <f>J198+(VLOOKUP($B197,'Growth Rates'!$B$11:$O$140,($B$1+2),FALSE))-(K197*(K$7/VLOOKUP($B197,'Paddock Names'!$B$11:$D$140,3)))</f>
        <v>#DIV/0!</v>
      </c>
      <c r="L198" s="114" t="e">
        <f>K198+(VLOOKUP($B197,'Growth Rates'!$B$11:$O$140,($B$1+2),FALSE))-(L197*(L$7/VLOOKUP($B197,'Paddock Names'!$B$11:$D$140,3)))</f>
        <v>#DIV/0!</v>
      </c>
      <c r="M198" s="114" t="e">
        <f>L198+(VLOOKUP($B197,'Growth Rates'!$B$11:$O$140,($B$1+2),FALSE))-(M197*(M$7/VLOOKUP($B197,'Paddock Names'!$B$11:$D$140,3)))</f>
        <v>#DIV/0!</v>
      </c>
      <c r="N198" s="114" t="e">
        <f>M198+(VLOOKUP($B197,'Growth Rates'!$B$11:$O$140,($B$1+2),FALSE))-(N197*(N$7/VLOOKUP($B197,'Paddock Names'!$B$11:$D$140,3)))</f>
        <v>#DIV/0!</v>
      </c>
      <c r="O198" s="114" t="e">
        <f>N198+(VLOOKUP($B197,'Growth Rates'!$B$11:$O$140,($B$1+2),FALSE))-(O197*(O$7/VLOOKUP($B197,'Paddock Names'!$B$11:$D$140,3)))</f>
        <v>#DIV/0!</v>
      </c>
      <c r="P198" s="114" t="e">
        <f>O198+(VLOOKUP($B197,'Growth Rates'!$B$11:$O$140,($B$1+2),FALSE))-(P197*(P$7/VLOOKUP($B197,'Paddock Names'!$B$11:$D$140,3)))</f>
        <v>#DIV/0!</v>
      </c>
      <c r="Q198" s="114" t="e">
        <f>P198+(VLOOKUP($B197,'Growth Rates'!$B$11:$O$140,($B$1+2),FALSE))-(Q197*(Q$7/VLOOKUP($B197,'Paddock Names'!$B$11:$D$140,3)))</f>
        <v>#DIV/0!</v>
      </c>
      <c r="R198" s="114" t="e">
        <f>Q198+(VLOOKUP($B197,'Growth Rates'!$B$11:$O$140,($B$1+2),FALSE))-(R197*(R$7/VLOOKUP($B197,'Paddock Names'!$B$11:$D$140,3)))</f>
        <v>#DIV/0!</v>
      </c>
      <c r="S198" s="114" t="e">
        <f>R198+(VLOOKUP($B197,'Growth Rates'!$B$11:$O$140,($B$1+2),FALSE))-(S197*(S$7/VLOOKUP($B197,'Paddock Names'!$B$11:$D$140,3)))</f>
        <v>#DIV/0!</v>
      </c>
      <c r="T198" s="114" t="e">
        <f>S198+(VLOOKUP($B197,'Growth Rates'!$B$11:$O$140,($B$1+2),FALSE))-(T197*(T$7/VLOOKUP($B197,'Paddock Names'!$B$11:$D$140,3)))</f>
        <v>#DIV/0!</v>
      </c>
      <c r="U198" s="114" t="e">
        <f>T198+(VLOOKUP($B197,'Growth Rates'!$B$11:$O$140,($B$1+2),FALSE))-(U197*(U$7/VLOOKUP($B197,'Paddock Names'!$B$11:$D$140,3)))</f>
        <v>#DIV/0!</v>
      </c>
      <c r="V198" s="114" t="e">
        <f>U198+(VLOOKUP($B197,'Growth Rates'!$B$11:$O$140,($B$1+2),FALSE))-(V197*(V$7/VLOOKUP($B197,'Paddock Names'!$B$11:$D$140,3)))</f>
        <v>#DIV/0!</v>
      </c>
      <c r="W198" s="114" t="e">
        <f>V198+(VLOOKUP($B197,'Growth Rates'!$B$11:$O$140,($B$1+2),FALSE))-(W197*(W$7/VLOOKUP($B197,'Paddock Names'!$B$11:$D$140,3)))</f>
        <v>#DIV/0!</v>
      </c>
      <c r="X198" s="114" t="e">
        <f>W198+(VLOOKUP($B197,'Growth Rates'!$B$11:$O$140,($B$1+2),FALSE))-(X197*(X$7/VLOOKUP($B197,'Paddock Names'!$B$11:$D$140,3)))</f>
        <v>#DIV/0!</v>
      </c>
      <c r="Y198" s="114" t="e">
        <f>X198+(VLOOKUP($B197,'Growth Rates'!$B$11:$O$140,($B$1+2),FALSE))-(Y197*(Y$7/VLOOKUP($B197,'Paddock Names'!$B$11:$D$140,3)))</f>
        <v>#DIV/0!</v>
      </c>
      <c r="Z198" s="114" t="e">
        <f>Y198+(VLOOKUP($B197,'Growth Rates'!$B$11:$O$140,($B$1+2),FALSE))-(Z197*(Z$7/VLOOKUP($B197,'Paddock Names'!$B$11:$D$140,3)))</f>
        <v>#DIV/0!</v>
      </c>
      <c r="AA198" s="114" t="e">
        <f>Z198+(VLOOKUP($B197,'Growth Rates'!$B$11:$O$140,($B$1+2),FALSE))-(AA197*(AA$7/VLOOKUP($B197,'Paddock Names'!$B$11:$D$140,3)))</f>
        <v>#DIV/0!</v>
      </c>
      <c r="AB198" s="114" t="e">
        <f>AA198+(VLOOKUP($B197,'Growth Rates'!$B$11:$O$140,($B$1+2),FALSE))-(AB197*(AB$7/VLOOKUP($B197,'Paddock Names'!$B$11:$D$140,3)))</f>
        <v>#DIV/0!</v>
      </c>
      <c r="AC198" s="114" t="e">
        <f>AB198+(VLOOKUP($B197,'Growth Rates'!$B$11:$O$140,($B$1+2),FALSE))-(AC197*(AC$7/VLOOKUP($B197,'Paddock Names'!$B$11:$D$140,3)))</f>
        <v>#DIV/0!</v>
      </c>
      <c r="AD198" s="114" t="e">
        <f>AC198+(VLOOKUP($B197,'Growth Rates'!$B$11:$O$140,($B$1+2),FALSE))-(AD197*(AD$7/VLOOKUP($B197,'Paddock Names'!$B$11:$D$140,3)))</f>
        <v>#DIV/0!</v>
      </c>
      <c r="AE198" s="114" t="e">
        <f>AD198+(VLOOKUP($B197,'Growth Rates'!$B$11:$O$140,($B$1+2),FALSE))-(AE197*(AE$7/VLOOKUP($B197,'Paddock Names'!$B$11:$D$140,3)))</f>
        <v>#DIV/0!</v>
      </c>
      <c r="AF198" s="114" t="e">
        <f>AE198+(VLOOKUP($B197,'Growth Rates'!$B$11:$O$140,($B$1+2),FALSE))-(AF197*(AF$7/VLOOKUP($B197,'Paddock Names'!$B$11:$D$140,3)))</f>
        <v>#DIV/0!</v>
      </c>
      <c r="AG198" s="114" t="e">
        <f>AF198+(VLOOKUP($B197,'Growth Rates'!$B$11:$O$140,($B$1+2),FALSE))-(AG197*(AG$7/VLOOKUP($B197,'Paddock Names'!$B$11:$D$140,3)))</f>
        <v>#DIV/0!</v>
      </c>
      <c r="AH198" s="114" t="e">
        <f>AG198+(VLOOKUP($B197,'Growth Rates'!$B$11:$O$140,($B$1+2),FALSE))-(AH197*(AH$7/VLOOKUP($B197,'Paddock Names'!$B$11:$D$140,3)))</f>
        <v>#DIV/0!</v>
      </c>
      <c r="AI198" s="114" t="e">
        <f>AH198+(VLOOKUP($B197,'Growth Rates'!$B$11:$O$140,($B$1+2),FALSE))-(AI197*(AI$7/VLOOKUP($B197,'Paddock Names'!$B$11:$D$140,3)))</f>
        <v>#DIV/0!</v>
      </c>
      <c r="AJ198" s="114" t="e">
        <f>AI198+(VLOOKUP($B197,'Growth Rates'!$B$11:$O$140,($B$1+2),FALSE))-(AJ197*(AJ$7/VLOOKUP($B197,'Paddock Names'!$B$11:$D$140,3)))</f>
        <v>#DIV/0!</v>
      </c>
      <c r="AK198" s="114" t="e">
        <f>AJ198+(VLOOKUP($B197,'Growth Rates'!$B$11:$O$140,($B$1+2),FALSE))-(AK197*(AK$7/VLOOKUP($B197,'Paddock Names'!$B$11:$D$140,3)))</f>
        <v>#DIV/0!</v>
      </c>
      <c r="AL198" s="114" t="e">
        <f>AK198+(VLOOKUP($B197,'Growth Rates'!$B$11:$O$140,($B$1+2),FALSE))-(AL197*(AL$7/VLOOKUP($B197,'Paddock Names'!$B$11:$D$140,3)))</f>
        <v>#DIV/0!</v>
      </c>
      <c r="AM198" s="115" t="e">
        <f>AL198+(VLOOKUP($B197,'Growth Rates'!$B$11:$O$140,($B$1+2),FALSE))-(AM197*(AM$7/VLOOKUP($B197,'Paddock Names'!$B$11:$D$140,3)))</f>
        <v>#DIV/0!</v>
      </c>
    </row>
    <row r="199" spans="2:39" x14ac:dyDescent="0.2">
      <c r="B199" s="58">
        <f t="shared" si="7"/>
        <v>95</v>
      </c>
      <c r="C199" s="23" t="str">
        <f>IF(VLOOKUP(B199,'Paddock Names'!$B$11:$C$140,2)&gt;0,VLOOKUP(B199,'Paddock Names'!$B$11:$C$140,2),"")</f>
        <v/>
      </c>
      <c r="D199" s="28" t="e">
        <f>IF(((F199-G199)/(((VLOOKUP(B199,'Growth Rates'!$B$11:$O$140,($B$1+2),FALSE)))-(((I$7/VLOOKUP(B199,'Paddock Names'!$B$11:$D$140,3))))))*-1&gt;31,31,(IF(((F199-G199)/(((VLOOKUP(B199,'Growth Rates'!$B$11:$O$140,($B$1+2),FALSE)))-(((I$7/VLOOKUP(B199,'Paddock Names'!$B$11:$D$140,3))))))*-1&gt;0,ROUNDDOWN(((F199-G199)/(((VLOOKUP(B199,'Growth Rates'!$B$11:$O$140,($B$1+2),FALSE)))-(((I$7/VLOOKUP(B199,'Paddock Names'!$B$11:$D$140,3))))))*-1,0),31)))</f>
        <v>#DIV/0!</v>
      </c>
      <c r="E199" s="17" t="str">
        <f t="shared" si="8"/>
        <v xml:space="preserve"> </v>
      </c>
      <c r="F199" s="119" t="e">
        <f>Nov!AL200</f>
        <v>#DIV/0!</v>
      </c>
      <c r="G199" s="17">
        <f>VLOOKUP(B199,'Herbage Mass Residual'!$B$11:$O$140,($B$1+2),FALSE)</f>
        <v>2000</v>
      </c>
      <c r="H199" s="103" t="e">
        <f>($F$7/VLOOKUP(B199,'Paddock Names'!$B$11:$D$140,3))*(SUM(I199:AM199)/31)</f>
        <v>#DIV/0!</v>
      </c>
      <c r="I199" s="100"/>
      <c r="J199" s="100"/>
      <c r="K199" s="100"/>
      <c r="L199" s="100"/>
      <c r="M199" s="100"/>
      <c r="N199" s="100"/>
      <c r="O199" s="100"/>
      <c r="P199" s="100"/>
      <c r="Q199" s="100"/>
      <c r="R199" s="100"/>
      <c r="S199" s="100"/>
      <c r="T199" s="100"/>
      <c r="U199" s="100"/>
      <c r="V199" s="100"/>
      <c r="W199" s="100"/>
      <c r="X199" s="100"/>
      <c r="Y199" s="100"/>
      <c r="Z199" s="100"/>
      <c r="AA199" s="100"/>
      <c r="AB199" s="100"/>
      <c r="AC199" s="100"/>
      <c r="AD199" s="100"/>
      <c r="AE199" s="100"/>
      <c r="AF199" s="100"/>
      <c r="AG199" s="100"/>
      <c r="AH199" s="100"/>
      <c r="AI199" s="100"/>
      <c r="AJ199" s="100"/>
      <c r="AK199" s="100"/>
      <c r="AL199" s="100"/>
      <c r="AM199" s="102"/>
    </row>
    <row r="200" spans="2:39" ht="16" thickBot="1" x14ac:dyDescent="0.25">
      <c r="B200" s="58">
        <f t="shared" si="7"/>
        <v>95.5</v>
      </c>
      <c r="C200" s="23"/>
      <c r="D200" s="29"/>
      <c r="E200" s="27"/>
      <c r="F200" s="21"/>
      <c r="G200" s="22"/>
      <c r="H200" s="104"/>
      <c r="I200" s="114" t="e">
        <f>F199+(VLOOKUP(B199,'Growth Rates'!$B$11:$O$140,($B$1+2),FALSE))-(I199*(I$7/VLOOKUP(B199,'Paddock Names'!$B$11:$D$140,3)))</f>
        <v>#DIV/0!</v>
      </c>
      <c r="J200" s="114" t="e">
        <f>I200+(VLOOKUP($B199,'Growth Rates'!$B$11:$O$140,($B$1+2),FALSE))-(J199*(J$7/VLOOKUP($B199,'Paddock Names'!$B$11:$D$140,3)))</f>
        <v>#DIV/0!</v>
      </c>
      <c r="K200" s="114" t="e">
        <f>J200+(VLOOKUP($B199,'Growth Rates'!$B$11:$O$140,($B$1+2),FALSE))-(K199*(K$7/VLOOKUP($B199,'Paddock Names'!$B$11:$D$140,3)))</f>
        <v>#DIV/0!</v>
      </c>
      <c r="L200" s="114" t="e">
        <f>K200+(VLOOKUP($B199,'Growth Rates'!$B$11:$O$140,($B$1+2),FALSE))-(L199*(L$7/VLOOKUP($B199,'Paddock Names'!$B$11:$D$140,3)))</f>
        <v>#DIV/0!</v>
      </c>
      <c r="M200" s="114" t="e">
        <f>L200+(VLOOKUP($B199,'Growth Rates'!$B$11:$O$140,($B$1+2),FALSE))-(M199*(M$7/VLOOKUP($B199,'Paddock Names'!$B$11:$D$140,3)))</f>
        <v>#DIV/0!</v>
      </c>
      <c r="N200" s="114" t="e">
        <f>M200+(VLOOKUP($B199,'Growth Rates'!$B$11:$O$140,($B$1+2),FALSE))-(N199*(N$7/VLOOKUP($B199,'Paddock Names'!$B$11:$D$140,3)))</f>
        <v>#DIV/0!</v>
      </c>
      <c r="O200" s="114" t="e">
        <f>N200+(VLOOKUP($B199,'Growth Rates'!$B$11:$O$140,($B$1+2),FALSE))-(O199*(O$7/VLOOKUP($B199,'Paddock Names'!$B$11:$D$140,3)))</f>
        <v>#DIV/0!</v>
      </c>
      <c r="P200" s="114" t="e">
        <f>O200+(VLOOKUP($B199,'Growth Rates'!$B$11:$O$140,($B$1+2),FALSE))-(P199*(P$7/VLOOKUP($B199,'Paddock Names'!$B$11:$D$140,3)))</f>
        <v>#DIV/0!</v>
      </c>
      <c r="Q200" s="114" t="e">
        <f>P200+(VLOOKUP($B199,'Growth Rates'!$B$11:$O$140,($B$1+2),FALSE))-(Q199*(Q$7/VLOOKUP($B199,'Paddock Names'!$B$11:$D$140,3)))</f>
        <v>#DIV/0!</v>
      </c>
      <c r="R200" s="114" t="e">
        <f>Q200+(VLOOKUP($B199,'Growth Rates'!$B$11:$O$140,($B$1+2),FALSE))-(R199*(R$7/VLOOKUP($B199,'Paddock Names'!$B$11:$D$140,3)))</f>
        <v>#DIV/0!</v>
      </c>
      <c r="S200" s="114" t="e">
        <f>R200+(VLOOKUP($B199,'Growth Rates'!$B$11:$O$140,($B$1+2),FALSE))-(S199*(S$7/VLOOKUP($B199,'Paddock Names'!$B$11:$D$140,3)))</f>
        <v>#DIV/0!</v>
      </c>
      <c r="T200" s="114" t="e">
        <f>S200+(VLOOKUP($B199,'Growth Rates'!$B$11:$O$140,($B$1+2),FALSE))-(T199*(T$7/VLOOKUP($B199,'Paddock Names'!$B$11:$D$140,3)))</f>
        <v>#DIV/0!</v>
      </c>
      <c r="U200" s="114" t="e">
        <f>T200+(VLOOKUP($B199,'Growth Rates'!$B$11:$O$140,($B$1+2),FALSE))-(U199*(U$7/VLOOKUP($B199,'Paddock Names'!$B$11:$D$140,3)))</f>
        <v>#DIV/0!</v>
      </c>
      <c r="V200" s="114" t="e">
        <f>U200+(VLOOKUP($B199,'Growth Rates'!$B$11:$O$140,($B$1+2),FALSE))-(V199*(V$7/VLOOKUP($B199,'Paddock Names'!$B$11:$D$140,3)))</f>
        <v>#DIV/0!</v>
      </c>
      <c r="W200" s="114" t="e">
        <f>V200+(VLOOKUP($B199,'Growth Rates'!$B$11:$O$140,($B$1+2),FALSE))-(W199*(W$7/VLOOKUP($B199,'Paddock Names'!$B$11:$D$140,3)))</f>
        <v>#DIV/0!</v>
      </c>
      <c r="X200" s="114" t="e">
        <f>W200+(VLOOKUP($B199,'Growth Rates'!$B$11:$O$140,($B$1+2),FALSE))-(X199*(X$7/VLOOKUP($B199,'Paddock Names'!$B$11:$D$140,3)))</f>
        <v>#DIV/0!</v>
      </c>
      <c r="Y200" s="114" t="e">
        <f>X200+(VLOOKUP($B199,'Growth Rates'!$B$11:$O$140,($B$1+2),FALSE))-(Y199*(Y$7/VLOOKUP($B199,'Paddock Names'!$B$11:$D$140,3)))</f>
        <v>#DIV/0!</v>
      </c>
      <c r="Z200" s="114" t="e">
        <f>Y200+(VLOOKUP($B199,'Growth Rates'!$B$11:$O$140,($B$1+2),FALSE))-(Z199*(Z$7/VLOOKUP($B199,'Paddock Names'!$B$11:$D$140,3)))</f>
        <v>#DIV/0!</v>
      </c>
      <c r="AA200" s="114" t="e">
        <f>Z200+(VLOOKUP($B199,'Growth Rates'!$B$11:$O$140,($B$1+2),FALSE))-(AA199*(AA$7/VLOOKUP($B199,'Paddock Names'!$B$11:$D$140,3)))</f>
        <v>#DIV/0!</v>
      </c>
      <c r="AB200" s="114" t="e">
        <f>AA200+(VLOOKUP($B199,'Growth Rates'!$B$11:$O$140,($B$1+2),FALSE))-(AB199*(AB$7/VLOOKUP($B199,'Paddock Names'!$B$11:$D$140,3)))</f>
        <v>#DIV/0!</v>
      </c>
      <c r="AC200" s="114" t="e">
        <f>AB200+(VLOOKUP($B199,'Growth Rates'!$B$11:$O$140,($B$1+2),FALSE))-(AC199*(AC$7/VLOOKUP($B199,'Paddock Names'!$B$11:$D$140,3)))</f>
        <v>#DIV/0!</v>
      </c>
      <c r="AD200" s="114" t="e">
        <f>AC200+(VLOOKUP($B199,'Growth Rates'!$B$11:$O$140,($B$1+2),FALSE))-(AD199*(AD$7/VLOOKUP($B199,'Paddock Names'!$B$11:$D$140,3)))</f>
        <v>#DIV/0!</v>
      </c>
      <c r="AE200" s="114" t="e">
        <f>AD200+(VLOOKUP($B199,'Growth Rates'!$B$11:$O$140,($B$1+2),FALSE))-(AE199*(AE$7/VLOOKUP($B199,'Paddock Names'!$B$11:$D$140,3)))</f>
        <v>#DIV/0!</v>
      </c>
      <c r="AF200" s="114" t="e">
        <f>AE200+(VLOOKUP($B199,'Growth Rates'!$B$11:$O$140,($B$1+2),FALSE))-(AF199*(AF$7/VLOOKUP($B199,'Paddock Names'!$B$11:$D$140,3)))</f>
        <v>#DIV/0!</v>
      </c>
      <c r="AG200" s="114" t="e">
        <f>AF200+(VLOOKUP($B199,'Growth Rates'!$B$11:$O$140,($B$1+2),FALSE))-(AG199*(AG$7/VLOOKUP($B199,'Paddock Names'!$B$11:$D$140,3)))</f>
        <v>#DIV/0!</v>
      </c>
      <c r="AH200" s="114" t="e">
        <f>AG200+(VLOOKUP($B199,'Growth Rates'!$B$11:$O$140,($B$1+2),FALSE))-(AH199*(AH$7/VLOOKUP($B199,'Paddock Names'!$B$11:$D$140,3)))</f>
        <v>#DIV/0!</v>
      </c>
      <c r="AI200" s="114" t="e">
        <f>AH200+(VLOOKUP($B199,'Growth Rates'!$B$11:$O$140,($B$1+2),FALSE))-(AI199*(AI$7/VLOOKUP($B199,'Paddock Names'!$B$11:$D$140,3)))</f>
        <v>#DIV/0!</v>
      </c>
      <c r="AJ200" s="114" t="e">
        <f>AI200+(VLOOKUP($B199,'Growth Rates'!$B$11:$O$140,($B$1+2),FALSE))-(AJ199*(AJ$7/VLOOKUP($B199,'Paddock Names'!$B$11:$D$140,3)))</f>
        <v>#DIV/0!</v>
      </c>
      <c r="AK200" s="114" t="e">
        <f>AJ200+(VLOOKUP($B199,'Growth Rates'!$B$11:$O$140,($B$1+2),FALSE))-(AK199*(AK$7/VLOOKUP($B199,'Paddock Names'!$B$11:$D$140,3)))</f>
        <v>#DIV/0!</v>
      </c>
      <c r="AL200" s="114" t="e">
        <f>AK200+(VLOOKUP($B199,'Growth Rates'!$B$11:$O$140,($B$1+2),FALSE))-(AL199*(AL$7/VLOOKUP($B199,'Paddock Names'!$B$11:$D$140,3)))</f>
        <v>#DIV/0!</v>
      </c>
      <c r="AM200" s="115" t="e">
        <f>AL200+(VLOOKUP($B199,'Growth Rates'!$B$11:$O$140,($B$1+2),FALSE))-(AM199*(AM$7/VLOOKUP($B199,'Paddock Names'!$B$11:$D$140,3)))</f>
        <v>#DIV/0!</v>
      </c>
    </row>
    <row r="201" spans="2:39" x14ac:dyDescent="0.2">
      <c r="B201" s="58">
        <f t="shared" si="7"/>
        <v>96</v>
      </c>
      <c r="C201" s="23" t="str">
        <f>IF(VLOOKUP(B201,'Paddock Names'!$B$11:$C$140,2)&gt;0,VLOOKUP(B201,'Paddock Names'!$B$11:$C$140,2),"")</f>
        <v/>
      </c>
      <c r="D201" s="28" t="e">
        <f>IF(((F201-G201)/(((VLOOKUP(B201,'Growth Rates'!$B$11:$O$140,($B$1+2),FALSE)))-(((I$7/VLOOKUP(B201,'Paddock Names'!$B$11:$D$140,3))))))*-1&gt;31,31,(IF(((F201-G201)/(((VLOOKUP(B201,'Growth Rates'!$B$11:$O$140,($B$1+2),FALSE)))-(((I$7/VLOOKUP(B201,'Paddock Names'!$B$11:$D$140,3))))))*-1&gt;0,ROUNDDOWN(((F201-G201)/(((VLOOKUP(B201,'Growth Rates'!$B$11:$O$140,($B$1+2),FALSE)))-(((I$7/VLOOKUP(B201,'Paddock Names'!$B$11:$D$140,3))))))*-1,0),31)))</f>
        <v>#DIV/0!</v>
      </c>
      <c r="E201" s="17" t="str">
        <f t="shared" si="8"/>
        <v xml:space="preserve"> </v>
      </c>
      <c r="F201" s="119" t="e">
        <f>Nov!AL202</f>
        <v>#DIV/0!</v>
      </c>
      <c r="G201" s="17">
        <f>VLOOKUP(B201,'Herbage Mass Residual'!$B$11:$O$140,($B$1+2),FALSE)</f>
        <v>2000</v>
      </c>
      <c r="H201" s="103" t="e">
        <f>($F$7/VLOOKUP(B201,'Paddock Names'!$B$11:$D$140,3))*(SUM(I201:AM201)/31)</f>
        <v>#DIV/0!</v>
      </c>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100"/>
      <c r="AE201" s="100"/>
      <c r="AF201" s="100"/>
      <c r="AG201" s="100"/>
      <c r="AH201" s="100"/>
      <c r="AI201" s="100"/>
      <c r="AJ201" s="100"/>
      <c r="AK201" s="100"/>
      <c r="AL201" s="100"/>
      <c r="AM201" s="102"/>
    </row>
    <row r="202" spans="2:39" ht="16" thickBot="1" x14ac:dyDescent="0.25">
      <c r="B202" s="58">
        <f t="shared" si="7"/>
        <v>96.5</v>
      </c>
      <c r="C202" s="23"/>
      <c r="D202" s="29"/>
      <c r="E202" s="27"/>
      <c r="F202" s="21"/>
      <c r="G202" s="22"/>
      <c r="H202" s="104"/>
      <c r="I202" s="114" t="e">
        <f>F201+(VLOOKUP(B201,'Growth Rates'!$B$11:$O$140,($B$1+2),FALSE))-(I201*(I$7/VLOOKUP(B201,'Paddock Names'!$B$11:$D$140,3)))</f>
        <v>#DIV/0!</v>
      </c>
      <c r="J202" s="114" t="e">
        <f>I202+(VLOOKUP($B201,'Growth Rates'!$B$11:$O$140,($B$1+2),FALSE))-(J201*(J$7/VLOOKUP($B201,'Paddock Names'!$B$11:$D$140,3)))</f>
        <v>#DIV/0!</v>
      </c>
      <c r="K202" s="114" t="e">
        <f>J202+(VLOOKUP($B201,'Growth Rates'!$B$11:$O$140,($B$1+2),FALSE))-(K201*(K$7/VLOOKUP($B201,'Paddock Names'!$B$11:$D$140,3)))</f>
        <v>#DIV/0!</v>
      </c>
      <c r="L202" s="114" t="e">
        <f>K202+(VLOOKUP($B201,'Growth Rates'!$B$11:$O$140,($B$1+2),FALSE))-(L201*(L$7/VLOOKUP($B201,'Paddock Names'!$B$11:$D$140,3)))</f>
        <v>#DIV/0!</v>
      </c>
      <c r="M202" s="114" t="e">
        <f>L202+(VLOOKUP($B201,'Growth Rates'!$B$11:$O$140,($B$1+2),FALSE))-(M201*(M$7/VLOOKUP($B201,'Paddock Names'!$B$11:$D$140,3)))</f>
        <v>#DIV/0!</v>
      </c>
      <c r="N202" s="114" t="e">
        <f>M202+(VLOOKUP($B201,'Growth Rates'!$B$11:$O$140,($B$1+2),FALSE))-(N201*(N$7/VLOOKUP($B201,'Paddock Names'!$B$11:$D$140,3)))</f>
        <v>#DIV/0!</v>
      </c>
      <c r="O202" s="114" t="e">
        <f>N202+(VLOOKUP($B201,'Growth Rates'!$B$11:$O$140,($B$1+2),FALSE))-(O201*(O$7/VLOOKUP($B201,'Paddock Names'!$B$11:$D$140,3)))</f>
        <v>#DIV/0!</v>
      </c>
      <c r="P202" s="114" t="e">
        <f>O202+(VLOOKUP($B201,'Growth Rates'!$B$11:$O$140,($B$1+2),FALSE))-(P201*(P$7/VLOOKUP($B201,'Paddock Names'!$B$11:$D$140,3)))</f>
        <v>#DIV/0!</v>
      </c>
      <c r="Q202" s="114" t="e">
        <f>P202+(VLOOKUP($B201,'Growth Rates'!$B$11:$O$140,($B$1+2),FALSE))-(Q201*(Q$7/VLOOKUP($B201,'Paddock Names'!$B$11:$D$140,3)))</f>
        <v>#DIV/0!</v>
      </c>
      <c r="R202" s="114" t="e">
        <f>Q202+(VLOOKUP($B201,'Growth Rates'!$B$11:$O$140,($B$1+2),FALSE))-(R201*(R$7/VLOOKUP($B201,'Paddock Names'!$B$11:$D$140,3)))</f>
        <v>#DIV/0!</v>
      </c>
      <c r="S202" s="114" t="e">
        <f>R202+(VLOOKUP($B201,'Growth Rates'!$B$11:$O$140,($B$1+2),FALSE))-(S201*(S$7/VLOOKUP($B201,'Paddock Names'!$B$11:$D$140,3)))</f>
        <v>#DIV/0!</v>
      </c>
      <c r="T202" s="114" t="e">
        <f>S202+(VLOOKUP($B201,'Growth Rates'!$B$11:$O$140,($B$1+2),FALSE))-(T201*(T$7/VLOOKUP($B201,'Paddock Names'!$B$11:$D$140,3)))</f>
        <v>#DIV/0!</v>
      </c>
      <c r="U202" s="114" t="e">
        <f>T202+(VLOOKUP($B201,'Growth Rates'!$B$11:$O$140,($B$1+2),FALSE))-(U201*(U$7/VLOOKUP($B201,'Paddock Names'!$B$11:$D$140,3)))</f>
        <v>#DIV/0!</v>
      </c>
      <c r="V202" s="114" t="e">
        <f>U202+(VLOOKUP($B201,'Growth Rates'!$B$11:$O$140,($B$1+2),FALSE))-(V201*(V$7/VLOOKUP($B201,'Paddock Names'!$B$11:$D$140,3)))</f>
        <v>#DIV/0!</v>
      </c>
      <c r="W202" s="114" t="e">
        <f>V202+(VLOOKUP($B201,'Growth Rates'!$B$11:$O$140,($B$1+2),FALSE))-(W201*(W$7/VLOOKUP($B201,'Paddock Names'!$B$11:$D$140,3)))</f>
        <v>#DIV/0!</v>
      </c>
      <c r="X202" s="114" t="e">
        <f>W202+(VLOOKUP($B201,'Growth Rates'!$B$11:$O$140,($B$1+2),FALSE))-(X201*(X$7/VLOOKUP($B201,'Paddock Names'!$B$11:$D$140,3)))</f>
        <v>#DIV/0!</v>
      </c>
      <c r="Y202" s="114" t="e">
        <f>X202+(VLOOKUP($B201,'Growth Rates'!$B$11:$O$140,($B$1+2),FALSE))-(Y201*(Y$7/VLOOKUP($B201,'Paddock Names'!$B$11:$D$140,3)))</f>
        <v>#DIV/0!</v>
      </c>
      <c r="Z202" s="114" t="e">
        <f>Y202+(VLOOKUP($B201,'Growth Rates'!$B$11:$O$140,($B$1+2),FALSE))-(Z201*(Z$7/VLOOKUP($B201,'Paddock Names'!$B$11:$D$140,3)))</f>
        <v>#DIV/0!</v>
      </c>
      <c r="AA202" s="114" t="e">
        <f>Z202+(VLOOKUP($B201,'Growth Rates'!$B$11:$O$140,($B$1+2),FALSE))-(AA201*(AA$7/VLOOKUP($B201,'Paddock Names'!$B$11:$D$140,3)))</f>
        <v>#DIV/0!</v>
      </c>
      <c r="AB202" s="114" t="e">
        <f>AA202+(VLOOKUP($B201,'Growth Rates'!$B$11:$O$140,($B$1+2),FALSE))-(AB201*(AB$7/VLOOKUP($B201,'Paddock Names'!$B$11:$D$140,3)))</f>
        <v>#DIV/0!</v>
      </c>
      <c r="AC202" s="114" t="e">
        <f>AB202+(VLOOKUP($B201,'Growth Rates'!$B$11:$O$140,($B$1+2),FALSE))-(AC201*(AC$7/VLOOKUP($B201,'Paddock Names'!$B$11:$D$140,3)))</f>
        <v>#DIV/0!</v>
      </c>
      <c r="AD202" s="114" t="e">
        <f>AC202+(VLOOKUP($B201,'Growth Rates'!$B$11:$O$140,($B$1+2),FALSE))-(AD201*(AD$7/VLOOKUP($B201,'Paddock Names'!$B$11:$D$140,3)))</f>
        <v>#DIV/0!</v>
      </c>
      <c r="AE202" s="114" t="e">
        <f>AD202+(VLOOKUP($B201,'Growth Rates'!$B$11:$O$140,($B$1+2),FALSE))-(AE201*(AE$7/VLOOKUP($B201,'Paddock Names'!$B$11:$D$140,3)))</f>
        <v>#DIV/0!</v>
      </c>
      <c r="AF202" s="114" t="e">
        <f>AE202+(VLOOKUP($B201,'Growth Rates'!$B$11:$O$140,($B$1+2),FALSE))-(AF201*(AF$7/VLOOKUP($B201,'Paddock Names'!$B$11:$D$140,3)))</f>
        <v>#DIV/0!</v>
      </c>
      <c r="AG202" s="114" t="e">
        <f>AF202+(VLOOKUP($B201,'Growth Rates'!$B$11:$O$140,($B$1+2),FALSE))-(AG201*(AG$7/VLOOKUP($B201,'Paddock Names'!$B$11:$D$140,3)))</f>
        <v>#DIV/0!</v>
      </c>
      <c r="AH202" s="114" t="e">
        <f>AG202+(VLOOKUP($B201,'Growth Rates'!$B$11:$O$140,($B$1+2),FALSE))-(AH201*(AH$7/VLOOKUP($B201,'Paddock Names'!$B$11:$D$140,3)))</f>
        <v>#DIV/0!</v>
      </c>
      <c r="AI202" s="114" t="e">
        <f>AH202+(VLOOKUP($B201,'Growth Rates'!$B$11:$O$140,($B$1+2),FALSE))-(AI201*(AI$7/VLOOKUP($B201,'Paddock Names'!$B$11:$D$140,3)))</f>
        <v>#DIV/0!</v>
      </c>
      <c r="AJ202" s="114" t="e">
        <f>AI202+(VLOOKUP($B201,'Growth Rates'!$B$11:$O$140,($B$1+2),FALSE))-(AJ201*(AJ$7/VLOOKUP($B201,'Paddock Names'!$B$11:$D$140,3)))</f>
        <v>#DIV/0!</v>
      </c>
      <c r="AK202" s="114" t="e">
        <f>AJ202+(VLOOKUP($B201,'Growth Rates'!$B$11:$O$140,($B$1+2),FALSE))-(AK201*(AK$7/VLOOKUP($B201,'Paddock Names'!$B$11:$D$140,3)))</f>
        <v>#DIV/0!</v>
      </c>
      <c r="AL202" s="114" t="e">
        <f>AK202+(VLOOKUP($B201,'Growth Rates'!$B$11:$O$140,($B$1+2),FALSE))-(AL201*(AL$7/VLOOKUP($B201,'Paddock Names'!$B$11:$D$140,3)))</f>
        <v>#DIV/0!</v>
      </c>
      <c r="AM202" s="115" t="e">
        <f>AL202+(VLOOKUP($B201,'Growth Rates'!$B$11:$O$140,($B$1+2),FALSE))-(AM201*(AM$7/VLOOKUP($B201,'Paddock Names'!$B$11:$D$140,3)))</f>
        <v>#DIV/0!</v>
      </c>
    </row>
    <row r="203" spans="2:39" x14ac:dyDescent="0.2">
      <c r="B203" s="58">
        <f t="shared" si="7"/>
        <v>97</v>
      </c>
      <c r="C203" s="23" t="str">
        <f>IF(VLOOKUP(B203,'Paddock Names'!$B$11:$C$140,2)&gt;0,VLOOKUP(B203,'Paddock Names'!$B$11:$C$140,2),"")</f>
        <v/>
      </c>
      <c r="D203" s="28" t="e">
        <f>IF(((F203-G203)/(((VLOOKUP(B203,'Growth Rates'!$B$11:$O$140,($B$1+2),FALSE)))-(((I$7/VLOOKUP(B203,'Paddock Names'!$B$11:$D$140,3))))))*-1&gt;31,31,(IF(((F203-G203)/(((VLOOKUP(B203,'Growth Rates'!$B$11:$O$140,($B$1+2),FALSE)))-(((I$7/VLOOKUP(B203,'Paddock Names'!$B$11:$D$140,3))))))*-1&gt;0,ROUNDDOWN(((F203-G203)/(((VLOOKUP(B203,'Growth Rates'!$B$11:$O$140,($B$1+2),FALSE)))-(((I$7/VLOOKUP(B203,'Paddock Names'!$B$11:$D$140,3))))))*-1,0),31)))</f>
        <v>#DIV/0!</v>
      </c>
      <c r="E203" s="17" t="str">
        <f t="shared" si="8"/>
        <v xml:space="preserve"> </v>
      </c>
      <c r="F203" s="119" t="e">
        <f>Nov!AL204</f>
        <v>#DIV/0!</v>
      </c>
      <c r="G203" s="17">
        <f>VLOOKUP(B203,'Herbage Mass Residual'!$B$11:$O$140,($B$1+2),FALSE)</f>
        <v>2000</v>
      </c>
      <c r="H203" s="103" t="e">
        <f>($F$7/VLOOKUP(B203,'Paddock Names'!$B$11:$D$140,3))*(SUM(I203:AM203)/31)</f>
        <v>#DIV/0!</v>
      </c>
      <c r="I203" s="100"/>
      <c r="J203" s="100"/>
      <c r="K203" s="100"/>
      <c r="L203" s="100"/>
      <c r="M203" s="100"/>
      <c r="N203" s="100"/>
      <c r="O203" s="100"/>
      <c r="P203" s="100"/>
      <c r="Q203" s="100"/>
      <c r="R203" s="100"/>
      <c r="S203" s="100"/>
      <c r="T203" s="100"/>
      <c r="U203" s="100"/>
      <c r="V203" s="100"/>
      <c r="W203" s="100"/>
      <c r="X203" s="100"/>
      <c r="Y203" s="100"/>
      <c r="Z203" s="100"/>
      <c r="AA203" s="100"/>
      <c r="AB203" s="100"/>
      <c r="AC203" s="100"/>
      <c r="AD203" s="100"/>
      <c r="AE203" s="100"/>
      <c r="AF203" s="100"/>
      <c r="AG203" s="100"/>
      <c r="AH203" s="100"/>
      <c r="AI203" s="100"/>
      <c r="AJ203" s="100"/>
      <c r="AK203" s="100"/>
      <c r="AL203" s="100"/>
      <c r="AM203" s="102"/>
    </row>
    <row r="204" spans="2:39" ht="16" thickBot="1" x14ac:dyDescent="0.25">
      <c r="B204" s="58">
        <f t="shared" si="7"/>
        <v>97.5</v>
      </c>
      <c r="C204" s="23"/>
      <c r="D204" s="29"/>
      <c r="E204" s="27"/>
      <c r="F204" s="21"/>
      <c r="G204" s="22"/>
      <c r="H204" s="104"/>
      <c r="I204" s="114" t="e">
        <f>F203+(VLOOKUP(B203,'Growth Rates'!$B$11:$O$140,($B$1+2),FALSE))-(I203*(I$7/VLOOKUP(B203,'Paddock Names'!$B$11:$D$140,3)))</f>
        <v>#DIV/0!</v>
      </c>
      <c r="J204" s="114" t="e">
        <f>I204+(VLOOKUP($B203,'Growth Rates'!$B$11:$O$140,($B$1+2),FALSE))-(J203*(J$7/VLOOKUP($B203,'Paddock Names'!$B$11:$D$140,3)))</f>
        <v>#DIV/0!</v>
      </c>
      <c r="K204" s="114" t="e">
        <f>J204+(VLOOKUP($B203,'Growth Rates'!$B$11:$O$140,($B$1+2),FALSE))-(K203*(K$7/VLOOKUP($B203,'Paddock Names'!$B$11:$D$140,3)))</f>
        <v>#DIV/0!</v>
      </c>
      <c r="L204" s="114" t="e">
        <f>K204+(VLOOKUP($B203,'Growth Rates'!$B$11:$O$140,($B$1+2),FALSE))-(L203*(L$7/VLOOKUP($B203,'Paddock Names'!$B$11:$D$140,3)))</f>
        <v>#DIV/0!</v>
      </c>
      <c r="M204" s="114" t="e">
        <f>L204+(VLOOKUP($B203,'Growth Rates'!$B$11:$O$140,($B$1+2),FALSE))-(M203*(M$7/VLOOKUP($B203,'Paddock Names'!$B$11:$D$140,3)))</f>
        <v>#DIV/0!</v>
      </c>
      <c r="N204" s="114" t="e">
        <f>M204+(VLOOKUP($B203,'Growth Rates'!$B$11:$O$140,($B$1+2),FALSE))-(N203*(N$7/VLOOKUP($B203,'Paddock Names'!$B$11:$D$140,3)))</f>
        <v>#DIV/0!</v>
      </c>
      <c r="O204" s="114" t="e">
        <f>N204+(VLOOKUP($B203,'Growth Rates'!$B$11:$O$140,($B$1+2),FALSE))-(O203*(O$7/VLOOKUP($B203,'Paddock Names'!$B$11:$D$140,3)))</f>
        <v>#DIV/0!</v>
      </c>
      <c r="P204" s="114" t="e">
        <f>O204+(VLOOKUP($B203,'Growth Rates'!$B$11:$O$140,($B$1+2),FALSE))-(P203*(P$7/VLOOKUP($B203,'Paddock Names'!$B$11:$D$140,3)))</f>
        <v>#DIV/0!</v>
      </c>
      <c r="Q204" s="114" t="e">
        <f>P204+(VLOOKUP($B203,'Growth Rates'!$B$11:$O$140,($B$1+2),FALSE))-(Q203*(Q$7/VLOOKUP($B203,'Paddock Names'!$B$11:$D$140,3)))</f>
        <v>#DIV/0!</v>
      </c>
      <c r="R204" s="114" t="e">
        <f>Q204+(VLOOKUP($B203,'Growth Rates'!$B$11:$O$140,($B$1+2),FALSE))-(R203*(R$7/VLOOKUP($B203,'Paddock Names'!$B$11:$D$140,3)))</f>
        <v>#DIV/0!</v>
      </c>
      <c r="S204" s="114" t="e">
        <f>R204+(VLOOKUP($B203,'Growth Rates'!$B$11:$O$140,($B$1+2),FALSE))-(S203*(S$7/VLOOKUP($B203,'Paddock Names'!$B$11:$D$140,3)))</f>
        <v>#DIV/0!</v>
      </c>
      <c r="T204" s="114" t="e">
        <f>S204+(VLOOKUP($B203,'Growth Rates'!$B$11:$O$140,($B$1+2),FALSE))-(T203*(T$7/VLOOKUP($B203,'Paddock Names'!$B$11:$D$140,3)))</f>
        <v>#DIV/0!</v>
      </c>
      <c r="U204" s="114" t="e">
        <f>T204+(VLOOKUP($B203,'Growth Rates'!$B$11:$O$140,($B$1+2),FALSE))-(U203*(U$7/VLOOKUP($B203,'Paddock Names'!$B$11:$D$140,3)))</f>
        <v>#DIV/0!</v>
      </c>
      <c r="V204" s="114" t="e">
        <f>U204+(VLOOKUP($B203,'Growth Rates'!$B$11:$O$140,($B$1+2),FALSE))-(V203*(V$7/VLOOKUP($B203,'Paddock Names'!$B$11:$D$140,3)))</f>
        <v>#DIV/0!</v>
      </c>
      <c r="W204" s="114" t="e">
        <f>V204+(VLOOKUP($B203,'Growth Rates'!$B$11:$O$140,($B$1+2),FALSE))-(W203*(W$7/VLOOKUP($B203,'Paddock Names'!$B$11:$D$140,3)))</f>
        <v>#DIV/0!</v>
      </c>
      <c r="X204" s="114" t="e">
        <f>W204+(VLOOKUP($B203,'Growth Rates'!$B$11:$O$140,($B$1+2),FALSE))-(X203*(X$7/VLOOKUP($B203,'Paddock Names'!$B$11:$D$140,3)))</f>
        <v>#DIV/0!</v>
      </c>
      <c r="Y204" s="114" t="e">
        <f>X204+(VLOOKUP($B203,'Growth Rates'!$B$11:$O$140,($B$1+2),FALSE))-(Y203*(Y$7/VLOOKUP($B203,'Paddock Names'!$B$11:$D$140,3)))</f>
        <v>#DIV/0!</v>
      </c>
      <c r="Z204" s="114" t="e">
        <f>Y204+(VLOOKUP($B203,'Growth Rates'!$B$11:$O$140,($B$1+2),FALSE))-(Z203*(Z$7/VLOOKUP($B203,'Paddock Names'!$B$11:$D$140,3)))</f>
        <v>#DIV/0!</v>
      </c>
      <c r="AA204" s="114" t="e">
        <f>Z204+(VLOOKUP($B203,'Growth Rates'!$B$11:$O$140,($B$1+2),FALSE))-(AA203*(AA$7/VLOOKUP($B203,'Paddock Names'!$B$11:$D$140,3)))</f>
        <v>#DIV/0!</v>
      </c>
      <c r="AB204" s="114" t="e">
        <f>AA204+(VLOOKUP($B203,'Growth Rates'!$B$11:$O$140,($B$1+2),FALSE))-(AB203*(AB$7/VLOOKUP($B203,'Paddock Names'!$B$11:$D$140,3)))</f>
        <v>#DIV/0!</v>
      </c>
      <c r="AC204" s="114" t="e">
        <f>AB204+(VLOOKUP($B203,'Growth Rates'!$B$11:$O$140,($B$1+2),FALSE))-(AC203*(AC$7/VLOOKUP($B203,'Paddock Names'!$B$11:$D$140,3)))</f>
        <v>#DIV/0!</v>
      </c>
      <c r="AD204" s="114" t="e">
        <f>AC204+(VLOOKUP($B203,'Growth Rates'!$B$11:$O$140,($B$1+2),FALSE))-(AD203*(AD$7/VLOOKUP($B203,'Paddock Names'!$B$11:$D$140,3)))</f>
        <v>#DIV/0!</v>
      </c>
      <c r="AE204" s="114" t="e">
        <f>AD204+(VLOOKUP($B203,'Growth Rates'!$B$11:$O$140,($B$1+2),FALSE))-(AE203*(AE$7/VLOOKUP($B203,'Paddock Names'!$B$11:$D$140,3)))</f>
        <v>#DIV/0!</v>
      </c>
      <c r="AF204" s="114" t="e">
        <f>AE204+(VLOOKUP($B203,'Growth Rates'!$B$11:$O$140,($B$1+2),FALSE))-(AF203*(AF$7/VLOOKUP($B203,'Paddock Names'!$B$11:$D$140,3)))</f>
        <v>#DIV/0!</v>
      </c>
      <c r="AG204" s="114" t="e">
        <f>AF204+(VLOOKUP($B203,'Growth Rates'!$B$11:$O$140,($B$1+2),FALSE))-(AG203*(AG$7/VLOOKUP($B203,'Paddock Names'!$B$11:$D$140,3)))</f>
        <v>#DIV/0!</v>
      </c>
      <c r="AH204" s="114" t="e">
        <f>AG204+(VLOOKUP($B203,'Growth Rates'!$B$11:$O$140,($B$1+2),FALSE))-(AH203*(AH$7/VLOOKUP($B203,'Paddock Names'!$B$11:$D$140,3)))</f>
        <v>#DIV/0!</v>
      </c>
      <c r="AI204" s="114" t="e">
        <f>AH204+(VLOOKUP($B203,'Growth Rates'!$B$11:$O$140,($B$1+2),FALSE))-(AI203*(AI$7/VLOOKUP($B203,'Paddock Names'!$B$11:$D$140,3)))</f>
        <v>#DIV/0!</v>
      </c>
      <c r="AJ204" s="114" t="e">
        <f>AI204+(VLOOKUP($B203,'Growth Rates'!$B$11:$O$140,($B$1+2),FALSE))-(AJ203*(AJ$7/VLOOKUP($B203,'Paddock Names'!$B$11:$D$140,3)))</f>
        <v>#DIV/0!</v>
      </c>
      <c r="AK204" s="114" t="e">
        <f>AJ204+(VLOOKUP($B203,'Growth Rates'!$B$11:$O$140,($B$1+2),FALSE))-(AK203*(AK$7/VLOOKUP($B203,'Paddock Names'!$B$11:$D$140,3)))</f>
        <v>#DIV/0!</v>
      </c>
      <c r="AL204" s="114" t="e">
        <f>AK204+(VLOOKUP($B203,'Growth Rates'!$B$11:$O$140,($B$1+2),FALSE))-(AL203*(AL$7/VLOOKUP($B203,'Paddock Names'!$B$11:$D$140,3)))</f>
        <v>#DIV/0!</v>
      </c>
      <c r="AM204" s="115" t="e">
        <f>AL204+(VLOOKUP($B203,'Growth Rates'!$B$11:$O$140,($B$1+2),FALSE))-(AM203*(AM$7/VLOOKUP($B203,'Paddock Names'!$B$11:$D$140,3)))</f>
        <v>#DIV/0!</v>
      </c>
    </row>
    <row r="205" spans="2:39" x14ac:dyDescent="0.2">
      <c r="B205" s="58">
        <f t="shared" ref="B205:B268" si="9">B204+0.5</f>
        <v>98</v>
      </c>
      <c r="C205" s="23" t="str">
        <f>IF(VLOOKUP(B205,'Paddock Names'!$B$11:$C$140,2)&gt;0,VLOOKUP(B205,'Paddock Names'!$B$11:$C$140,2),"")</f>
        <v/>
      </c>
      <c r="D205" s="28" t="e">
        <f>IF(((F205-G205)/(((VLOOKUP(B205,'Growth Rates'!$B$11:$O$140,($B$1+2),FALSE)))-(((I$7/VLOOKUP(B205,'Paddock Names'!$B$11:$D$140,3))))))*-1&gt;31,31,(IF(((F205-G205)/(((VLOOKUP(B205,'Growth Rates'!$B$11:$O$140,($B$1+2),FALSE)))-(((I$7/VLOOKUP(B205,'Paddock Names'!$B$11:$D$140,3))))))*-1&gt;0,ROUNDDOWN(((F205-G205)/(((VLOOKUP(B205,'Growth Rates'!$B$11:$O$140,($B$1+2),FALSE)))-(((I$7/VLOOKUP(B205,'Paddock Names'!$B$11:$D$140,3))))))*-1,0),31)))</f>
        <v>#DIV/0!</v>
      </c>
      <c r="E205" s="17" t="str">
        <f t="shared" ref="E205:E267" si="10">IF(SUM(I205:AM205)&gt;0,SUM(I205:AM205)," ")</f>
        <v xml:space="preserve"> </v>
      </c>
      <c r="F205" s="119" t="e">
        <f>Nov!AL206</f>
        <v>#DIV/0!</v>
      </c>
      <c r="G205" s="17">
        <f>VLOOKUP(B205,'Herbage Mass Residual'!$B$11:$O$140,($B$1+2),FALSE)</f>
        <v>2000</v>
      </c>
      <c r="H205" s="103" t="e">
        <f>($F$7/VLOOKUP(B205,'Paddock Names'!$B$11:$D$140,3))*(SUM(I205:AM205)/31)</f>
        <v>#DIV/0!</v>
      </c>
      <c r="I205" s="100"/>
      <c r="J205" s="100"/>
      <c r="K205" s="100"/>
      <c r="L205" s="100"/>
      <c r="M205" s="100"/>
      <c r="N205" s="100"/>
      <c r="O205" s="100"/>
      <c r="P205" s="100"/>
      <c r="Q205" s="100"/>
      <c r="R205" s="100"/>
      <c r="S205" s="100"/>
      <c r="T205" s="100"/>
      <c r="U205" s="100"/>
      <c r="V205" s="100"/>
      <c r="W205" s="100"/>
      <c r="X205" s="100"/>
      <c r="Y205" s="100"/>
      <c r="Z205" s="100"/>
      <c r="AA205" s="100"/>
      <c r="AB205" s="100"/>
      <c r="AC205" s="100"/>
      <c r="AD205" s="100"/>
      <c r="AE205" s="100"/>
      <c r="AF205" s="100"/>
      <c r="AG205" s="100"/>
      <c r="AH205" s="100"/>
      <c r="AI205" s="100"/>
      <c r="AJ205" s="100"/>
      <c r="AK205" s="100"/>
      <c r="AL205" s="100"/>
      <c r="AM205" s="102"/>
    </row>
    <row r="206" spans="2:39" ht="16" thickBot="1" x14ac:dyDescent="0.25">
      <c r="B206" s="58">
        <f t="shared" si="9"/>
        <v>98.5</v>
      </c>
      <c r="C206" s="23"/>
      <c r="D206" s="29"/>
      <c r="E206" s="27"/>
      <c r="F206" s="21"/>
      <c r="G206" s="22"/>
      <c r="H206" s="104"/>
      <c r="I206" s="114" t="e">
        <f>F205+(VLOOKUP(B205,'Growth Rates'!$B$11:$O$140,($B$1+2),FALSE))-(I205*(I$7/VLOOKUP(B205,'Paddock Names'!$B$11:$D$140,3)))</f>
        <v>#DIV/0!</v>
      </c>
      <c r="J206" s="114" t="e">
        <f>I206+(VLOOKUP($B205,'Growth Rates'!$B$11:$O$140,($B$1+2),FALSE))-(J205*(J$7/VLOOKUP($B205,'Paddock Names'!$B$11:$D$140,3)))</f>
        <v>#DIV/0!</v>
      </c>
      <c r="K206" s="114" t="e">
        <f>J206+(VLOOKUP($B205,'Growth Rates'!$B$11:$O$140,($B$1+2),FALSE))-(K205*(K$7/VLOOKUP($B205,'Paddock Names'!$B$11:$D$140,3)))</f>
        <v>#DIV/0!</v>
      </c>
      <c r="L206" s="114" t="e">
        <f>K206+(VLOOKUP($B205,'Growth Rates'!$B$11:$O$140,($B$1+2),FALSE))-(L205*(L$7/VLOOKUP($B205,'Paddock Names'!$B$11:$D$140,3)))</f>
        <v>#DIV/0!</v>
      </c>
      <c r="M206" s="114" t="e">
        <f>L206+(VLOOKUP($B205,'Growth Rates'!$B$11:$O$140,($B$1+2),FALSE))-(M205*(M$7/VLOOKUP($B205,'Paddock Names'!$B$11:$D$140,3)))</f>
        <v>#DIV/0!</v>
      </c>
      <c r="N206" s="114" t="e">
        <f>M206+(VLOOKUP($B205,'Growth Rates'!$B$11:$O$140,($B$1+2),FALSE))-(N205*(N$7/VLOOKUP($B205,'Paddock Names'!$B$11:$D$140,3)))</f>
        <v>#DIV/0!</v>
      </c>
      <c r="O206" s="114" t="e">
        <f>N206+(VLOOKUP($B205,'Growth Rates'!$B$11:$O$140,($B$1+2),FALSE))-(O205*(O$7/VLOOKUP($B205,'Paddock Names'!$B$11:$D$140,3)))</f>
        <v>#DIV/0!</v>
      </c>
      <c r="P206" s="114" t="e">
        <f>O206+(VLOOKUP($B205,'Growth Rates'!$B$11:$O$140,($B$1+2),FALSE))-(P205*(P$7/VLOOKUP($B205,'Paddock Names'!$B$11:$D$140,3)))</f>
        <v>#DIV/0!</v>
      </c>
      <c r="Q206" s="114" t="e">
        <f>P206+(VLOOKUP($B205,'Growth Rates'!$B$11:$O$140,($B$1+2),FALSE))-(Q205*(Q$7/VLOOKUP($B205,'Paddock Names'!$B$11:$D$140,3)))</f>
        <v>#DIV/0!</v>
      </c>
      <c r="R206" s="114" t="e">
        <f>Q206+(VLOOKUP($B205,'Growth Rates'!$B$11:$O$140,($B$1+2),FALSE))-(R205*(R$7/VLOOKUP($B205,'Paddock Names'!$B$11:$D$140,3)))</f>
        <v>#DIV/0!</v>
      </c>
      <c r="S206" s="114" t="e">
        <f>R206+(VLOOKUP($B205,'Growth Rates'!$B$11:$O$140,($B$1+2),FALSE))-(S205*(S$7/VLOOKUP($B205,'Paddock Names'!$B$11:$D$140,3)))</f>
        <v>#DIV/0!</v>
      </c>
      <c r="T206" s="114" t="e">
        <f>S206+(VLOOKUP($B205,'Growth Rates'!$B$11:$O$140,($B$1+2),FALSE))-(T205*(T$7/VLOOKUP($B205,'Paddock Names'!$B$11:$D$140,3)))</f>
        <v>#DIV/0!</v>
      </c>
      <c r="U206" s="114" t="e">
        <f>T206+(VLOOKUP($B205,'Growth Rates'!$B$11:$O$140,($B$1+2),FALSE))-(U205*(U$7/VLOOKUP($B205,'Paddock Names'!$B$11:$D$140,3)))</f>
        <v>#DIV/0!</v>
      </c>
      <c r="V206" s="114" t="e">
        <f>U206+(VLOOKUP($B205,'Growth Rates'!$B$11:$O$140,($B$1+2),FALSE))-(V205*(V$7/VLOOKUP($B205,'Paddock Names'!$B$11:$D$140,3)))</f>
        <v>#DIV/0!</v>
      </c>
      <c r="W206" s="114" t="e">
        <f>V206+(VLOOKUP($B205,'Growth Rates'!$B$11:$O$140,($B$1+2),FALSE))-(W205*(W$7/VLOOKUP($B205,'Paddock Names'!$B$11:$D$140,3)))</f>
        <v>#DIV/0!</v>
      </c>
      <c r="X206" s="114" t="e">
        <f>W206+(VLOOKUP($B205,'Growth Rates'!$B$11:$O$140,($B$1+2),FALSE))-(X205*(X$7/VLOOKUP($B205,'Paddock Names'!$B$11:$D$140,3)))</f>
        <v>#DIV/0!</v>
      </c>
      <c r="Y206" s="114" t="e">
        <f>X206+(VLOOKUP($B205,'Growth Rates'!$B$11:$O$140,($B$1+2),FALSE))-(Y205*(Y$7/VLOOKUP($B205,'Paddock Names'!$B$11:$D$140,3)))</f>
        <v>#DIV/0!</v>
      </c>
      <c r="Z206" s="114" t="e">
        <f>Y206+(VLOOKUP($B205,'Growth Rates'!$B$11:$O$140,($B$1+2),FALSE))-(Z205*(Z$7/VLOOKUP($B205,'Paddock Names'!$B$11:$D$140,3)))</f>
        <v>#DIV/0!</v>
      </c>
      <c r="AA206" s="114" t="e">
        <f>Z206+(VLOOKUP($B205,'Growth Rates'!$B$11:$O$140,($B$1+2),FALSE))-(AA205*(AA$7/VLOOKUP($B205,'Paddock Names'!$B$11:$D$140,3)))</f>
        <v>#DIV/0!</v>
      </c>
      <c r="AB206" s="114" t="e">
        <f>AA206+(VLOOKUP($B205,'Growth Rates'!$B$11:$O$140,($B$1+2),FALSE))-(AB205*(AB$7/VLOOKUP($B205,'Paddock Names'!$B$11:$D$140,3)))</f>
        <v>#DIV/0!</v>
      </c>
      <c r="AC206" s="114" t="e">
        <f>AB206+(VLOOKUP($B205,'Growth Rates'!$B$11:$O$140,($B$1+2),FALSE))-(AC205*(AC$7/VLOOKUP($B205,'Paddock Names'!$B$11:$D$140,3)))</f>
        <v>#DIV/0!</v>
      </c>
      <c r="AD206" s="114" t="e">
        <f>AC206+(VLOOKUP($B205,'Growth Rates'!$B$11:$O$140,($B$1+2),FALSE))-(AD205*(AD$7/VLOOKUP($B205,'Paddock Names'!$B$11:$D$140,3)))</f>
        <v>#DIV/0!</v>
      </c>
      <c r="AE206" s="114" t="e">
        <f>AD206+(VLOOKUP($B205,'Growth Rates'!$B$11:$O$140,($B$1+2),FALSE))-(AE205*(AE$7/VLOOKUP($B205,'Paddock Names'!$B$11:$D$140,3)))</f>
        <v>#DIV/0!</v>
      </c>
      <c r="AF206" s="114" t="e">
        <f>AE206+(VLOOKUP($B205,'Growth Rates'!$B$11:$O$140,($B$1+2),FALSE))-(AF205*(AF$7/VLOOKUP($B205,'Paddock Names'!$B$11:$D$140,3)))</f>
        <v>#DIV/0!</v>
      </c>
      <c r="AG206" s="114" t="e">
        <f>AF206+(VLOOKUP($B205,'Growth Rates'!$B$11:$O$140,($B$1+2),FALSE))-(AG205*(AG$7/VLOOKUP($B205,'Paddock Names'!$B$11:$D$140,3)))</f>
        <v>#DIV/0!</v>
      </c>
      <c r="AH206" s="114" t="e">
        <f>AG206+(VLOOKUP($B205,'Growth Rates'!$B$11:$O$140,($B$1+2),FALSE))-(AH205*(AH$7/VLOOKUP($B205,'Paddock Names'!$B$11:$D$140,3)))</f>
        <v>#DIV/0!</v>
      </c>
      <c r="AI206" s="114" t="e">
        <f>AH206+(VLOOKUP($B205,'Growth Rates'!$B$11:$O$140,($B$1+2),FALSE))-(AI205*(AI$7/VLOOKUP($B205,'Paddock Names'!$B$11:$D$140,3)))</f>
        <v>#DIV/0!</v>
      </c>
      <c r="AJ206" s="114" t="e">
        <f>AI206+(VLOOKUP($B205,'Growth Rates'!$B$11:$O$140,($B$1+2),FALSE))-(AJ205*(AJ$7/VLOOKUP($B205,'Paddock Names'!$B$11:$D$140,3)))</f>
        <v>#DIV/0!</v>
      </c>
      <c r="AK206" s="114" t="e">
        <f>AJ206+(VLOOKUP($B205,'Growth Rates'!$B$11:$O$140,($B$1+2),FALSE))-(AK205*(AK$7/VLOOKUP($B205,'Paddock Names'!$B$11:$D$140,3)))</f>
        <v>#DIV/0!</v>
      </c>
      <c r="AL206" s="114" t="e">
        <f>AK206+(VLOOKUP($B205,'Growth Rates'!$B$11:$O$140,($B$1+2),FALSE))-(AL205*(AL$7/VLOOKUP($B205,'Paddock Names'!$B$11:$D$140,3)))</f>
        <v>#DIV/0!</v>
      </c>
      <c r="AM206" s="115" t="e">
        <f>AL206+(VLOOKUP($B205,'Growth Rates'!$B$11:$O$140,($B$1+2),FALSE))-(AM205*(AM$7/VLOOKUP($B205,'Paddock Names'!$B$11:$D$140,3)))</f>
        <v>#DIV/0!</v>
      </c>
    </row>
    <row r="207" spans="2:39" x14ac:dyDescent="0.2">
      <c r="B207" s="58">
        <f t="shared" si="9"/>
        <v>99</v>
      </c>
      <c r="C207" s="23" t="str">
        <f>IF(VLOOKUP(B207,'Paddock Names'!$B$11:$C$140,2)&gt;0,VLOOKUP(B207,'Paddock Names'!$B$11:$C$140,2),"")</f>
        <v/>
      </c>
      <c r="D207" s="28" t="e">
        <f>IF(((F207-G207)/(((VLOOKUP(B207,'Growth Rates'!$B$11:$O$140,($B$1+2),FALSE)))-(((I$7/VLOOKUP(B207,'Paddock Names'!$B$11:$D$140,3))))))*-1&gt;31,31,(IF(((F207-G207)/(((VLOOKUP(B207,'Growth Rates'!$B$11:$O$140,($B$1+2),FALSE)))-(((I$7/VLOOKUP(B207,'Paddock Names'!$B$11:$D$140,3))))))*-1&gt;0,ROUNDDOWN(((F207-G207)/(((VLOOKUP(B207,'Growth Rates'!$B$11:$O$140,($B$1+2),FALSE)))-(((I$7/VLOOKUP(B207,'Paddock Names'!$B$11:$D$140,3))))))*-1,0),31)))</f>
        <v>#DIV/0!</v>
      </c>
      <c r="E207" s="17" t="str">
        <f t="shared" si="10"/>
        <v xml:space="preserve"> </v>
      </c>
      <c r="F207" s="119" t="e">
        <f>Nov!AL208</f>
        <v>#DIV/0!</v>
      </c>
      <c r="G207" s="17">
        <f>VLOOKUP(B207,'Herbage Mass Residual'!$B$11:$O$140,($B$1+2),FALSE)</f>
        <v>2000</v>
      </c>
      <c r="H207" s="103" t="e">
        <f>($F$7/VLOOKUP(B207,'Paddock Names'!$B$11:$D$140,3))*(SUM(I207:AM207)/31)</f>
        <v>#DIV/0!</v>
      </c>
      <c r="I207" s="100"/>
      <c r="J207" s="100"/>
      <c r="K207" s="100"/>
      <c r="L207" s="100"/>
      <c r="M207" s="100"/>
      <c r="N207" s="100"/>
      <c r="O207" s="100"/>
      <c r="P207" s="100"/>
      <c r="Q207" s="100"/>
      <c r="R207" s="100"/>
      <c r="S207" s="100"/>
      <c r="T207" s="100"/>
      <c r="U207" s="100"/>
      <c r="V207" s="100"/>
      <c r="W207" s="100"/>
      <c r="X207" s="100"/>
      <c r="Y207" s="100"/>
      <c r="Z207" s="100"/>
      <c r="AA207" s="100"/>
      <c r="AB207" s="100"/>
      <c r="AC207" s="100"/>
      <c r="AD207" s="100"/>
      <c r="AE207" s="100"/>
      <c r="AF207" s="100"/>
      <c r="AG207" s="100"/>
      <c r="AH207" s="100"/>
      <c r="AI207" s="100"/>
      <c r="AJ207" s="100"/>
      <c r="AK207" s="100"/>
      <c r="AL207" s="100"/>
      <c r="AM207" s="102"/>
    </row>
    <row r="208" spans="2:39" ht="16" thickBot="1" x14ac:dyDescent="0.25">
      <c r="B208" s="58">
        <f t="shared" si="9"/>
        <v>99.5</v>
      </c>
      <c r="C208" s="23"/>
      <c r="D208" s="29"/>
      <c r="E208" s="27"/>
      <c r="F208" s="21"/>
      <c r="G208" s="22"/>
      <c r="H208" s="104"/>
      <c r="I208" s="114" t="e">
        <f>F207+(VLOOKUP(B207,'Growth Rates'!$B$11:$O$140,($B$1+2),FALSE))-(I207*(I$7/VLOOKUP(B207,'Paddock Names'!$B$11:$D$140,3)))</f>
        <v>#DIV/0!</v>
      </c>
      <c r="J208" s="114" t="e">
        <f>I208+(VLOOKUP($B207,'Growth Rates'!$B$11:$O$140,($B$1+2),FALSE))-(J207*(J$7/VLOOKUP($B207,'Paddock Names'!$B$11:$D$140,3)))</f>
        <v>#DIV/0!</v>
      </c>
      <c r="K208" s="114" t="e">
        <f>J208+(VLOOKUP($B207,'Growth Rates'!$B$11:$O$140,($B$1+2),FALSE))-(K207*(K$7/VLOOKUP($B207,'Paddock Names'!$B$11:$D$140,3)))</f>
        <v>#DIV/0!</v>
      </c>
      <c r="L208" s="114" t="e">
        <f>K208+(VLOOKUP($B207,'Growth Rates'!$B$11:$O$140,($B$1+2),FALSE))-(L207*(L$7/VLOOKUP($B207,'Paddock Names'!$B$11:$D$140,3)))</f>
        <v>#DIV/0!</v>
      </c>
      <c r="M208" s="114" t="e">
        <f>L208+(VLOOKUP($B207,'Growth Rates'!$B$11:$O$140,($B$1+2),FALSE))-(M207*(M$7/VLOOKUP($B207,'Paddock Names'!$B$11:$D$140,3)))</f>
        <v>#DIV/0!</v>
      </c>
      <c r="N208" s="114" t="e">
        <f>M208+(VLOOKUP($B207,'Growth Rates'!$B$11:$O$140,($B$1+2),FALSE))-(N207*(N$7/VLOOKUP($B207,'Paddock Names'!$B$11:$D$140,3)))</f>
        <v>#DIV/0!</v>
      </c>
      <c r="O208" s="114" t="e">
        <f>N208+(VLOOKUP($B207,'Growth Rates'!$B$11:$O$140,($B$1+2),FALSE))-(O207*(O$7/VLOOKUP($B207,'Paddock Names'!$B$11:$D$140,3)))</f>
        <v>#DIV/0!</v>
      </c>
      <c r="P208" s="114" t="e">
        <f>O208+(VLOOKUP($B207,'Growth Rates'!$B$11:$O$140,($B$1+2),FALSE))-(P207*(P$7/VLOOKUP($B207,'Paddock Names'!$B$11:$D$140,3)))</f>
        <v>#DIV/0!</v>
      </c>
      <c r="Q208" s="114" t="e">
        <f>P208+(VLOOKUP($B207,'Growth Rates'!$B$11:$O$140,($B$1+2),FALSE))-(Q207*(Q$7/VLOOKUP($B207,'Paddock Names'!$B$11:$D$140,3)))</f>
        <v>#DIV/0!</v>
      </c>
      <c r="R208" s="114" t="e">
        <f>Q208+(VLOOKUP($B207,'Growth Rates'!$B$11:$O$140,($B$1+2),FALSE))-(R207*(R$7/VLOOKUP($B207,'Paddock Names'!$B$11:$D$140,3)))</f>
        <v>#DIV/0!</v>
      </c>
      <c r="S208" s="114" t="e">
        <f>R208+(VLOOKUP($B207,'Growth Rates'!$B$11:$O$140,($B$1+2),FALSE))-(S207*(S$7/VLOOKUP($B207,'Paddock Names'!$B$11:$D$140,3)))</f>
        <v>#DIV/0!</v>
      </c>
      <c r="T208" s="114" t="e">
        <f>S208+(VLOOKUP($B207,'Growth Rates'!$B$11:$O$140,($B$1+2),FALSE))-(T207*(T$7/VLOOKUP($B207,'Paddock Names'!$B$11:$D$140,3)))</f>
        <v>#DIV/0!</v>
      </c>
      <c r="U208" s="114" t="e">
        <f>T208+(VLOOKUP($B207,'Growth Rates'!$B$11:$O$140,($B$1+2),FALSE))-(U207*(U$7/VLOOKUP($B207,'Paddock Names'!$B$11:$D$140,3)))</f>
        <v>#DIV/0!</v>
      </c>
      <c r="V208" s="114" t="e">
        <f>U208+(VLOOKUP($B207,'Growth Rates'!$B$11:$O$140,($B$1+2),FALSE))-(V207*(V$7/VLOOKUP($B207,'Paddock Names'!$B$11:$D$140,3)))</f>
        <v>#DIV/0!</v>
      </c>
      <c r="W208" s="114" t="e">
        <f>V208+(VLOOKUP($B207,'Growth Rates'!$B$11:$O$140,($B$1+2),FALSE))-(W207*(W$7/VLOOKUP($B207,'Paddock Names'!$B$11:$D$140,3)))</f>
        <v>#DIV/0!</v>
      </c>
      <c r="X208" s="114" t="e">
        <f>W208+(VLOOKUP($B207,'Growth Rates'!$B$11:$O$140,($B$1+2),FALSE))-(X207*(X$7/VLOOKUP($B207,'Paddock Names'!$B$11:$D$140,3)))</f>
        <v>#DIV/0!</v>
      </c>
      <c r="Y208" s="114" t="e">
        <f>X208+(VLOOKUP($B207,'Growth Rates'!$B$11:$O$140,($B$1+2),FALSE))-(Y207*(Y$7/VLOOKUP($B207,'Paddock Names'!$B$11:$D$140,3)))</f>
        <v>#DIV/0!</v>
      </c>
      <c r="Z208" s="114" t="e">
        <f>Y208+(VLOOKUP($B207,'Growth Rates'!$B$11:$O$140,($B$1+2),FALSE))-(Z207*(Z$7/VLOOKUP($B207,'Paddock Names'!$B$11:$D$140,3)))</f>
        <v>#DIV/0!</v>
      </c>
      <c r="AA208" s="114" t="e">
        <f>Z208+(VLOOKUP($B207,'Growth Rates'!$B$11:$O$140,($B$1+2),FALSE))-(AA207*(AA$7/VLOOKUP($B207,'Paddock Names'!$B$11:$D$140,3)))</f>
        <v>#DIV/0!</v>
      </c>
      <c r="AB208" s="114" t="e">
        <f>AA208+(VLOOKUP($B207,'Growth Rates'!$B$11:$O$140,($B$1+2),FALSE))-(AB207*(AB$7/VLOOKUP($B207,'Paddock Names'!$B$11:$D$140,3)))</f>
        <v>#DIV/0!</v>
      </c>
      <c r="AC208" s="114" t="e">
        <f>AB208+(VLOOKUP($B207,'Growth Rates'!$B$11:$O$140,($B$1+2),FALSE))-(AC207*(AC$7/VLOOKUP($B207,'Paddock Names'!$B$11:$D$140,3)))</f>
        <v>#DIV/0!</v>
      </c>
      <c r="AD208" s="114" t="e">
        <f>AC208+(VLOOKUP($B207,'Growth Rates'!$B$11:$O$140,($B$1+2),FALSE))-(AD207*(AD$7/VLOOKUP($B207,'Paddock Names'!$B$11:$D$140,3)))</f>
        <v>#DIV/0!</v>
      </c>
      <c r="AE208" s="114" t="e">
        <f>AD208+(VLOOKUP($B207,'Growth Rates'!$B$11:$O$140,($B$1+2),FALSE))-(AE207*(AE$7/VLOOKUP($B207,'Paddock Names'!$B$11:$D$140,3)))</f>
        <v>#DIV/0!</v>
      </c>
      <c r="AF208" s="114" t="e">
        <f>AE208+(VLOOKUP($B207,'Growth Rates'!$B$11:$O$140,($B$1+2),FALSE))-(AF207*(AF$7/VLOOKUP($B207,'Paddock Names'!$B$11:$D$140,3)))</f>
        <v>#DIV/0!</v>
      </c>
      <c r="AG208" s="114" t="e">
        <f>AF208+(VLOOKUP($B207,'Growth Rates'!$B$11:$O$140,($B$1+2),FALSE))-(AG207*(AG$7/VLOOKUP($B207,'Paddock Names'!$B$11:$D$140,3)))</f>
        <v>#DIV/0!</v>
      </c>
      <c r="AH208" s="114" t="e">
        <f>AG208+(VLOOKUP($B207,'Growth Rates'!$B$11:$O$140,($B$1+2),FALSE))-(AH207*(AH$7/VLOOKUP($B207,'Paddock Names'!$B$11:$D$140,3)))</f>
        <v>#DIV/0!</v>
      </c>
      <c r="AI208" s="114" t="e">
        <f>AH208+(VLOOKUP($B207,'Growth Rates'!$B$11:$O$140,($B$1+2),FALSE))-(AI207*(AI$7/VLOOKUP($B207,'Paddock Names'!$B$11:$D$140,3)))</f>
        <v>#DIV/0!</v>
      </c>
      <c r="AJ208" s="114" t="e">
        <f>AI208+(VLOOKUP($B207,'Growth Rates'!$B$11:$O$140,($B$1+2),FALSE))-(AJ207*(AJ$7/VLOOKUP($B207,'Paddock Names'!$B$11:$D$140,3)))</f>
        <v>#DIV/0!</v>
      </c>
      <c r="AK208" s="114" t="e">
        <f>AJ208+(VLOOKUP($B207,'Growth Rates'!$B$11:$O$140,($B$1+2),FALSE))-(AK207*(AK$7/VLOOKUP($B207,'Paddock Names'!$B$11:$D$140,3)))</f>
        <v>#DIV/0!</v>
      </c>
      <c r="AL208" s="114" t="e">
        <f>AK208+(VLOOKUP($B207,'Growth Rates'!$B$11:$O$140,($B$1+2),FALSE))-(AL207*(AL$7/VLOOKUP($B207,'Paddock Names'!$B$11:$D$140,3)))</f>
        <v>#DIV/0!</v>
      </c>
      <c r="AM208" s="115" t="e">
        <f>AL208+(VLOOKUP($B207,'Growth Rates'!$B$11:$O$140,($B$1+2),FALSE))-(AM207*(AM$7/VLOOKUP($B207,'Paddock Names'!$B$11:$D$140,3)))</f>
        <v>#DIV/0!</v>
      </c>
    </row>
    <row r="209" spans="2:39" x14ac:dyDescent="0.2">
      <c r="B209" s="58">
        <f t="shared" si="9"/>
        <v>100</v>
      </c>
      <c r="C209" s="23" t="str">
        <f>IF(VLOOKUP(B209,'Paddock Names'!$B$11:$C$140,2)&gt;0,VLOOKUP(B209,'Paddock Names'!$B$11:$C$140,2),"")</f>
        <v/>
      </c>
      <c r="D209" s="28" t="e">
        <f>IF(((F209-G209)/(((VLOOKUP(B209,'Growth Rates'!$B$11:$O$140,($B$1+2),FALSE)))-(((I$7/VLOOKUP(B209,'Paddock Names'!$B$11:$D$140,3))))))*-1&gt;31,31,(IF(((F209-G209)/(((VLOOKUP(B209,'Growth Rates'!$B$11:$O$140,($B$1+2),FALSE)))-(((I$7/VLOOKUP(B209,'Paddock Names'!$B$11:$D$140,3))))))*-1&gt;0,ROUNDDOWN(((F209-G209)/(((VLOOKUP(B209,'Growth Rates'!$B$11:$O$140,($B$1+2),FALSE)))-(((I$7/VLOOKUP(B209,'Paddock Names'!$B$11:$D$140,3))))))*-1,0),31)))</f>
        <v>#DIV/0!</v>
      </c>
      <c r="E209" s="17" t="str">
        <f t="shared" si="10"/>
        <v xml:space="preserve"> </v>
      </c>
      <c r="F209" s="119" t="e">
        <f>Nov!AL210</f>
        <v>#DIV/0!</v>
      </c>
      <c r="G209" s="17">
        <f>VLOOKUP(B209,'Herbage Mass Residual'!$B$11:$O$140,($B$1+2),FALSE)</f>
        <v>2000</v>
      </c>
      <c r="H209" s="103" t="e">
        <f>($F$7/VLOOKUP(B209,'Paddock Names'!$B$11:$D$140,3))*(SUM(I209:AM209)/31)</f>
        <v>#DIV/0!</v>
      </c>
      <c r="I209" s="100"/>
      <c r="J209" s="100"/>
      <c r="K209" s="100"/>
      <c r="L209" s="100"/>
      <c r="M209" s="100"/>
      <c r="N209" s="100"/>
      <c r="O209" s="100"/>
      <c r="P209" s="100"/>
      <c r="Q209" s="100"/>
      <c r="R209" s="100"/>
      <c r="S209" s="100"/>
      <c r="T209" s="100"/>
      <c r="U209" s="100"/>
      <c r="V209" s="100"/>
      <c r="W209" s="100"/>
      <c r="X209" s="100"/>
      <c r="Y209" s="100"/>
      <c r="Z209" s="100"/>
      <c r="AA209" s="100"/>
      <c r="AB209" s="100"/>
      <c r="AC209" s="100"/>
      <c r="AD209" s="100"/>
      <c r="AE209" s="100"/>
      <c r="AF209" s="100"/>
      <c r="AG209" s="100"/>
      <c r="AH209" s="100"/>
      <c r="AI209" s="100"/>
      <c r="AJ209" s="100"/>
      <c r="AK209" s="100"/>
      <c r="AL209" s="100"/>
      <c r="AM209" s="102"/>
    </row>
    <row r="210" spans="2:39" ht="16" thickBot="1" x14ac:dyDescent="0.25">
      <c r="B210" s="58">
        <f t="shared" si="9"/>
        <v>100.5</v>
      </c>
      <c r="C210" s="23"/>
      <c r="D210" s="29"/>
      <c r="E210" s="27"/>
      <c r="F210" s="21"/>
      <c r="G210" s="22"/>
      <c r="H210" s="104"/>
      <c r="I210" s="114" t="e">
        <f>F209+(VLOOKUP(B209,'Growth Rates'!$B$11:$O$140,($B$1+2),FALSE))-(I209*(I$7/VLOOKUP(B209,'Paddock Names'!$B$11:$D$140,3)))</f>
        <v>#DIV/0!</v>
      </c>
      <c r="J210" s="114" t="e">
        <f>I210+(VLOOKUP($B209,'Growth Rates'!$B$11:$O$140,($B$1+2),FALSE))-(J209*(J$7/VLOOKUP($B209,'Paddock Names'!$B$11:$D$140,3)))</f>
        <v>#DIV/0!</v>
      </c>
      <c r="K210" s="114" t="e">
        <f>J210+(VLOOKUP($B209,'Growth Rates'!$B$11:$O$140,($B$1+2),FALSE))-(K209*(K$7/VLOOKUP($B209,'Paddock Names'!$B$11:$D$140,3)))</f>
        <v>#DIV/0!</v>
      </c>
      <c r="L210" s="114" t="e">
        <f>K210+(VLOOKUP($B209,'Growth Rates'!$B$11:$O$140,($B$1+2),FALSE))-(L209*(L$7/VLOOKUP($B209,'Paddock Names'!$B$11:$D$140,3)))</f>
        <v>#DIV/0!</v>
      </c>
      <c r="M210" s="114" t="e">
        <f>L210+(VLOOKUP($B209,'Growth Rates'!$B$11:$O$140,($B$1+2),FALSE))-(M209*(M$7/VLOOKUP($B209,'Paddock Names'!$B$11:$D$140,3)))</f>
        <v>#DIV/0!</v>
      </c>
      <c r="N210" s="114" t="e">
        <f>M210+(VLOOKUP($B209,'Growth Rates'!$B$11:$O$140,($B$1+2),FALSE))-(N209*(N$7/VLOOKUP($B209,'Paddock Names'!$B$11:$D$140,3)))</f>
        <v>#DIV/0!</v>
      </c>
      <c r="O210" s="114" t="e">
        <f>N210+(VLOOKUP($B209,'Growth Rates'!$B$11:$O$140,($B$1+2),FALSE))-(O209*(O$7/VLOOKUP($B209,'Paddock Names'!$B$11:$D$140,3)))</f>
        <v>#DIV/0!</v>
      </c>
      <c r="P210" s="114" t="e">
        <f>O210+(VLOOKUP($B209,'Growth Rates'!$B$11:$O$140,($B$1+2),FALSE))-(P209*(P$7/VLOOKUP($B209,'Paddock Names'!$B$11:$D$140,3)))</f>
        <v>#DIV/0!</v>
      </c>
      <c r="Q210" s="114" t="e">
        <f>P210+(VLOOKUP($B209,'Growth Rates'!$B$11:$O$140,($B$1+2),FALSE))-(Q209*(Q$7/VLOOKUP($B209,'Paddock Names'!$B$11:$D$140,3)))</f>
        <v>#DIV/0!</v>
      </c>
      <c r="R210" s="114" t="e">
        <f>Q210+(VLOOKUP($B209,'Growth Rates'!$B$11:$O$140,($B$1+2),FALSE))-(R209*(R$7/VLOOKUP($B209,'Paddock Names'!$B$11:$D$140,3)))</f>
        <v>#DIV/0!</v>
      </c>
      <c r="S210" s="114" t="e">
        <f>R210+(VLOOKUP($B209,'Growth Rates'!$B$11:$O$140,($B$1+2),FALSE))-(S209*(S$7/VLOOKUP($B209,'Paddock Names'!$B$11:$D$140,3)))</f>
        <v>#DIV/0!</v>
      </c>
      <c r="T210" s="114" t="e">
        <f>S210+(VLOOKUP($B209,'Growth Rates'!$B$11:$O$140,($B$1+2),FALSE))-(T209*(T$7/VLOOKUP($B209,'Paddock Names'!$B$11:$D$140,3)))</f>
        <v>#DIV/0!</v>
      </c>
      <c r="U210" s="114" t="e">
        <f>T210+(VLOOKUP($B209,'Growth Rates'!$B$11:$O$140,($B$1+2),FALSE))-(U209*(U$7/VLOOKUP($B209,'Paddock Names'!$B$11:$D$140,3)))</f>
        <v>#DIV/0!</v>
      </c>
      <c r="V210" s="114" t="e">
        <f>U210+(VLOOKUP($B209,'Growth Rates'!$B$11:$O$140,($B$1+2),FALSE))-(V209*(V$7/VLOOKUP($B209,'Paddock Names'!$B$11:$D$140,3)))</f>
        <v>#DIV/0!</v>
      </c>
      <c r="W210" s="114" t="e">
        <f>V210+(VLOOKUP($B209,'Growth Rates'!$B$11:$O$140,($B$1+2),FALSE))-(W209*(W$7/VLOOKUP($B209,'Paddock Names'!$B$11:$D$140,3)))</f>
        <v>#DIV/0!</v>
      </c>
      <c r="X210" s="114" t="e">
        <f>W210+(VLOOKUP($B209,'Growth Rates'!$B$11:$O$140,($B$1+2),FALSE))-(X209*(X$7/VLOOKUP($B209,'Paddock Names'!$B$11:$D$140,3)))</f>
        <v>#DIV/0!</v>
      </c>
      <c r="Y210" s="114" t="e">
        <f>X210+(VLOOKUP($B209,'Growth Rates'!$B$11:$O$140,($B$1+2),FALSE))-(Y209*(Y$7/VLOOKUP($B209,'Paddock Names'!$B$11:$D$140,3)))</f>
        <v>#DIV/0!</v>
      </c>
      <c r="Z210" s="114" t="e">
        <f>Y210+(VLOOKUP($B209,'Growth Rates'!$B$11:$O$140,($B$1+2),FALSE))-(Z209*(Z$7/VLOOKUP($B209,'Paddock Names'!$B$11:$D$140,3)))</f>
        <v>#DIV/0!</v>
      </c>
      <c r="AA210" s="114" t="e">
        <f>Z210+(VLOOKUP($B209,'Growth Rates'!$B$11:$O$140,($B$1+2),FALSE))-(AA209*(AA$7/VLOOKUP($B209,'Paddock Names'!$B$11:$D$140,3)))</f>
        <v>#DIV/0!</v>
      </c>
      <c r="AB210" s="114" t="e">
        <f>AA210+(VLOOKUP($B209,'Growth Rates'!$B$11:$O$140,($B$1+2),FALSE))-(AB209*(AB$7/VLOOKUP($B209,'Paddock Names'!$B$11:$D$140,3)))</f>
        <v>#DIV/0!</v>
      </c>
      <c r="AC210" s="114" t="e">
        <f>AB210+(VLOOKUP($B209,'Growth Rates'!$B$11:$O$140,($B$1+2),FALSE))-(AC209*(AC$7/VLOOKUP($B209,'Paddock Names'!$B$11:$D$140,3)))</f>
        <v>#DIV/0!</v>
      </c>
      <c r="AD210" s="114" t="e">
        <f>AC210+(VLOOKUP($B209,'Growth Rates'!$B$11:$O$140,($B$1+2),FALSE))-(AD209*(AD$7/VLOOKUP($B209,'Paddock Names'!$B$11:$D$140,3)))</f>
        <v>#DIV/0!</v>
      </c>
      <c r="AE210" s="114" t="e">
        <f>AD210+(VLOOKUP($B209,'Growth Rates'!$B$11:$O$140,($B$1+2),FALSE))-(AE209*(AE$7/VLOOKUP($B209,'Paddock Names'!$B$11:$D$140,3)))</f>
        <v>#DIV/0!</v>
      </c>
      <c r="AF210" s="114" t="e">
        <f>AE210+(VLOOKUP($B209,'Growth Rates'!$B$11:$O$140,($B$1+2),FALSE))-(AF209*(AF$7/VLOOKUP($B209,'Paddock Names'!$B$11:$D$140,3)))</f>
        <v>#DIV/0!</v>
      </c>
      <c r="AG210" s="114" t="e">
        <f>AF210+(VLOOKUP($B209,'Growth Rates'!$B$11:$O$140,($B$1+2),FALSE))-(AG209*(AG$7/VLOOKUP($B209,'Paddock Names'!$B$11:$D$140,3)))</f>
        <v>#DIV/0!</v>
      </c>
      <c r="AH210" s="114" t="e">
        <f>AG210+(VLOOKUP($B209,'Growth Rates'!$B$11:$O$140,($B$1+2),FALSE))-(AH209*(AH$7/VLOOKUP($B209,'Paddock Names'!$B$11:$D$140,3)))</f>
        <v>#DIV/0!</v>
      </c>
      <c r="AI210" s="114" t="e">
        <f>AH210+(VLOOKUP($B209,'Growth Rates'!$B$11:$O$140,($B$1+2),FALSE))-(AI209*(AI$7/VLOOKUP($B209,'Paddock Names'!$B$11:$D$140,3)))</f>
        <v>#DIV/0!</v>
      </c>
      <c r="AJ210" s="114" t="e">
        <f>AI210+(VLOOKUP($B209,'Growth Rates'!$B$11:$O$140,($B$1+2),FALSE))-(AJ209*(AJ$7/VLOOKUP($B209,'Paddock Names'!$B$11:$D$140,3)))</f>
        <v>#DIV/0!</v>
      </c>
      <c r="AK210" s="114" t="e">
        <f>AJ210+(VLOOKUP($B209,'Growth Rates'!$B$11:$O$140,($B$1+2),FALSE))-(AK209*(AK$7/VLOOKUP($B209,'Paddock Names'!$B$11:$D$140,3)))</f>
        <v>#DIV/0!</v>
      </c>
      <c r="AL210" s="114" t="e">
        <f>AK210+(VLOOKUP($B209,'Growth Rates'!$B$11:$O$140,($B$1+2),FALSE))-(AL209*(AL$7/VLOOKUP($B209,'Paddock Names'!$B$11:$D$140,3)))</f>
        <v>#DIV/0!</v>
      </c>
      <c r="AM210" s="115" t="e">
        <f>AL210+(VLOOKUP($B209,'Growth Rates'!$B$11:$O$140,($B$1+2),FALSE))-(AM209*(AM$7/VLOOKUP($B209,'Paddock Names'!$B$11:$D$140,3)))</f>
        <v>#DIV/0!</v>
      </c>
    </row>
    <row r="211" spans="2:39" x14ac:dyDescent="0.2">
      <c r="B211" s="58">
        <f t="shared" si="9"/>
        <v>101</v>
      </c>
      <c r="C211" s="23" t="str">
        <f>IF(VLOOKUP(B211,'Paddock Names'!$B$11:$C$140,2)&gt;0,VLOOKUP(B211,'Paddock Names'!$B$11:$C$140,2),"")</f>
        <v/>
      </c>
      <c r="D211" s="28" t="e">
        <f>IF(((F211-G211)/(((VLOOKUP(B211,'Growth Rates'!$B$11:$O$140,($B$1+2),FALSE)))-(((I$7/VLOOKUP(B211,'Paddock Names'!$B$11:$D$140,3))))))*-1&gt;31,31,(IF(((F211-G211)/(((VLOOKUP(B211,'Growth Rates'!$B$11:$O$140,($B$1+2),FALSE)))-(((I$7/VLOOKUP(B211,'Paddock Names'!$B$11:$D$140,3))))))*-1&gt;0,ROUNDDOWN(((F211-G211)/(((VLOOKUP(B211,'Growth Rates'!$B$11:$O$140,($B$1+2),FALSE)))-(((I$7/VLOOKUP(B211,'Paddock Names'!$B$11:$D$140,3))))))*-1,0),31)))</f>
        <v>#DIV/0!</v>
      </c>
      <c r="E211" s="17" t="str">
        <f t="shared" si="10"/>
        <v xml:space="preserve"> </v>
      </c>
      <c r="F211" s="119" t="e">
        <f>Nov!AL212</f>
        <v>#DIV/0!</v>
      </c>
      <c r="G211" s="17">
        <f>VLOOKUP(B211,'Herbage Mass Residual'!$B$11:$O$140,($B$1+2),FALSE)</f>
        <v>2000</v>
      </c>
      <c r="H211" s="103" t="e">
        <f>($F$7/VLOOKUP(B211,'Paddock Names'!$B$11:$D$140,3))*(SUM(I211:AM211)/31)</f>
        <v>#DIV/0!</v>
      </c>
      <c r="I211" s="100"/>
      <c r="J211" s="100"/>
      <c r="K211" s="100"/>
      <c r="L211" s="100"/>
      <c r="M211" s="100"/>
      <c r="N211" s="100"/>
      <c r="O211" s="100"/>
      <c r="P211" s="100"/>
      <c r="Q211" s="100"/>
      <c r="R211" s="100"/>
      <c r="S211" s="100"/>
      <c r="T211" s="100"/>
      <c r="U211" s="100"/>
      <c r="V211" s="100"/>
      <c r="W211" s="100"/>
      <c r="X211" s="100"/>
      <c r="Y211" s="100"/>
      <c r="Z211" s="100"/>
      <c r="AA211" s="100"/>
      <c r="AB211" s="100"/>
      <c r="AC211" s="100"/>
      <c r="AD211" s="100"/>
      <c r="AE211" s="100"/>
      <c r="AF211" s="100"/>
      <c r="AG211" s="100"/>
      <c r="AH211" s="100"/>
      <c r="AI211" s="100"/>
      <c r="AJ211" s="100"/>
      <c r="AK211" s="100"/>
      <c r="AL211" s="100"/>
      <c r="AM211" s="102"/>
    </row>
    <row r="212" spans="2:39" ht="16" thickBot="1" x14ac:dyDescent="0.25">
      <c r="B212" s="58">
        <f t="shared" si="9"/>
        <v>101.5</v>
      </c>
      <c r="C212" s="23"/>
      <c r="D212" s="29"/>
      <c r="E212" s="27"/>
      <c r="F212" s="21"/>
      <c r="G212" s="22"/>
      <c r="H212" s="104"/>
      <c r="I212" s="114" t="e">
        <f>F211+(VLOOKUP(B211,'Growth Rates'!$B$11:$O$140,($B$1+2),FALSE))-(I211*(I$7/VLOOKUP(B211,'Paddock Names'!$B$11:$D$140,3)))</f>
        <v>#DIV/0!</v>
      </c>
      <c r="J212" s="114" t="e">
        <f>I212+(VLOOKUP($B211,'Growth Rates'!$B$11:$O$140,($B$1+2),FALSE))-(J211*(J$7/VLOOKUP($B211,'Paddock Names'!$B$11:$D$140,3)))</f>
        <v>#DIV/0!</v>
      </c>
      <c r="K212" s="114" t="e">
        <f>J212+(VLOOKUP($B211,'Growth Rates'!$B$11:$O$140,($B$1+2),FALSE))-(K211*(K$7/VLOOKUP($B211,'Paddock Names'!$B$11:$D$140,3)))</f>
        <v>#DIV/0!</v>
      </c>
      <c r="L212" s="114" t="e">
        <f>K212+(VLOOKUP($B211,'Growth Rates'!$B$11:$O$140,($B$1+2),FALSE))-(L211*(L$7/VLOOKUP($B211,'Paddock Names'!$B$11:$D$140,3)))</f>
        <v>#DIV/0!</v>
      </c>
      <c r="M212" s="114" t="e">
        <f>L212+(VLOOKUP($B211,'Growth Rates'!$B$11:$O$140,($B$1+2),FALSE))-(M211*(M$7/VLOOKUP($B211,'Paddock Names'!$B$11:$D$140,3)))</f>
        <v>#DIV/0!</v>
      </c>
      <c r="N212" s="114" t="e">
        <f>M212+(VLOOKUP($B211,'Growth Rates'!$B$11:$O$140,($B$1+2),FALSE))-(N211*(N$7/VLOOKUP($B211,'Paddock Names'!$B$11:$D$140,3)))</f>
        <v>#DIV/0!</v>
      </c>
      <c r="O212" s="114" t="e">
        <f>N212+(VLOOKUP($B211,'Growth Rates'!$B$11:$O$140,($B$1+2),FALSE))-(O211*(O$7/VLOOKUP($B211,'Paddock Names'!$B$11:$D$140,3)))</f>
        <v>#DIV/0!</v>
      </c>
      <c r="P212" s="114" t="e">
        <f>O212+(VLOOKUP($B211,'Growth Rates'!$B$11:$O$140,($B$1+2),FALSE))-(P211*(P$7/VLOOKUP($B211,'Paddock Names'!$B$11:$D$140,3)))</f>
        <v>#DIV/0!</v>
      </c>
      <c r="Q212" s="114" t="e">
        <f>P212+(VLOOKUP($B211,'Growth Rates'!$B$11:$O$140,($B$1+2),FALSE))-(Q211*(Q$7/VLOOKUP($B211,'Paddock Names'!$B$11:$D$140,3)))</f>
        <v>#DIV/0!</v>
      </c>
      <c r="R212" s="114" t="e">
        <f>Q212+(VLOOKUP($B211,'Growth Rates'!$B$11:$O$140,($B$1+2),FALSE))-(R211*(R$7/VLOOKUP($B211,'Paddock Names'!$B$11:$D$140,3)))</f>
        <v>#DIV/0!</v>
      </c>
      <c r="S212" s="114" t="e">
        <f>R212+(VLOOKUP($B211,'Growth Rates'!$B$11:$O$140,($B$1+2),FALSE))-(S211*(S$7/VLOOKUP($B211,'Paddock Names'!$B$11:$D$140,3)))</f>
        <v>#DIV/0!</v>
      </c>
      <c r="T212" s="114" t="e">
        <f>S212+(VLOOKUP($B211,'Growth Rates'!$B$11:$O$140,($B$1+2),FALSE))-(T211*(T$7/VLOOKUP($B211,'Paddock Names'!$B$11:$D$140,3)))</f>
        <v>#DIV/0!</v>
      </c>
      <c r="U212" s="114" t="e">
        <f>T212+(VLOOKUP($B211,'Growth Rates'!$B$11:$O$140,($B$1+2),FALSE))-(U211*(U$7/VLOOKUP($B211,'Paddock Names'!$B$11:$D$140,3)))</f>
        <v>#DIV/0!</v>
      </c>
      <c r="V212" s="114" t="e">
        <f>U212+(VLOOKUP($B211,'Growth Rates'!$B$11:$O$140,($B$1+2),FALSE))-(V211*(V$7/VLOOKUP($B211,'Paddock Names'!$B$11:$D$140,3)))</f>
        <v>#DIV/0!</v>
      </c>
      <c r="W212" s="114" t="e">
        <f>V212+(VLOOKUP($B211,'Growth Rates'!$B$11:$O$140,($B$1+2),FALSE))-(W211*(W$7/VLOOKUP($B211,'Paddock Names'!$B$11:$D$140,3)))</f>
        <v>#DIV/0!</v>
      </c>
      <c r="X212" s="114" t="e">
        <f>W212+(VLOOKUP($B211,'Growth Rates'!$B$11:$O$140,($B$1+2),FALSE))-(X211*(X$7/VLOOKUP($B211,'Paddock Names'!$B$11:$D$140,3)))</f>
        <v>#DIV/0!</v>
      </c>
      <c r="Y212" s="114" t="e">
        <f>X212+(VLOOKUP($B211,'Growth Rates'!$B$11:$O$140,($B$1+2),FALSE))-(Y211*(Y$7/VLOOKUP($B211,'Paddock Names'!$B$11:$D$140,3)))</f>
        <v>#DIV/0!</v>
      </c>
      <c r="Z212" s="114" t="e">
        <f>Y212+(VLOOKUP($B211,'Growth Rates'!$B$11:$O$140,($B$1+2),FALSE))-(Z211*(Z$7/VLOOKUP($B211,'Paddock Names'!$B$11:$D$140,3)))</f>
        <v>#DIV/0!</v>
      </c>
      <c r="AA212" s="114" t="e">
        <f>Z212+(VLOOKUP($B211,'Growth Rates'!$B$11:$O$140,($B$1+2),FALSE))-(AA211*(AA$7/VLOOKUP($B211,'Paddock Names'!$B$11:$D$140,3)))</f>
        <v>#DIV/0!</v>
      </c>
      <c r="AB212" s="114" t="e">
        <f>AA212+(VLOOKUP($B211,'Growth Rates'!$B$11:$O$140,($B$1+2),FALSE))-(AB211*(AB$7/VLOOKUP($B211,'Paddock Names'!$B$11:$D$140,3)))</f>
        <v>#DIV/0!</v>
      </c>
      <c r="AC212" s="114" t="e">
        <f>AB212+(VLOOKUP($B211,'Growth Rates'!$B$11:$O$140,($B$1+2),FALSE))-(AC211*(AC$7/VLOOKUP($B211,'Paddock Names'!$B$11:$D$140,3)))</f>
        <v>#DIV/0!</v>
      </c>
      <c r="AD212" s="114" t="e">
        <f>AC212+(VLOOKUP($B211,'Growth Rates'!$B$11:$O$140,($B$1+2),FALSE))-(AD211*(AD$7/VLOOKUP($B211,'Paddock Names'!$B$11:$D$140,3)))</f>
        <v>#DIV/0!</v>
      </c>
      <c r="AE212" s="114" t="e">
        <f>AD212+(VLOOKUP($B211,'Growth Rates'!$B$11:$O$140,($B$1+2),FALSE))-(AE211*(AE$7/VLOOKUP($B211,'Paddock Names'!$B$11:$D$140,3)))</f>
        <v>#DIV/0!</v>
      </c>
      <c r="AF212" s="114" t="e">
        <f>AE212+(VLOOKUP($B211,'Growth Rates'!$B$11:$O$140,($B$1+2),FALSE))-(AF211*(AF$7/VLOOKUP($B211,'Paddock Names'!$B$11:$D$140,3)))</f>
        <v>#DIV/0!</v>
      </c>
      <c r="AG212" s="114" t="e">
        <f>AF212+(VLOOKUP($B211,'Growth Rates'!$B$11:$O$140,($B$1+2),FALSE))-(AG211*(AG$7/VLOOKUP($B211,'Paddock Names'!$B$11:$D$140,3)))</f>
        <v>#DIV/0!</v>
      </c>
      <c r="AH212" s="114" t="e">
        <f>AG212+(VLOOKUP($B211,'Growth Rates'!$B$11:$O$140,($B$1+2),FALSE))-(AH211*(AH$7/VLOOKUP($B211,'Paddock Names'!$B$11:$D$140,3)))</f>
        <v>#DIV/0!</v>
      </c>
      <c r="AI212" s="114" t="e">
        <f>AH212+(VLOOKUP($B211,'Growth Rates'!$B$11:$O$140,($B$1+2),FALSE))-(AI211*(AI$7/VLOOKUP($B211,'Paddock Names'!$B$11:$D$140,3)))</f>
        <v>#DIV/0!</v>
      </c>
      <c r="AJ212" s="114" t="e">
        <f>AI212+(VLOOKUP($B211,'Growth Rates'!$B$11:$O$140,($B$1+2),FALSE))-(AJ211*(AJ$7/VLOOKUP($B211,'Paddock Names'!$B$11:$D$140,3)))</f>
        <v>#DIV/0!</v>
      </c>
      <c r="AK212" s="114" t="e">
        <f>AJ212+(VLOOKUP($B211,'Growth Rates'!$B$11:$O$140,($B$1+2),FALSE))-(AK211*(AK$7/VLOOKUP($B211,'Paddock Names'!$B$11:$D$140,3)))</f>
        <v>#DIV/0!</v>
      </c>
      <c r="AL212" s="114" t="e">
        <f>AK212+(VLOOKUP($B211,'Growth Rates'!$B$11:$O$140,($B$1+2),FALSE))-(AL211*(AL$7/VLOOKUP($B211,'Paddock Names'!$B$11:$D$140,3)))</f>
        <v>#DIV/0!</v>
      </c>
      <c r="AM212" s="115" t="e">
        <f>AL212+(VLOOKUP($B211,'Growth Rates'!$B$11:$O$140,($B$1+2),FALSE))-(AM211*(AM$7/VLOOKUP($B211,'Paddock Names'!$B$11:$D$140,3)))</f>
        <v>#DIV/0!</v>
      </c>
    </row>
    <row r="213" spans="2:39" x14ac:dyDescent="0.2">
      <c r="B213" s="58">
        <f t="shared" si="9"/>
        <v>102</v>
      </c>
      <c r="C213" s="23" t="str">
        <f>IF(VLOOKUP(B213,'Paddock Names'!$B$11:$C$140,2)&gt;0,VLOOKUP(B213,'Paddock Names'!$B$11:$C$140,2),"")</f>
        <v/>
      </c>
      <c r="D213" s="28" t="e">
        <f>IF(((F213-G213)/(((VLOOKUP(B213,'Growth Rates'!$B$11:$O$140,($B$1+2),FALSE)))-(((I$7/VLOOKUP(B213,'Paddock Names'!$B$11:$D$140,3))))))*-1&gt;31,31,(IF(((F213-G213)/(((VLOOKUP(B213,'Growth Rates'!$B$11:$O$140,($B$1+2),FALSE)))-(((I$7/VLOOKUP(B213,'Paddock Names'!$B$11:$D$140,3))))))*-1&gt;0,ROUNDDOWN(((F213-G213)/(((VLOOKUP(B213,'Growth Rates'!$B$11:$O$140,($B$1+2),FALSE)))-(((I$7/VLOOKUP(B213,'Paddock Names'!$B$11:$D$140,3))))))*-1,0),31)))</f>
        <v>#DIV/0!</v>
      </c>
      <c r="E213" s="17" t="str">
        <f t="shared" si="10"/>
        <v xml:space="preserve"> </v>
      </c>
      <c r="F213" s="119" t="e">
        <f>Nov!AL214</f>
        <v>#DIV/0!</v>
      </c>
      <c r="G213" s="17">
        <f>VLOOKUP(B213,'Herbage Mass Residual'!$B$11:$O$140,($B$1+2),FALSE)</f>
        <v>2000</v>
      </c>
      <c r="H213" s="103" t="e">
        <f>($F$7/VLOOKUP(B213,'Paddock Names'!$B$11:$D$140,3))*(SUM(I213:AM213)/31)</f>
        <v>#DIV/0!</v>
      </c>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2"/>
    </row>
    <row r="214" spans="2:39" ht="16" thickBot="1" x14ac:dyDescent="0.25">
      <c r="B214" s="58">
        <f t="shared" si="9"/>
        <v>102.5</v>
      </c>
      <c r="C214" s="23"/>
      <c r="D214" s="29"/>
      <c r="E214" s="27"/>
      <c r="F214" s="21"/>
      <c r="G214" s="22"/>
      <c r="H214" s="104"/>
      <c r="I214" s="114" t="e">
        <f>F213+(VLOOKUP(B213,'Growth Rates'!$B$11:$O$140,($B$1+2),FALSE))-(I213*(I$7/VLOOKUP(B213,'Paddock Names'!$B$11:$D$140,3)))</f>
        <v>#DIV/0!</v>
      </c>
      <c r="J214" s="114" t="e">
        <f>I214+(VLOOKUP($B213,'Growth Rates'!$B$11:$O$140,($B$1+2),FALSE))-(J213*(J$7/VLOOKUP($B213,'Paddock Names'!$B$11:$D$140,3)))</f>
        <v>#DIV/0!</v>
      </c>
      <c r="K214" s="114" t="e">
        <f>J214+(VLOOKUP($B213,'Growth Rates'!$B$11:$O$140,($B$1+2),FALSE))-(K213*(K$7/VLOOKUP($B213,'Paddock Names'!$B$11:$D$140,3)))</f>
        <v>#DIV/0!</v>
      </c>
      <c r="L214" s="114" t="e">
        <f>K214+(VLOOKUP($B213,'Growth Rates'!$B$11:$O$140,($B$1+2),FALSE))-(L213*(L$7/VLOOKUP($B213,'Paddock Names'!$B$11:$D$140,3)))</f>
        <v>#DIV/0!</v>
      </c>
      <c r="M214" s="114" t="e">
        <f>L214+(VLOOKUP($B213,'Growth Rates'!$B$11:$O$140,($B$1+2),FALSE))-(M213*(M$7/VLOOKUP($B213,'Paddock Names'!$B$11:$D$140,3)))</f>
        <v>#DIV/0!</v>
      </c>
      <c r="N214" s="114" t="e">
        <f>M214+(VLOOKUP($B213,'Growth Rates'!$B$11:$O$140,($B$1+2),FALSE))-(N213*(N$7/VLOOKUP($B213,'Paddock Names'!$B$11:$D$140,3)))</f>
        <v>#DIV/0!</v>
      </c>
      <c r="O214" s="114" t="e">
        <f>N214+(VLOOKUP($B213,'Growth Rates'!$B$11:$O$140,($B$1+2),FALSE))-(O213*(O$7/VLOOKUP($B213,'Paddock Names'!$B$11:$D$140,3)))</f>
        <v>#DIV/0!</v>
      </c>
      <c r="P214" s="114" t="e">
        <f>O214+(VLOOKUP($B213,'Growth Rates'!$B$11:$O$140,($B$1+2),FALSE))-(P213*(P$7/VLOOKUP($B213,'Paddock Names'!$B$11:$D$140,3)))</f>
        <v>#DIV/0!</v>
      </c>
      <c r="Q214" s="114" t="e">
        <f>P214+(VLOOKUP($B213,'Growth Rates'!$B$11:$O$140,($B$1+2),FALSE))-(Q213*(Q$7/VLOOKUP($B213,'Paddock Names'!$B$11:$D$140,3)))</f>
        <v>#DIV/0!</v>
      </c>
      <c r="R214" s="114" t="e">
        <f>Q214+(VLOOKUP($B213,'Growth Rates'!$B$11:$O$140,($B$1+2),FALSE))-(R213*(R$7/VLOOKUP($B213,'Paddock Names'!$B$11:$D$140,3)))</f>
        <v>#DIV/0!</v>
      </c>
      <c r="S214" s="114" t="e">
        <f>R214+(VLOOKUP($B213,'Growth Rates'!$B$11:$O$140,($B$1+2),FALSE))-(S213*(S$7/VLOOKUP($B213,'Paddock Names'!$B$11:$D$140,3)))</f>
        <v>#DIV/0!</v>
      </c>
      <c r="T214" s="114" t="e">
        <f>S214+(VLOOKUP($B213,'Growth Rates'!$B$11:$O$140,($B$1+2),FALSE))-(T213*(T$7/VLOOKUP($B213,'Paddock Names'!$B$11:$D$140,3)))</f>
        <v>#DIV/0!</v>
      </c>
      <c r="U214" s="114" t="e">
        <f>T214+(VLOOKUP($B213,'Growth Rates'!$B$11:$O$140,($B$1+2),FALSE))-(U213*(U$7/VLOOKUP($B213,'Paddock Names'!$B$11:$D$140,3)))</f>
        <v>#DIV/0!</v>
      </c>
      <c r="V214" s="114" t="e">
        <f>U214+(VLOOKUP($B213,'Growth Rates'!$B$11:$O$140,($B$1+2),FALSE))-(V213*(V$7/VLOOKUP($B213,'Paddock Names'!$B$11:$D$140,3)))</f>
        <v>#DIV/0!</v>
      </c>
      <c r="W214" s="114" t="e">
        <f>V214+(VLOOKUP($B213,'Growth Rates'!$B$11:$O$140,($B$1+2),FALSE))-(W213*(W$7/VLOOKUP($B213,'Paddock Names'!$B$11:$D$140,3)))</f>
        <v>#DIV/0!</v>
      </c>
      <c r="X214" s="114" t="e">
        <f>W214+(VLOOKUP($B213,'Growth Rates'!$B$11:$O$140,($B$1+2),FALSE))-(X213*(X$7/VLOOKUP($B213,'Paddock Names'!$B$11:$D$140,3)))</f>
        <v>#DIV/0!</v>
      </c>
      <c r="Y214" s="114" t="e">
        <f>X214+(VLOOKUP($B213,'Growth Rates'!$B$11:$O$140,($B$1+2),FALSE))-(Y213*(Y$7/VLOOKUP($B213,'Paddock Names'!$B$11:$D$140,3)))</f>
        <v>#DIV/0!</v>
      </c>
      <c r="Z214" s="114" t="e">
        <f>Y214+(VLOOKUP($B213,'Growth Rates'!$B$11:$O$140,($B$1+2),FALSE))-(Z213*(Z$7/VLOOKUP($B213,'Paddock Names'!$B$11:$D$140,3)))</f>
        <v>#DIV/0!</v>
      </c>
      <c r="AA214" s="114" t="e">
        <f>Z214+(VLOOKUP($B213,'Growth Rates'!$B$11:$O$140,($B$1+2),FALSE))-(AA213*(AA$7/VLOOKUP($B213,'Paddock Names'!$B$11:$D$140,3)))</f>
        <v>#DIV/0!</v>
      </c>
      <c r="AB214" s="114" t="e">
        <f>AA214+(VLOOKUP($B213,'Growth Rates'!$B$11:$O$140,($B$1+2),FALSE))-(AB213*(AB$7/VLOOKUP($B213,'Paddock Names'!$B$11:$D$140,3)))</f>
        <v>#DIV/0!</v>
      </c>
      <c r="AC214" s="114" t="e">
        <f>AB214+(VLOOKUP($B213,'Growth Rates'!$B$11:$O$140,($B$1+2),FALSE))-(AC213*(AC$7/VLOOKUP($B213,'Paddock Names'!$B$11:$D$140,3)))</f>
        <v>#DIV/0!</v>
      </c>
      <c r="AD214" s="114" t="e">
        <f>AC214+(VLOOKUP($B213,'Growth Rates'!$B$11:$O$140,($B$1+2),FALSE))-(AD213*(AD$7/VLOOKUP($B213,'Paddock Names'!$B$11:$D$140,3)))</f>
        <v>#DIV/0!</v>
      </c>
      <c r="AE214" s="114" t="e">
        <f>AD214+(VLOOKUP($B213,'Growth Rates'!$B$11:$O$140,($B$1+2),FALSE))-(AE213*(AE$7/VLOOKUP($B213,'Paddock Names'!$B$11:$D$140,3)))</f>
        <v>#DIV/0!</v>
      </c>
      <c r="AF214" s="114" t="e">
        <f>AE214+(VLOOKUP($B213,'Growth Rates'!$B$11:$O$140,($B$1+2),FALSE))-(AF213*(AF$7/VLOOKUP($B213,'Paddock Names'!$B$11:$D$140,3)))</f>
        <v>#DIV/0!</v>
      </c>
      <c r="AG214" s="114" t="e">
        <f>AF214+(VLOOKUP($B213,'Growth Rates'!$B$11:$O$140,($B$1+2),FALSE))-(AG213*(AG$7/VLOOKUP($B213,'Paddock Names'!$B$11:$D$140,3)))</f>
        <v>#DIV/0!</v>
      </c>
      <c r="AH214" s="114" t="e">
        <f>AG214+(VLOOKUP($B213,'Growth Rates'!$B$11:$O$140,($B$1+2),FALSE))-(AH213*(AH$7/VLOOKUP($B213,'Paddock Names'!$B$11:$D$140,3)))</f>
        <v>#DIV/0!</v>
      </c>
      <c r="AI214" s="114" t="e">
        <f>AH214+(VLOOKUP($B213,'Growth Rates'!$B$11:$O$140,($B$1+2),FALSE))-(AI213*(AI$7/VLOOKUP($B213,'Paddock Names'!$B$11:$D$140,3)))</f>
        <v>#DIV/0!</v>
      </c>
      <c r="AJ214" s="114" t="e">
        <f>AI214+(VLOOKUP($B213,'Growth Rates'!$B$11:$O$140,($B$1+2),FALSE))-(AJ213*(AJ$7/VLOOKUP($B213,'Paddock Names'!$B$11:$D$140,3)))</f>
        <v>#DIV/0!</v>
      </c>
      <c r="AK214" s="114" t="e">
        <f>AJ214+(VLOOKUP($B213,'Growth Rates'!$B$11:$O$140,($B$1+2),FALSE))-(AK213*(AK$7/VLOOKUP($B213,'Paddock Names'!$B$11:$D$140,3)))</f>
        <v>#DIV/0!</v>
      </c>
      <c r="AL214" s="114" t="e">
        <f>AK214+(VLOOKUP($B213,'Growth Rates'!$B$11:$O$140,($B$1+2),FALSE))-(AL213*(AL$7/VLOOKUP($B213,'Paddock Names'!$B$11:$D$140,3)))</f>
        <v>#DIV/0!</v>
      </c>
      <c r="AM214" s="115" t="e">
        <f>AL214+(VLOOKUP($B213,'Growth Rates'!$B$11:$O$140,($B$1+2),FALSE))-(AM213*(AM$7/VLOOKUP($B213,'Paddock Names'!$B$11:$D$140,3)))</f>
        <v>#DIV/0!</v>
      </c>
    </row>
    <row r="215" spans="2:39" x14ac:dyDescent="0.2">
      <c r="B215" s="58">
        <f t="shared" si="9"/>
        <v>103</v>
      </c>
      <c r="C215" s="23" t="str">
        <f>IF(VLOOKUP(B215,'Paddock Names'!$B$11:$C$140,2)&gt;0,VLOOKUP(B215,'Paddock Names'!$B$11:$C$140,2),"")</f>
        <v/>
      </c>
      <c r="D215" s="28" t="e">
        <f>IF(((F215-G215)/(((VLOOKUP(B215,'Growth Rates'!$B$11:$O$140,($B$1+2),FALSE)))-(((I$7/VLOOKUP(B215,'Paddock Names'!$B$11:$D$140,3))))))*-1&gt;31,31,(IF(((F215-G215)/(((VLOOKUP(B215,'Growth Rates'!$B$11:$O$140,($B$1+2),FALSE)))-(((I$7/VLOOKUP(B215,'Paddock Names'!$B$11:$D$140,3))))))*-1&gt;0,ROUNDDOWN(((F215-G215)/(((VLOOKUP(B215,'Growth Rates'!$B$11:$O$140,($B$1+2),FALSE)))-(((I$7/VLOOKUP(B215,'Paddock Names'!$B$11:$D$140,3))))))*-1,0),31)))</f>
        <v>#DIV/0!</v>
      </c>
      <c r="E215" s="17" t="str">
        <f t="shared" si="10"/>
        <v xml:space="preserve"> </v>
      </c>
      <c r="F215" s="119" t="e">
        <f>Nov!AL216</f>
        <v>#DIV/0!</v>
      </c>
      <c r="G215" s="17">
        <f>VLOOKUP(B215,'Herbage Mass Residual'!$B$11:$O$140,($B$1+2),FALSE)</f>
        <v>2000</v>
      </c>
      <c r="H215" s="103" t="e">
        <f>($F$7/VLOOKUP(B215,'Paddock Names'!$B$11:$D$140,3))*(SUM(I215:AM215)/31)</f>
        <v>#DIV/0!</v>
      </c>
      <c r="I215" s="100"/>
      <c r="J215" s="100"/>
      <c r="K215" s="100"/>
      <c r="L215" s="100"/>
      <c r="M215" s="100"/>
      <c r="N215" s="100"/>
      <c r="O215" s="100"/>
      <c r="P215" s="100"/>
      <c r="Q215" s="100"/>
      <c r="R215" s="100"/>
      <c r="S215" s="100"/>
      <c r="T215" s="100"/>
      <c r="U215" s="100"/>
      <c r="V215" s="100"/>
      <c r="W215" s="100"/>
      <c r="X215" s="100"/>
      <c r="Y215" s="100"/>
      <c r="Z215" s="100"/>
      <c r="AA215" s="100"/>
      <c r="AB215" s="100"/>
      <c r="AC215" s="100"/>
      <c r="AD215" s="100"/>
      <c r="AE215" s="100"/>
      <c r="AF215" s="100"/>
      <c r="AG215" s="100"/>
      <c r="AH215" s="100"/>
      <c r="AI215" s="100"/>
      <c r="AJ215" s="100"/>
      <c r="AK215" s="100"/>
      <c r="AL215" s="100"/>
      <c r="AM215" s="102"/>
    </row>
    <row r="216" spans="2:39" ht="16" thickBot="1" x14ac:dyDescent="0.25">
      <c r="B216" s="58">
        <f t="shared" si="9"/>
        <v>103.5</v>
      </c>
      <c r="C216" s="23"/>
      <c r="D216" s="29"/>
      <c r="E216" s="27"/>
      <c r="F216" s="21"/>
      <c r="G216" s="22"/>
      <c r="H216" s="104"/>
      <c r="I216" s="114" t="e">
        <f>F215+(VLOOKUP(B215,'Growth Rates'!$B$11:$O$140,($B$1+2),FALSE))-(I215*(I$7/VLOOKUP(B215,'Paddock Names'!$B$11:$D$140,3)))</f>
        <v>#DIV/0!</v>
      </c>
      <c r="J216" s="114" t="e">
        <f>I216+(VLOOKUP($B215,'Growth Rates'!$B$11:$O$140,($B$1+2),FALSE))-(J215*(J$7/VLOOKUP($B215,'Paddock Names'!$B$11:$D$140,3)))</f>
        <v>#DIV/0!</v>
      </c>
      <c r="K216" s="114" t="e">
        <f>J216+(VLOOKUP($B215,'Growth Rates'!$B$11:$O$140,($B$1+2),FALSE))-(K215*(K$7/VLOOKUP($B215,'Paddock Names'!$B$11:$D$140,3)))</f>
        <v>#DIV/0!</v>
      </c>
      <c r="L216" s="114" t="e">
        <f>K216+(VLOOKUP($B215,'Growth Rates'!$B$11:$O$140,($B$1+2),FALSE))-(L215*(L$7/VLOOKUP($B215,'Paddock Names'!$B$11:$D$140,3)))</f>
        <v>#DIV/0!</v>
      </c>
      <c r="M216" s="114" t="e">
        <f>L216+(VLOOKUP($B215,'Growth Rates'!$B$11:$O$140,($B$1+2),FALSE))-(M215*(M$7/VLOOKUP($B215,'Paddock Names'!$B$11:$D$140,3)))</f>
        <v>#DIV/0!</v>
      </c>
      <c r="N216" s="114" t="e">
        <f>M216+(VLOOKUP($B215,'Growth Rates'!$B$11:$O$140,($B$1+2),FALSE))-(N215*(N$7/VLOOKUP($B215,'Paddock Names'!$B$11:$D$140,3)))</f>
        <v>#DIV/0!</v>
      </c>
      <c r="O216" s="114" t="e">
        <f>N216+(VLOOKUP($B215,'Growth Rates'!$B$11:$O$140,($B$1+2),FALSE))-(O215*(O$7/VLOOKUP($B215,'Paddock Names'!$B$11:$D$140,3)))</f>
        <v>#DIV/0!</v>
      </c>
      <c r="P216" s="114" t="e">
        <f>O216+(VLOOKUP($B215,'Growth Rates'!$B$11:$O$140,($B$1+2),FALSE))-(P215*(P$7/VLOOKUP($B215,'Paddock Names'!$B$11:$D$140,3)))</f>
        <v>#DIV/0!</v>
      </c>
      <c r="Q216" s="114" t="e">
        <f>P216+(VLOOKUP($B215,'Growth Rates'!$B$11:$O$140,($B$1+2),FALSE))-(Q215*(Q$7/VLOOKUP($B215,'Paddock Names'!$B$11:$D$140,3)))</f>
        <v>#DIV/0!</v>
      </c>
      <c r="R216" s="114" t="e">
        <f>Q216+(VLOOKUP($B215,'Growth Rates'!$B$11:$O$140,($B$1+2),FALSE))-(R215*(R$7/VLOOKUP($B215,'Paddock Names'!$B$11:$D$140,3)))</f>
        <v>#DIV/0!</v>
      </c>
      <c r="S216" s="114" t="e">
        <f>R216+(VLOOKUP($B215,'Growth Rates'!$B$11:$O$140,($B$1+2),FALSE))-(S215*(S$7/VLOOKUP($B215,'Paddock Names'!$B$11:$D$140,3)))</f>
        <v>#DIV/0!</v>
      </c>
      <c r="T216" s="114" t="e">
        <f>S216+(VLOOKUP($B215,'Growth Rates'!$B$11:$O$140,($B$1+2),FALSE))-(T215*(T$7/VLOOKUP($B215,'Paddock Names'!$B$11:$D$140,3)))</f>
        <v>#DIV/0!</v>
      </c>
      <c r="U216" s="114" t="e">
        <f>T216+(VLOOKUP($B215,'Growth Rates'!$B$11:$O$140,($B$1+2),FALSE))-(U215*(U$7/VLOOKUP($B215,'Paddock Names'!$B$11:$D$140,3)))</f>
        <v>#DIV/0!</v>
      </c>
      <c r="V216" s="114" t="e">
        <f>U216+(VLOOKUP($B215,'Growth Rates'!$B$11:$O$140,($B$1+2),FALSE))-(V215*(V$7/VLOOKUP($B215,'Paddock Names'!$B$11:$D$140,3)))</f>
        <v>#DIV/0!</v>
      </c>
      <c r="W216" s="114" t="e">
        <f>V216+(VLOOKUP($B215,'Growth Rates'!$B$11:$O$140,($B$1+2),FALSE))-(W215*(W$7/VLOOKUP($B215,'Paddock Names'!$B$11:$D$140,3)))</f>
        <v>#DIV/0!</v>
      </c>
      <c r="X216" s="114" t="e">
        <f>W216+(VLOOKUP($B215,'Growth Rates'!$B$11:$O$140,($B$1+2),FALSE))-(X215*(X$7/VLOOKUP($B215,'Paddock Names'!$B$11:$D$140,3)))</f>
        <v>#DIV/0!</v>
      </c>
      <c r="Y216" s="114" t="e">
        <f>X216+(VLOOKUP($B215,'Growth Rates'!$B$11:$O$140,($B$1+2),FALSE))-(Y215*(Y$7/VLOOKUP($B215,'Paddock Names'!$B$11:$D$140,3)))</f>
        <v>#DIV/0!</v>
      </c>
      <c r="Z216" s="114" t="e">
        <f>Y216+(VLOOKUP($B215,'Growth Rates'!$B$11:$O$140,($B$1+2),FALSE))-(Z215*(Z$7/VLOOKUP($B215,'Paddock Names'!$B$11:$D$140,3)))</f>
        <v>#DIV/0!</v>
      </c>
      <c r="AA216" s="114" t="e">
        <f>Z216+(VLOOKUP($B215,'Growth Rates'!$B$11:$O$140,($B$1+2),FALSE))-(AA215*(AA$7/VLOOKUP($B215,'Paddock Names'!$B$11:$D$140,3)))</f>
        <v>#DIV/0!</v>
      </c>
      <c r="AB216" s="114" t="e">
        <f>AA216+(VLOOKUP($B215,'Growth Rates'!$B$11:$O$140,($B$1+2),FALSE))-(AB215*(AB$7/VLOOKUP($B215,'Paddock Names'!$B$11:$D$140,3)))</f>
        <v>#DIV/0!</v>
      </c>
      <c r="AC216" s="114" t="e">
        <f>AB216+(VLOOKUP($B215,'Growth Rates'!$B$11:$O$140,($B$1+2),FALSE))-(AC215*(AC$7/VLOOKUP($B215,'Paddock Names'!$B$11:$D$140,3)))</f>
        <v>#DIV/0!</v>
      </c>
      <c r="AD216" s="114" t="e">
        <f>AC216+(VLOOKUP($B215,'Growth Rates'!$B$11:$O$140,($B$1+2),FALSE))-(AD215*(AD$7/VLOOKUP($B215,'Paddock Names'!$B$11:$D$140,3)))</f>
        <v>#DIV/0!</v>
      </c>
      <c r="AE216" s="114" t="e">
        <f>AD216+(VLOOKUP($B215,'Growth Rates'!$B$11:$O$140,($B$1+2),FALSE))-(AE215*(AE$7/VLOOKUP($B215,'Paddock Names'!$B$11:$D$140,3)))</f>
        <v>#DIV/0!</v>
      </c>
      <c r="AF216" s="114" t="e">
        <f>AE216+(VLOOKUP($B215,'Growth Rates'!$B$11:$O$140,($B$1+2),FALSE))-(AF215*(AF$7/VLOOKUP($B215,'Paddock Names'!$B$11:$D$140,3)))</f>
        <v>#DIV/0!</v>
      </c>
      <c r="AG216" s="114" t="e">
        <f>AF216+(VLOOKUP($B215,'Growth Rates'!$B$11:$O$140,($B$1+2),FALSE))-(AG215*(AG$7/VLOOKUP($B215,'Paddock Names'!$B$11:$D$140,3)))</f>
        <v>#DIV/0!</v>
      </c>
      <c r="AH216" s="114" t="e">
        <f>AG216+(VLOOKUP($B215,'Growth Rates'!$B$11:$O$140,($B$1+2),FALSE))-(AH215*(AH$7/VLOOKUP($B215,'Paddock Names'!$B$11:$D$140,3)))</f>
        <v>#DIV/0!</v>
      </c>
      <c r="AI216" s="114" t="e">
        <f>AH216+(VLOOKUP($B215,'Growth Rates'!$B$11:$O$140,($B$1+2),FALSE))-(AI215*(AI$7/VLOOKUP($B215,'Paddock Names'!$B$11:$D$140,3)))</f>
        <v>#DIV/0!</v>
      </c>
      <c r="AJ216" s="114" t="e">
        <f>AI216+(VLOOKUP($B215,'Growth Rates'!$B$11:$O$140,($B$1+2),FALSE))-(AJ215*(AJ$7/VLOOKUP($B215,'Paddock Names'!$B$11:$D$140,3)))</f>
        <v>#DIV/0!</v>
      </c>
      <c r="AK216" s="114" t="e">
        <f>AJ216+(VLOOKUP($B215,'Growth Rates'!$B$11:$O$140,($B$1+2),FALSE))-(AK215*(AK$7/VLOOKUP($B215,'Paddock Names'!$B$11:$D$140,3)))</f>
        <v>#DIV/0!</v>
      </c>
      <c r="AL216" s="114" t="e">
        <f>AK216+(VLOOKUP($B215,'Growth Rates'!$B$11:$O$140,($B$1+2),FALSE))-(AL215*(AL$7/VLOOKUP($B215,'Paddock Names'!$B$11:$D$140,3)))</f>
        <v>#DIV/0!</v>
      </c>
      <c r="AM216" s="115" t="e">
        <f>AL216+(VLOOKUP($B215,'Growth Rates'!$B$11:$O$140,($B$1+2),FALSE))-(AM215*(AM$7/VLOOKUP($B215,'Paddock Names'!$B$11:$D$140,3)))</f>
        <v>#DIV/0!</v>
      </c>
    </row>
    <row r="217" spans="2:39" x14ac:dyDescent="0.2">
      <c r="B217" s="58">
        <f t="shared" si="9"/>
        <v>104</v>
      </c>
      <c r="C217" s="23" t="str">
        <f>IF(VLOOKUP(B217,'Paddock Names'!$B$11:$C$140,2)&gt;0,VLOOKUP(B217,'Paddock Names'!$B$11:$C$140,2),"")</f>
        <v/>
      </c>
      <c r="D217" s="28" t="e">
        <f>IF(((F217-G217)/(((VLOOKUP(B217,'Growth Rates'!$B$11:$O$140,($B$1+2),FALSE)))-(((I$7/VLOOKUP(B217,'Paddock Names'!$B$11:$D$140,3))))))*-1&gt;31,31,(IF(((F217-G217)/(((VLOOKUP(B217,'Growth Rates'!$B$11:$O$140,($B$1+2),FALSE)))-(((I$7/VLOOKUP(B217,'Paddock Names'!$B$11:$D$140,3))))))*-1&gt;0,ROUNDDOWN(((F217-G217)/(((VLOOKUP(B217,'Growth Rates'!$B$11:$O$140,($B$1+2),FALSE)))-(((I$7/VLOOKUP(B217,'Paddock Names'!$B$11:$D$140,3))))))*-1,0),31)))</f>
        <v>#DIV/0!</v>
      </c>
      <c r="E217" s="17" t="str">
        <f t="shared" si="10"/>
        <v xml:space="preserve"> </v>
      </c>
      <c r="F217" s="119" t="e">
        <f>Nov!AL218</f>
        <v>#DIV/0!</v>
      </c>
      <c r="G217" s="17">
        <f>VLOOKUP(B217,'Herbage Mass Residual'!$B$11:$O$140,($B$1+2),FALSE)</f>
        <v>2000</v>
      </c>
      <c r="H217" s="103" t="e">
        <f>($F$7/VLOOKUP(B217,'Paddock Names'!$B$11:$D$140,3))*(SUM(I217:AM217)/31)</f>
        <v>#DIV/0!</v>
      </c>
      <c r="I217" s="100"/>
      <c r="J217" s="100"/>
      <c r="K217" s="100"/>
      <c r="L217" s="100"/>
      <c r="M217" s="100"/>
      <c r="N217" s="100"/>
      <c r="O217" s="100"/>
      <c r="P217" s="100"/>
      <c r="Q217" s="100"/>
      <c r="R217" s="100"/>
      <c r="S217" s="100"/>
      <c r="T217" s="100"/>
      <c r="U217" s="100"/>
      <c r="V217" s="100"/>
      <c r="W217" s="100"/>
      <c r="X217" s="100"/>
      <c r="Y217" s="100"/>
      <c r="Z217" s="100"/>
      <c r="AA217" s="100"/>
      <c r="AB217" s="100"/>
      <c r="AC217" s="100"/>
      <c r="AD217" s="100"/>
      <c r="AE217" s="100"/>
      <c r="AF217" s="100"/>
      <c r="AG217" s="100"/>
      <c r="AH217" s="100"/>
      <c r="AI217" s="100"/>
      <c r="AJ217" s="100"/>
      <c r="AK217" s="100"/>
      <c r="AL217" s="100"/>
      <c r="AM217" s="102"/>
    </row>
    <row r="218" spans="2:39" ht="16" thickBot="1" x14ac:dyDescent="0.25">
      <c r="B218" s="58">
        <f t="shared" si="9"/>
        <v>104.5</v>
      </c>
      <c r="C218" s="23"/>
      <c r="D218" s="29"/>
      <c r="E218" s="27"/>
      <c r="F218" s="21"/>
      <c r="G218" s="22"/>
      <c r="H218" s="104"/>
      <c r="I218" s="114" t="e">
        <f>F217+(VLOOKUP(B217,'Growth Rates'!$B$11:$O$140,($B$1+2),FALSE))-(I217*(I$7/VLOOKUP(B217,'Paddock Names'!$B$11:$D$140,3)))</f>
        <v>#DIV/0!</v>
      </c>
      <c r="J218" s="114" t="e">
        <f>I218+(VLOOKUP($B217,'Growth Rates'!$B$11:$O$140,($B$1+2),FALSE))-(J217*(J$7/VLOOKUP($B217,'Paddock Names'!$B$11:$D$140,3)))</f>
        <v>#DIV/0!</v>
      </c>
      <c r="K218" s="114" t="e">
        <f>J218+(VLOOKUP($B217,'Growth Rates'!$B$11:$O$140,($B$1+2),FALSE))-(K217*(K$7/VLOOKUP($B217,'Paddock Names'!$B$11:$D$140,3)))</f>
        <v>#DIV/0!</v>
      </c>
      <c r="L218" s="114" t="e">
        <f>K218+(VLOOKUP($B217,'Growth Rates'!$B$11:$O$140,($B$1+2),FALSE))-(L217*(L$7/VLOOKUP($B217,'Paddock Names'!$B$11:$D$140,3)))</f>
        <v>#DIV/0!</v>
      </c>
      <c r="M218" s="114" t="e">
        <f>L218+(VLOOKUP($B217,'Growth Rates'!$B$11:$O$140,($B$1+2),FALSE))-(M217*(M$7/VLOOKUP($B217,'Paddock Names'!$B$11:$D$140,3)))</f>
        <v>#DIV/0!</v>
      </c>
      <c r="N218" s="114" t="e">
        <f>M218+(VLOOKUP($B217,'Growth Rates'!$B$11:$O$140,($B$1+2),FALSE))-(N217*(N$7/VLOOKUP($B217,'Paddock Names'!$B$11:$D$140,3)))</f>
        <v>#DIV/0!</v>
      </c>
      <c r="O218" s="114" t="e">
        <f>N218+(VLOOKUP($B217,'Growth Rates'!$B$11:$O$140,($B$1+2),FALSE))-(O217*(O$7/VLOOKUP($B217,'Paddock Names'!$B$11:$D$140,3)))</f>
        <v>#DIV/0!</v>
      </c>
      <c r="P218" s="114" t="e">
        <f>O218+(VLOOKUP($B217,'Growth Rates'!$B$11:$O$140,($B$1+2),FALSE))-(P217*(P$7/VLOOKUP($B217,'Paddock Names'!$B$11:$D$140,3)))</f>
        <v>#DIV/0!</v>
      </c>
      <c r="Q218" s="114" t="e">
        <f>P218+(VLOOKUP($B217,'Growth Rates'!$B$11:$O$140,($B$1+2),FALSE))-(Q217*(Q$7/VLOOKUP($B217,'Paddock Names'!$B$11:$D$140,3)))</f>
        <v>#DIV/0!</v>
      </c>
      <c r="R218" s="114" t="e">
        <f>Q218+(VLOOKUP($B217,'Growth Rates'!$B$11:$O$140,($B$1+2),FALSE))-(R217*(R$7/VLOOKUP($B217,'Paddock Names'!$B$11:$D$140,3)))</f>
        <v>#DIV/0!</v>
      </c>
      <c r="S218" s="114" t="e">
        <f>R218+(VLOOKUP($B217,'Growth Rates'!$B$11:$O$140,($B$1+2),FALSE))-(S217*(S$7/VLOOKUP($B217,'Paddock Names'!$B$11:$D$140,3)))</f>
        <v>#DIV/0!</v>
      </c>
      <c r="T218" s="114" t="e">
        <f>S218+(VLOOKUP($B217,'Growth Rates'!$B$11:$O$140,($B$1+2),FALSE))-(T217*(T$7/VLOOKUP($B217,'Paddock Names'!$B$11:$D$140,3)))</f>
        <v>#DIV/0!</v>
      </c>
      <c r="U218" s="114" t="e">
        <f>T218+(VLOOKUP($B217,'Growth Rates'!$B$11:$O$140,($B$1+2),FALSE))-(U217*(U$7/VLOOKUP($B217,'Paddock Names'!$B$11:$D$140,3)))</f>
        <v>#DIV/0!</v>
      </c>
      <c r="V218" s="114" t="e">
        <f>U218+(VLOOKUP($B217,'Growth Rates'!$B$11:$O$140,($B$1+2),FALSE))-(V217*(V$7/VLOOKUP($B217,'Paddock Names'!$B$11:$D$140,3)))</f>
        <v>#DIV/0!</v>
      </c>
      <c r="W218" s="114" t="e">
        <f>V218+(VLOOKUP($B217,'Growth Rates'!$B$11:$O$140,($B$1+2),FALSE))-(W217*(W$7/VLOOKUP($B217,'Paddock Names'!$B$11:$D$140,3)))</f>
        <v>#DIV/0!</v>
      </c>
      <c r="X218" s="114" t="e">
        <f>W218+(VLOOKUP($B217,'Growth Rates'!$B$11:$O$140,($B$1+2),FALSE))-(X217*(X$7/VLOOKUP($B217,'Paddock Names'!$B$11:$D$140,3)))</f>
        <v>#DIV/0!</v>
      </c>
      <c r="Y218" s="114" t="e">
        <f>X218+(VLOOKUP($B217,'Growth Rates'!$B$11:$O$140,($B$1+2),FALSE))-(Y217*(Y$7/VLOOKUP($B217,'Paddock Names'!$B$11:$D$140,3)))</f>
        <v>#DIV/0!</v>
      </c>
      <c r="Z218" s="114" t="e">
        <f>Y218+(VLOOKUP($B217,'Growth Rates'!$B$11:$O$140,($B$1+2),FALSE))-(Z217*(Z$7/VLOOKUP($B217,'Paddock Names'!$B$11:$D$140,3)))</f>
        <v>#DIV/0!</v>
      </c>
      <c r="AA218" s="114" t="e">
        <f>Z218+(VLOOKUP($B217,'Growth Rates'!$B$11:$O$140,($B$1+2),FALSE))-(AA217*(AA$7/VLOOKUP($B217,'Paddock Names'!$B$11:$D$140,3)))</f>
        <v>#DIV/0!</v>
      </c>
      <c r="AB218" s="114" t="e">
        <f>AA218+(VLOOKUP($B217,'Growth Rates'!$B$11:$O$140,($B$1+2),FALSE))-(AB217*(AB$7/VLOOKUP($B217,'Paddock Names'!$B$11:$D$140,3)))</f>
        <v>#DIV/0!</v>
      </c>
      <c r="AC218" s="114" t="e">
        <f>AB218+(VLOOKUP($B217,'Growth Rates'!$B$11:$O$140,($B$1+2),FALSE))-(AC217*(AC$7/VLOOKUP($B217,'Paddock Names'!$B$11:$D$140,3)))</f>
        <v>#DIV/0!</v>
      </c>
      <c r="AD218" s="114" t="e">
        <f>AC218+(VLOOKUP($B217,'Growth Rates'!$B$11:$O$140,($B$1+2),FALSE))-(AD217*(AD$7/VLOOKUP($B217,'Paddock Names'!$B$11:$D$140,3)))</f>
        <v>#DIV/0!</v>
      </c>
      <c r="AE218" s="114" t="e">
        <f>AD218+(VLOOKUP($B217,'Growth Rates'!$B$11:$O$140,($B$1+2),FALSE))-(AE217*(AE$7/VLOOKUP($B217,'Paddock Names'!$B$11:$D$140,3)))</f>
        <v>#DIV/0!</v>
      </c>
      <c r="AF218" s="114" t="e">
        <f>AE218+(VLOOKUP($B217,'Growth Rates'!$B$11:$O$140,($B$1+2),FALSE))-(AF217*(AF$7/VLOOKUP($B217,'Paddock Names'!$B$11:$D$140,3)))</f>
        <v>#DIV/0!</v>
      </c>
      <c r="AG218" s="114" t="e">
        <f>AF218+(VLOOKUP($B217,'Growth Rates'!$B$11:$O$140,($B$1+2),FALSE))-(AG217*(AG$7/VLOOKUP($B217,'Paddock Names'!$B$11:$D$140,3)))</f>
        <v>#DIV/0!</v>
      </c>
      <c r="AH218" s="114" t="e">
        <f>AG218+(VLOOKUP($B217,'Growth Rates'!$B$11:$O$140,($B$1+2),FALSE))-(AH217*(AH$7/VLOOKUP($B217,'Paddock Names'!$B$11:$D$140,3)))</f>
        <v>#DIV/0!</v>
      </c>
      <c r="AI218" s="114" t="e">
        <f>AH218+(VLOOKUP($B217,'Growth Rates'!$B$11:$O$140,($B$1+2),FALSE))-(AI217*(AI$7/VLOOKUP($B217,'Paddock Names'!$B$11:$D$140,3)))</f>
        <v>#DIV/0!</v>
      </c>
      <c r="AJ218" s="114" t="e">
        <f>AI218+(VLOOKUP($B217,'Growth Rates'!$B$11:$O$140,($B$1+2),FALSE))-(AJ217*(AJ$7/VLOOKUP($B217,'Paddock Names'!$B$11:$D$140,3)))</f>
        <v>#DIV/0!</v>
      </c>
      <c r="AK218" s="114" t="e">
        <f>AJ218+(VLOOKUP($B217,'Growth Rates'!$B$11:$O$140,($B$1+2),FALSE))-(AK217*(AK$7/VLOOKUP($B217,'Paddock Names'!$B$11:$D$140,3)))</f>
        <v>#DIV/0!</v>
      </c>
      <c r="AL218" s="114" t="e">
        <f>AK218+(VLOOKUP($B217,'Growth Rates'!$B$11:$O$140,($B$1+2),FALSE))-(AL217*(AL$7/VLOOKUP($B217,'Paddock Names'!$B$11:$D$140,3)))</f>
        <v>#DIV/0!</v>
      </c>
      <c r="AM218" s="115" t="e">
        <f>AL218+(VLOOKUP($B217,'Growth Rates'!$B$11:$O$140,($B$1+2),FALSE))-(AM217*(AM$7/VLOOKUP($B217,'Paddock Names'!$B$11:$D$140,3)))</f>
        <v>#DIV/0!</v>
      </c>
    </row>
    <row r="219" spans="2:39" x14ac:dyDescent="0.2">
      <c r="B219" s="58">
        <f t="shared" si="9"/>
        <v>105</v>
      </c>
      <c r="C219" s="23" t="str">
        <f>IF(VLOOKUP(B219,'Paddock Names'!$B$11:$C$140,2)&gt;0,VLOOKUP(B219,'Paddock Names'!$B$11:$C$140,2),"")</f>
        <v/>
      </c>
      <c r="D219" s="28" t="e">
        <f>IF(((F219-G219)/(((VLOOKUP(B219,'Growth Rates'!$B$11:$O$140,($B$1+2),FALSE)))-(((I$7/VLOOKUP(B219,'Paddock Names'!$B$11:$D$140,3))))))*-1&gt;31,31,(IF(((F219-G219)/(((VLOOKUP(B219,'Growth Rates'!$B$11:$O$140,($B$1+2),FALSE)))-(((I$7/VLOOKUP(B219,'Paddock Names'!$B$11:$D$140,3))))))*-1&gt;0,ROUNDDOWN(((F219-G219)/(((VLOOKUP(B219,'Growth Rates'!$B$11:$O$140,($B$1+2),FALSE)))-(((I$7/VLOOKUP(B219,'Paddock Names'!$B$11:$D$140,3))))))*-1,0),31)))</f>
        <v>#DIV/0!</v>
      </c>
      <c r="E219" s="17" t="str">
        <f t="shared" si="10"/>
        <v xml:space="preserve"> </v>
      </c>
      <c r="F219" s="119" t="e">
        <f>Nov!AL220</f>
        <v>#DIV/0!</v>
      </c>
      <c r="G219" s="17">
        <f>VLOOKUP(B219,'Herbage Mass Residual'!$B$11:$O$140,($B$1+2),FALSE)</f>
        <v>2000</v>
      </c>
      <c r="H219" s="103" t="e">
        <f>($F$7/VLOOKUP(B219,'Paddock Names'!$B$11:$D$140,3))*(SUM(I219:AM219)/31)</f>
        <v>#DIV/0!</v>
      </c>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2"/>
    </row>
    <row r="220" spans="2:39" ht="16" thickBot="1" x14ac:dyDescent="0.25">
      <c r="B220" s="58">
        <f t="shared" si="9"/>
        <v>105.5</v>
      </c>
      <c r="C220" s="23"/>
      <c r="D220" s="29"/>
      <c r="E220" s="27"/>
      <c r="F220" s="21"/>
      <c r="G220" s="22"/>
      <c r="H220" s="104"/>
      <c r="I220" s="114" t="e">
        <f>F219+(VLOOKUP(B219,'Growth Rates'!$B$11:$O$140,($B$1+2),FALSE))-(I219*(I$7/VLOOKUP(B219,'Paddock Names'!$B$11:$D$140,3)))</f>
        <v>#DIV/0!</v>
      </c>
      <c r="J220" s="114" t="e">
        <f>I220+(VLOOKUP($B219,'Growth Rates'!$B$11:$O$140,($B$1+2),FALSE))-(J219*(J$7/VLOOKUP($B219,'Paddock Names'!$B$11:$D$140,3)))</f>
        <v>#DIV/0!</v>
      </c>
      <c r="K220" s="114" t="e">
        <f>J220+(VLOOKUP($B219,'Growth Rates'!$B$11:$O$140,($B$1+2),FALSE))-(K219*(K$7/VLOOKUP($B219,'Paddock Names'!$B$11:$D$140,3)))</f>
        <v>#DIV/0!</v>
      </c>
      <c r="L220" s="114" t="e">
        <f>K220+(VLOOKUP($B219,'Growth Rates'!$B$11:$O$140,($B$1+2),FALSE))-(L219*(L$7/VLOOKUP($B219,'Paddock Names'!$B$11:$D$140,3)))</f>
        <v>#DIV/0!</v>
      </c>
      <c r="M220" s="114" t="e">
        <f>L220+(VLOOKUP($B219,'Growth Rates'!$B$11:$O$140,($B$1+2),FALSE))-(M219*(M$7/VLOOKUP($B219,'Paddock Names'!$B$11:$D$140,3)))</f>
        <v>#DIV/0!</v>
      </c>
      <c r="N220" s="114" t="e">
        <f>M220+(VLOOKUP($B219,'Growth Rates'!$B$11:$O$140,($B$1+2),FALSE))-(N219*(N$7/VLOOKUP($B219,'Paddock Names'!$B$11:$D$140,3)))</f>
        <v>#DIV/0!</v>
      </c>
      <c r="O220" s="114" t="e">
        <f>N220+(VLOOKUP($B219,'Growth Rates'!$B$11:$O$140,($B$1+2),FALSE))-(O219*(O$7/VLOOKUP($B219,'Paddock Names'!$B$11:$D$140,3)))</f>
        <v>#DIV/0!</v>
      </c>
      <c r="P220" s="114" t="e">
        <f>O220+(VLOOKUP($B219,'Growth Rates'!$B$11:$O$140,($B$1+2),FALSE))-(P219*(P$7/VLOOKUP($B219,'Paddock Names'!$B$11:$D$140,3)))</f>
        <v>#DIV/0!</v>
      </c>
      <c r="Q220" s="114" t="e">
        <f>P220+(VLOOKUP($B219,'Growth Rates'!$B$11:$O$140,($B$1+2),FALSE))-(Q219*(Q$7/VLOOKUP($B219,'Paddock Names'!$B$11:$D$140,3)))</f>
        <v>#DIV/0!</v>
      </c>
      <c r="R220" s="114" t="e">
        <f>Q220+(VLOOKUP($B219,'Growth Rates'!$B$11:$O$140,($B$1+2),FALSE))-(R219*(R$7/VLOOKUP($B219,'Paddock Names'!$B$11:$D$140,3)))</f>
        <v>#DIV/0!</v>
      </c>
      <c r="S220" s="114" t="e">
        <f>R220+(VLOOKUP($B219,'Growth Rates'!$B$11:$O$140,($B$1+2),FALSE))-(S219*(S$7/VLOOKUP($B219,'Paddock Names'!$B$11:$D$140,3)))</f>
        <v>#DIV/0!</v>
      </c>
      <c r="T220" s="114" t="e">
        <f>S220+(VLOOKUP($B219,'Growth Rates'!$B$11:$O$140,($B$1+2),FALSE))-(T219*(T$7/VLOOKUP($B219,'Paddock Names'!$B$11:$D$140,3)))</f>
        <v>#DIV/0!</v>
      </c>
      <c r="U220" s="114" t="e">
        <f>T220+(VLOOKUP($B219,'Growth Rates'!$B$11:$O$140,($B$1+2),FALSE))-(U219*(U$7/VLOOKUP($B219,'Paddock Names'!$B$11:$D$140,3)))</f>
        <v>#DIV/0!</v>
      </c>
      <c r="V220" s="114" t="e">
        <f>U220+(VLOOKUP($B219,'Growth Rates'!$B$11:$O$140,($B$1+2),FALSE))-(V219*(V$7/VLOOKUP($B219,'Paddock Names'!$B$11:$D$140,3)))</f>
        <v>#DIV/0!</v>
      </c>
      <c r="W220" s="114" t="e">
        <f>V220+(VLOOKUP($B219,'Growth Rates'!$B$11:$O$140,($B$1+2),FALSE))-(W219*(W$7/VLOOKUP($B219,'Paddock Names'!$B$11:$D$140,3)))</f>
        <v>#DIV/0!</v>
      </c>
      <c r="X220" s="114" t="e">
        <f>W220+(VLOOKUP($B219,'Growth Rates'!$B$11:$O$140,($B$1+2),FALSE))-(X219*(X$7/VLOOKUP($B219,'Paddock Names'!$B$11:$D$140,3)))</f>
        <v>#DIV/0!</v>
      </c>
      <c r="Y220" s="114" t="e">
        <f>X220+(VLOOKUP($B219,'Growth Rates'!$B$11:$O$140,($B$1+2),FALSE))-(Y219*(Y$7/VLOOKUP($B219,'Paddock Names'!$B$11:$D$140,3)))</f>
        <v>#DIV/0!</v>
      </c>
      <c r="Z220" s="114" t="e">
        <f>Y220+(VLOOKUP($B219,'Growth Rates'!$B$11:$O$140,($B$1+2),FALSE))-(Z219*(Z$7/VLOOKUP($B219,'Paddock Names'!$B$11:$D$140,3)))</f>
        <v>#DIV/0!</v>
      </c>
      <c r="AA220" s="114" t="e">
        <f>Z220+(VLOOKUP($B219,'Growth Rates'!$B$11:$O$140,($B$1+2),FALSE))-(AA219*(AA$7/VLOOKUP($B219,'Paddock Names'!$B$11:$D$140,3)))</f>
        <v>#DIV/0!</v>
      </c>
      <c r="AB220" s="114" t="e">
        <f>AA220+(VLOOKUP($B219,'Growth Rates'!$B$11:$O$140,($B$1+2),FALSE))-(AB219*(AB$7/VLOOKUP($B219,'Paddock Names'!$B$11:$D$140,3)))</f>
        <v>#DIV/0!</v>
      </c>
      <c r="AC220" s="114" t="e">
        <f>AB220+(VLOOKUP($B219,'Growth Rates'!$B$11:$O$140,($B$1+2),FALSE))-(AC219*(AC$7/VLOOKUP($B219,'Paddock Names'!$B$11:$D$140,3)))</f>
        <v>#DIV/0!</v>
      </c>
      <c r="AD220" s="114" t="e">
        <f>AC220+(VLOOKUP($B219,'Growth Rates'!$B$11:$O$140,($B$1+2),FALSE))-(AD219*(AD$7/VLOOKUP($B219,'Paddock Names'!$B$11:$D$140,3)))</f>
        <v>#DIV/0!</v>
      </c>
      <c r="AE220" s="114" t="e">
        <f>AD220+(VLOOKUP($B219,'Growth Rates'!$B$11:$O$140,($B$1+2),FALSE))-(AE219*(AE$7/VLOOKUP($B219,'Paddock Names'!$B$11:$D$140,3)))</f>
        <v>#DIV/0!</v>
      </c>
      <c r="AF220" s="114" t="e">
        <f>AE220+(VLOOKUP($B219,'Growth Rates'!$B$11:$O$140,($B$1+2),FALSE))-(AF219*(AF$7/VLOOKUP($B219,'Paddock Names'!$B$11:$D$140,3)))</f>
        <v>#DIV/0!</v>
      </c>
      <c r="AG220" s="114" t="e">
        <f>AF220+(VLOOKUP($B219,'Growth Rates'!$B$11:$O$140,($B$1+2),FALSE))-(AG219*(AG$7/VLOOKUP($B219,'Paddock Names'!$B$11:$D$140,3)))</f>
        <v>#DIV/0!</v>
      </c>
      <c r="AH220" s="114" t="e">
        <f>AG220+(VLOOKUP($B219,'Growth Rates'!$B$11:$O$140,($B$1+2),FALSE))-(AH219*(AH$7/VLOOKUP($B219,'Paddock Names'!$B$11:$D$140,3)))</f>
        <v>#DIV/0!</v>
      </c>
      <c r="AI220" s="114" t="e">
        <f>AH220+(VLOOKUP($B219,'Growth Rates'!$B$11:$O$140,($B$1+2),FALSE))-(AI219*(AI$7/VLOOKUP($B219,'Paddock Names'!$B$11:$D$140,3)))</f>
        <v>#DIV/0!</v>
      </c>
      <c r="AJ220" s="114" t="e">
        <f>AI220+(VLOOKUP($B219,'Growth Rates'!$B$11:$O$140,($B$1+2),FALSE))-(AJ219*(AJ$7/VLOOKUP($B219,'Paddock Names'!$B$11:$D$140,3)))</f>
        <v>#DIV/0!</v>
      </c>
      <c r="AK220" s="114" t="e">
        <f>AJ220+(VLOOKUP($B219,'Growth Rates'!$B$11:$O$140,($B$1+2),FALSE))-(AK219*(AK$7/VLOOKUP($B219,'Paddock Names'!$B$11:$D$140,3)))</f>
        <v>#DIV/0!</v>
      </c>
      <c r="AL220" s="114" t="e">
        <f>AK220+(VLOOKUP($B219,'Growth Rates'!$B$11:$O$140,($B$1+2),FALSE))-(AL219*(AL$7/VLOOKUP($B219,'Paddock Names'!$B$11:$D$140,3)))</f>
        <v>#DIV/0!</v>
      </c>
      <c r="AM220" s="115" t="e">
        <f>AL220+(VLOOKUP($B219,'Growth Rates'!$B$11:$O$140,($B$1+2),FALSE))-(AM219*(AM$7/VLOOKUP($B219,'Paddock Names'!$B$11:$D$140,3)))</f>
        <v>#DIV/0!</v>
      </c>
    </row>
    <row r="221" spans="2:39" x14ac:dyDescent="0.2">
      <c r="B221" s="58">
        <f t="shared" si="9"/>
        <v>106</v>
      </c>
      <c r="C221" s="23" t="str">
        <f>IF(VLOOKUP(B221,'Paddock Names'!$B$11:$C$140,2)&gt;0,VLOOKUP(B221,'Paddock Names'!$B$11:$C$140,2),"")</f>
        <v/>
      </c>
      <c r="D221" s="28" t="e">
        <f>IF(((F221-G221)/(((VLOOKUP(B221,'Growth Rates'!$B$11:$O$140,($B$1+2),FALSE)))-(((I$7/VLOOKUP(B221,'Paddock Names'!$B$11:$D$140,3))))))*-1&gt;31,31,(IF(((F221-G221)/(((VLOOKUP(B221,'Growth Rates'!$B$11:$O$140,($B$1+2),FALSE)))-(((I$7/VLOOKUP(B221,'Paddock Names'!$B$11:$D$140,3))))))*-1&gt;0,ROUNDDOWN(((F221-G221)/(((VLOOKUP(B221,'Growth Rates'!$B$11:$O$140,($B$1+2),FALSE)))-(((I$7/VLOOKUP(B221,'Paddock Names'!$B$11:$D$140,3))))))*-1,0),31)))</f>
        <v>#DIV/0!</v>
      </c>
      <c r="E221" s="17" t="str">
        <f t="shared" si="10"/>
        <v xml:space="preserve"> </v>
      </c>
      <c r="F221" s="119" t="e">
        <f>Nov!AL222</f>
        <v>#DIV/0!</v>
      </c>
      <c r="G221" s="17">
        <f>VLOOKUP(B221,'Herbage Mass Residual'!$B$11:$O$140,($B$1+2),FALSE)</f>
        <v>2000</v>
      </c>
      <c r="H221" s="103" t="e">
        <f>($F$7/VLOOKUP(B221,'Paddock Names'!$B$11:$D$140,3))*(SUM(I221:AM221)/31)</f>
        <v>#DIV/0!</v>
      </c>
      <c r="I221" s="100"/>
      <c r="J221" s="100"/>
      <c r="K221" s="100"/>
      <c r="L221" s="100"/>
      <c r="M221" s="100"/>
      <c r="N221" s="100"/>
      <c r="O221" s="100"/>
      <c r="P221" s="100"/>
      <c r="Q221" s="100"/>
      <c r="R221" s="100"/>
      <c r="S221" s="100"/>
      <c r="T221" s="100"/>
      <c r="U221" s="100"/>
      <c r="V221" s="100"/>
      <c r="W221" s="100"/>
      <c r="X221" s="100"/>
      <c r="Y221" s="100"/>
      <c r="Z221" s="100"/>
      <c r="AA221" s="100"/>
      <c r="AB221" s="100"/>
      <c r="AC221" s="100"/>
      <c r="AD221" s="100"/>
      <c r="AE221" s="100"/>
      <c r="AF221" s="100"/>
      <c r="AG221" s="100"/>
      <c r="AH221" s="100"/>
      <c r="AI221" s="100"/>
      <c r="AJ221" s="100"/>
      <c r="AK221" s="100"/>
      <c r="AL221" s="100"/>
      <c r="AM221" s="102"/>
    </row>
    <row r="222" spans="2:39" ht="16" thickBot="1" x14ac:dyDescent="0.25">
      <c r="B222" s="58">
        <f t="shared" si="9"/>
        <v>106.5</v>
      </c>
      <c r="C222" s="23"/>
      <c r="D222" s="29"/>
      <c r="E222" s="27"/>
      <c r="F222" s="21"/>
      <c r="G222" s="22"/>
      <c r="H222" s="104"/>
      <c r="I222" s="114" t="e">
        <f>F221+(VLOOKUP(B221,'Growth Rates'!$B$11:$O$140,($B$1+2),FALSE))-(I221*(I$7/VLOOKUP(B221,'Paddock Names'!$B$11:$D$140,3)))</f>
        <v>#DIV/0!</v>
      </c>
      <c r="J222" s="114" t="e">
        <f>I222+(VLOOKUP($B221,'Growth Rates'!$B$11:$O$140,($B$1+2),FALSE))-(J221*(J$7/VLOOKUP($B221,'Paddock Names'!$B$11:$D$140,3)))</f>
        <v>#DIV/0!</v>
      </c>
      <c r="K222" s="114" t="e">
        <f>J222+(VLOOKUP($B221,'Growth Rates'!$B$11:$O$140,($B$1+2),FALSE))-(K221*(K$7/VLOOKUP($B221,'Paddock Names'!$B$11:$D$140,3)))</f>
        <v>#DIV/0!</v>
      </c>
      <c r="L222" s="114" t="e">
        <f>K222+(VLOOKUP($B221,'Growth Rates'!$B$11:$O$140,($B$1+2),FALSE))-(L221*(L$7/VLOOKUP($B221,'Paddock Names'!$B$11:$D$140,3)))</f>
        <v>#DIV/0!</v>
      </c>
      <c r="M222" s="114" t="e">
        <f>L222+(VLOOKUP($B221,'Growth Rates'!$B$11:$O$140,($B$1+2),FALSE))-(M221*(M$7/VLOOKUP($B221,'Paddock Names'!$B$11:$D$140,3)))</f>
        <v>#DIV/0!</v>
      </c>
      <c r="N222" s="114" t="e">
        <f>M222+(VLOOKUP($B221,'Growth Rates'!$B$11:$O$140,($B$1+2),FALSE))-(N221*(N$7/VLOOKUP($B221,'Paddock Names'!$B$11:$D$140,3)))</f>
        <v>#DIV/0!</v>
      </c>
      <c r="O222" s="114" t="e">
        <f>N222+(VLOOKUP($B221,'Growth Rates'!$B$11:$O$140,($B$1+2),FALSE))-(O221*(O$7/VLOOKUP($B221,'Paddock Names'!$B$11:$D$140,3)))</f>
        <v>#DIV/0!</v>
      </c>
      <c r="P222" s="114" t="e">
        <f>O222+(VLOOKUP($B221,'Growth Rates'!$B$11:$O$140,($B$1+2),FALSE))-(P221*(P$7/VLOOKUP($B221,'Paddock Names'!$B$11:$D$140,3)))</f>
        <v>#DIV/0!</v>
      </c>
      <c r="Q222" s="114" t="e">
        <f>P222+(VLOOKUP($B221,'Growth Rates'!$B$11:$O$140,($B$1+2),FALSE))-(Q221*(Q$7/VLOOKUP($B221,'Paddock Names'!$B$11:$D$140,3)))</f>
        <v>#DIV/0!</v>
      </c>
      <c r="R222" s="114" t="e">
        <f>Q222+(VLOOKUP($B221,'Growth Rates'!$B$11:$O$140,($B$1+2),FALSE))-(R221*(R$7/VLOOKUP($B221,'Paddock Names'!$B$11:$D$140,3)))</f>
        <v>#DIV/0!</v>
      </c>
      <c r="S222" s="114" t="e">
        <f>R222+(VLOOKUP($B221,'Growth Rates'!$B$11:$O$140,($B$1+2),FALSE))-(S221*(S$7/VLOOKUP($B221,'Paddock Names'!$B$11:$D$140,3)))</f>
        <v>#DIV/0!</v>
      </c>
      <c r="T222" s="114" t="e">
        <f>S222+(VLOOKUP($B221,'Growth Rates'!$B$11:$O$140,($B$1+2),FALSE))-(T221*(T$7/VLOOKUP($B221,'Paddock Names'!$B$11:$D$140,3)))</f>
        <v>#DIV/0!</v>
      </c>
      <c r="U222" s="114" t="e">
        <f>T222+(VLOOKUP($B221,'Growth Rates'!$B$11:$O$140,($B$1+2),FALSE))-(U221*(U$7/VLOOKUP($B221,'Paddock Names'!$B$11:$D$140,3)))</f>
        <v>#DIV/0!</v>
      </c>
      <c r="V222" s="114" t="e">
        <f>U222+(VLOOKUP($B221,'Growth Rates'!$B$11:$O$140,($B$1+2),FALSE))-(V221*(V$7/VLOOKUP($B221,'Paddock Names'!$B$11:$D$140,3)))</f>
        <v>#DIV/0!</v>
      </c>
      <c r="W222" s="114" t="e">
        <f>V222+(VLOOKUP($B221,'Growth Rates'!$B$11:$O$140,($B$1+2),FALSE))-(W221*(W$7/VLOOKUP($B221,'Paddock Names'!$B$11:$D$140,3)))</f>
        <v>#DIV/0!</v>
      </c>
      <c r="X222" s="114" t="e">
        <f>W222+(VLOOKUP($B221,'Growth Rates'!$B$11:$O$140,($B$1+2),FALSE))-(X221*(X$7/VLOOKUP($B221,'Paddock Names'!$B$11:$D$140,3)))</f>
        <v>#DIV/0!</v>
      </c>
      <c r="Y222" s="114" t="e">
        <f>X222+(VLOOKUP($B221,'Growth Rates'!$B$11:$O$140,($B$1+2),FALSE))-(Y221*(Y$7/VLOOKUP($B221,'Paddock Names'!$B$11:$D$140,3)))</f>
        <v>#DIV/0!</v>
      </c>
      <c r="Z222" s="114" t="e">
        <f>Y222+(VLOOKUP($B221,'Growth Rates'!$B$11:$O$140,($B$1+2),FALSE))-(Z221*(Z$7/VLOOKUP($B221,'Paddock Names'!$B$11:$D$140,3)))</f>
        <v>#DIV/0!</v>
      </c>
      <c r="AA222" s="114" t="e">
        <f>Z222+(VLOOKUP($B221,'Growth Rates'!$B$11:$O$140,($B$1+2),FALSE))-(AA221*(AA$7/VLOOKUP($B221,'Paddock Names'!$B$11:$D$140,3)))</f>
        <v>#DIV/0!</v>
      </c>
      <c r="AB222" s="114" t="e">
        <f>AA222+(VLOOKUP($B221,'Growth Rates'!$B$11:$O$140,($B$1+2),FALSE))-(AB221*(AB$7/VLOOKUP($B221,'Paddock Names'!$B$11:$D$140,3)))</f>
        <v>#DIV/0!</v>
      </c>
      <c r="AC222" s="114" t="e">
        <f>AB222+(VLOOKUP($B221,'Growth Rates'!$B$11:$O$140,($B$1+2),FALSE))-(AC221*(AC$7/VLOOKUP($B221,'Paddock Names'!$B$11:$D$140,3)))</f>
        <v>#DIV/0!</v>
      </c>
      <c r="AD222" s="114" t="e">
        <f>AC222+(VLOOKUP($B221,'Growth Rates'!$B$11:$O$140,($B$1+2),FALSE))-(AD221*(AD$7/VLOOKUP($B221,'Paddock Names'!$B$11:$D$140,3)))</f>
        <v>#DIV/0!</v>
      </c>
      <c r="AE222" s="114" t="e">
        <f>AD222+(VLOOKUP($B221,'Growth Rates'!$B$11:$O$140,($B$1+2),FALSE))-(AE221*(AE$7/VLOOKUP($B221,'Paddock Names'!$B$11:$D$140,3)))</f>
        <v>#DIV/0!</v>
      </c>
      <c r="AF222" s="114" t="e">
        <f>AE222+(VLOOKUP($B221,'Growth Rates'!$B$11:$O$140,($B$1+2),FALSE))-(AF221*(AF$7/VLOOKUP($B221,'Paddock Names'!$B$11:$D$140,3)))</f>
        <v>#DIV/0!</v>
      </c>
      <c r="AG222" s="114" t="e">
        <f>AF222+(VLOOKUP($B221,'Growth Rates'!$B$11:$O$140,($B$1+2),FALSE))-(AG221*(AG$7/VLOOKUP($B221,'Paddock Names'!$B$11:$D$140,3)))</f>
        <v>#DIV/0!</v>
      </c>
      <c r="AH222" s="114" t="e">
        <f>AG222+(VLOOKUP($B221,'Growth Rates'!$B$11:$O$140,($B$1+2),FALSE))-(AH221*(AH$7/VLOOKUP($B221,'Paddock Names'!$B$11:$D$140,3)))</f>
        <v>#DIV/0!</v>
      </c>
      <c r="AI222" s="114" t="e">
        <f>AH222+(VLOOKUP($B221,'Growth Rates'!$B$11:$O$140,($B$1+2),FALSE))-(AI221*(AI$7/VLOOKUP($B221,'Paddock Names'!$B$11:$D$140,3)))</f>
        <v>#DIV/0!</v>
      </c>
      <c r="AJ222" s="114" t="e">
        <f>AI222+(VLOOKUP($B221,'Growth Rates'!$B$11:$O$140,($B$1+2),FALSE))-(AJ221*(AJ$7/VLOOKUP($B221,'Paddock Names'!$B$11:$D$140,3)))</f>
        <v>#DIV/0!</v>
      </c>
      <c r="AK222" s="114" t="e">
        <f>AJ222+(VLOOKUP($B221,'Growth Rates'!$B$11:$O$140,($B$1+2),FALSE))-(AK221*(AK$7/VLOOKUP($B221,'Paddock Names'!$B$11:$D$140,3)))</f>
        <v>#DIV/0!</v>
      </c>
      <c r="AL222" s="114" t="e">
        <f>AK222+(VLOOKUP($B221,'Growth Rates'!$B$11:$O$140,($B$1+2),FALSE))-(AL221*(AL$7/VLOOKUP($B221,'Paddock Names'!$B$11:$D$140,3)))</f>
        <v>#DIV/0!</v>
      </c>
      <c r="AM222" s="115" t="e">
        <f>AL222+(VLOOKUP($B221,'Growth Rates'!$B$11:$O$140,($B$1+2),FALSE))-(AM221*(AM$7/VLOOKUP($B221,'Paddock Names'!$B$11:$D$140,3)))</f>
        <v>#DIV/0!</v>
      </c>
    </row>
    <row r="223" spans="2:39" x14ac:dyDescent="0.2">
      <c r="B223" s="58">
        <f t="shared" si="9"/>
        <v>107</v>
      </c>
      <c r="C223" s="23" t="str">
        <f>IF(VLOOKUP(B223,'Paddock Names'!$B$11:$C$140,2)&gt;0,VLOOKUP(B223,'Paddock Names'!$B$11:$C$140,2),"")</f>
        <v/>
      </c>
      <c r="D223" s="28" t="e">
        <f>IF(((F223-G223)/(((VLOOKUP(B223,'Growth Rates'!$B$11:$O$140,($B$1+2),FALSE)))-(((I$7/VLOOKUP(B223,'Paddock Names'!$B$11:$D$140,3))))))*-1&gt;31,31,(IF(((F223-G223)/(((VLOOKUP(B223,'Growth Rates'!$B$11:$O$140,($B$1+2),FALSE)))-(((I$7/VLOOKUP(B223,'Paddock Names'!$B$11:$D$140,3))))))*-1&gt;0,ROUNDDOWN(((F223-G223)/(((VLOOKUP(B223,'Growth Rates'!$B$11:$O$140,($B$1+2),FALSE)))-(((I$7/VLOOKUP(B223,'Paddock Names'!$B$11:$D$140,3))))))*-1,0),31)))</f>
        <v>#DIV/0!</v>
      </c>
      <c r="E223" s="17" t="str">
        <f t="shared" si="10"/>
        <v xml:space="preserve"> </v>
      </c>
      <c r="F223" s="119" t="e">
        <f>Nov!AL224</f>
        <v>#DIV/0!</v>
      </c>
      <c r="G223" s="17">
        <f>VLOOKUP(B223,'Herbage Mass Residual'!$B$11:$O$140,($B$1+2),FALSE)</f>
        <v>2000</v>
      </c>
      <c r="H223" s="103" t="e">
        <f>($F$7/VLOOKUP(B223,'Paddock Names'!$B$11:$D$140,3))*(SUM(I223:AM223)/31)</f>
        <v>#DIV/0!</v>
      </c>
      <c r="I223" s="100"/>
      <c r="J223" s="100"/>
      <c r="K223" s="100"/>
      <c r="L223" s="100"/>
      <c r="M223" s="100"/>
      <c r="N223" s="100"/>
      <c r="O223" s="100"/>
      <c r="P223" s="100"/>
      <c r="Q223" s="100"/>
      <c r="R223" s="100"/>
      <c r="S223" s="100"/>
      <c r="T223" s="100"/>
      <c r="U223" s="100"/>
      <c r="V223" s="100"/>
      <c r="W223" s="100"/>
      <c r="X223" s="100"/>
      <c r="Y223" s="100"/>
      <c r="Z223" s="100"/>
      <c r="AA223" s="100"/>
      <c r="AB223" s="100"/>
      <c r="AC223" s="100"/>
      <c r="AD223" s="100"/>
      <c r="AE223" s="100"/>
      <c r="AF223" s="100"/>
      <c r="AG223" s="100"/>
      <c r="AH223" s="100"/>
      <c r="AI223" s="100"/>
      <c r="AJ223" s="100"/>
      <c r="AK223" s="100"/>
      <c r="AL223" s="100"/>
      <c r="AM223" s="102"/>
    </row>
    <row r="224" spans="2:39" ht="16" thickBot="1" x14ac:dyDescent="0.25">
      <c r="B224" s="58">
        <f t="shared" si="9"/>
        <v>107.5</v>
      </c>
      <c r="C224" s="23"/>
      <c r="D224" s="29"/>
      <c r="E224" s="27"/>
      <c r="F224" s="21"/>
      <c r="G224" s="22"/>
      <c r="H224" s="104"/>
      <c r="I224" s="114" t="e">
        <f>F223+(VLOOKUP(B223,'Growth Rates'!$B$11:$O$140,($B$1+2),FALSE))-(I223*(I$7/VLOOKUP(B223,'Paddock Names'!$B$11:$D$140,3)))</f>
        <v>#DIV/0!</v>
      </c>
      <c r="J224" s="114" t="e">
        <f>I224+(VLOOKUP($B223,'Growth Rates'!$B$11:$O$140,($B$1+2),FALSE))-(J223*(J$7/VLOOKUP($B223,'Paddock Names'!$B$11:$D$140,3)))</f>
        <v>#DIV/0!</v>
      </c>
      <c r="K224" s="114" t="e">
        <f>J224+(VLOOKUP($B223,'Growth Rates'!$B$11:$O$140,($B$1+2),FALSE))-(K223*(K$7/VLOOKUP($B223,'Paddock Names'!$B$11:$D$140,3)))</f>
        <v>#DIV/0!</v>
      </c>
      <c r="L224" s="114" t="e">
        <f>K224+(VLOOKUP($B223,'Growth Rates'!$B$11:$O$140,($B$1+2),FALSE))-(L223*(L$7/VLOOKUP($B223,'Paddock Names'!$B$11:$D$140,3)))</f>
        <v>#DIV/0!</v>
      </c>
      <c r="M224" s="114" t="e">
        <f>L224+(VLOOKUP($B223,'Growth Rates'!$B$11:$O$140,($B$1+2),FALSE))-(M223*(M$7/VLOOKUP($B223,'Paddock Names'!$B$11:$D$140,3)))</f>
        <v>#DIV/0!</v>
      </c>
      <c r="N224" s="114" t="e">
        <f>M224+(VLOOKUP($B223,'Growth Rates'!$B$11:$O$140,($B$1+2),FALSE))-(N223*(N$7/VLOOKUP($B223,'Paddock Names'!$B$11:$D$140,3)))</f>
        <v>#DIV/0!</v>
      </c>
      <c r="O224" s="114" t="e">
        <f>N224+(VLOOKUP($B223,'Growth Rates'!$B$11:$O$140,($B$1+2),FALSE))-(O223*(O$7/VLOOKUP($B223,'Paddock Names'!$B$11:$D$140,3)))</f>
        <v>#DIV/0!</v>
      </c>
      <c r="P224" s="114" t="e">
        <f>O224+(VLOOKUP($B223,'Growth Rates'!$B$11:$O$140,($B$1+2),FALSE))-(P223*(P$7/VLOOKUP($B223,'Paddock Names'!$B$11:$D$140,3)))</f>
        <v>#DIV/0!</v>
      </c>
      <c r="Q224" s="114" t="e">
        <f>P224+(VLOOKUP($B223,'Growth Rates'!$B$11:$O$140,($B$1+2),FALSE))-(Q223*(Q$7/VLOOKUP($B223,'Paddock Names'!$B$11:$D$140,3)))</f>
        <v>#DIV/0!</v>
      </c>
      <c r="R224" s="114" t="e">
        <f>Q224+(VLOOKUP($B223,'Growth Rates'!$B$11:$O$140,($B$1+2),FALSE))-(R223*(R$7/VLOOKUP($B223,'Paddock Names'!$B$11:$D$140,3)))</f>
        <v>#DIV/0!</v>
      </c>
      <c r="S224" s="114" t="e">
        <f>R224+(VLOOKUP($B223,'Growth Rates'!$B$11:$O$140,($B$1+2),FALSE))-(S223*(S$7/VLOOKUP($B223,'Paddock Names'!$B$11:$D$140,3)))</f>
        <v>#DIV/0!</v>
      </c>
      <c r="T224" s="114" t="e">
        <f>S224+(VLOOKUP($B223,'Growth Rates'!$B$11:$O$140,($B$1+2),FALSE))-(T223*(T$7/VLOOKUP($B223,'Paddock Names'!$B$11:$D$140,3)))</f>
        <v>#DIV/0!</v>
      </c>
      <c r="U224" s="114" t="e">
        <f>T224+(VLOOKUP($B223,'Growth Rates'!$B$11:$O$140,($B$1+2),FALSE))-(U223*(U$7/VLOOKUP($B223,'Paddock Names'!$B$11:$D$140,3)))</f>
        <v>#DIV/0!</v>
      </c>
      <c r="V224" s="114" t="e">
        <f>U224+(VLOOKUP($B223,'Growth Rates'!$B$11:$O$140,($B$1+2),FALSE))-(V223*(V$7/VLOOKUP($B223,'Paddock Names'!$B$11:$D$140,3)))</f>
        <v>#DIV/0!</v>
      </c>
      <c r="W224" s="114" t="e">
        <f>V224+(VLOOKUP($B223,'Growth Rates'!$B$11:$O$140,($B$1+2),FALSE))-(W223*(W$7/VLOOKUP($B223,'Paddock Names'!$B$11:$D$140,3)))</f>
        <v>#DIV/0!</v>
      </c>
      <c r="X224" s="114" t="e">
        <f>W224+(VLOOKUP($B223,'Growth Rates'!$B$11:$O$140,($B$1+2),FALSE))-(X223*(X$7/VLOOKUP($B223,'Paddock Names'!$B$11:$D$140,3)))</f>
        <v>#DIV/0!</v>
      </c>
      <c r="Y224" s="114" t="e">
        <f>X224+(VLOOKUP($B223,'Growth Rates'!$B$11:$O$140,($B$1+2),FALSE))-(Y223*(Y$7/VLOOKUP($B223,'Paddock Names'!$B$11:$D$140,3)))</f>
        <v>#DIV/0!</v>
      </c>
      <c r="Z224" s="114" t="e">
        <f>Y224+(VLOOKUP($B223,'Growth Rates'!$B$11:$O$140,($B$1+2),FALSE))-(Z223*(Z$7/VLOOKUP($B223,'Paddock Names'!$B$11:$D$140,3)))</f>
        <v>#DIV/0!</v>
      </c>
      <c r="AA224" s="114" t="e">
        <f>Z224+(VLOOKUP($B223,'Growth Rates'!$B$11:$O$140,($B$1+2),FALSE))-(AA223*(AA$7/VLOOKUP($B223,'Paddock Names'!$B$11:$D$140,3)))</f>
        <v>#DIV/0!</v>
      </c>
      <c r="AB224" s="114" t="e">
        <f>AA224+(VLOOKUP($B223,'Growth Rates'!$B$11:$O$140,($B$1+2),FALSE))-(AB223*(AB$7/VLOOKUP($B223,'Paddock Names'!$B$11:$D$140,3)))</f>
        <v>#DIV/0!</v>
      </c>
      <c r="AC224" s="114" t="e">
        <f>AB224+(VLOOKUP($B223,'Growth Rates'!$B$11:$O$140,($B$1+2),FALSE))-(AC223*(AC$7/VLOOKUP($B223,'Paddock Names'!$B$11:$D$140,3)))</f>
        <v>#DIV/0!</v>
      </c>
      <c r="AD224" s="114" t="e">
        <f>AC224+(VLOOKUP($B223,'Growth Rates'!$B$11:$O$140,($B$1+2),FALSE))-(AD223*(AD$7/VLOOKUP($B223,'Paddock Names'!$B$11:$D$140,3)))</f>
        <v>#DIV/0!</v>
      </c>
      <c r="AE224" s="114" t="e">
        <f>AD224+(VLOOKUP($B223,'Growth Rates'!$B$11:$O$140,($B$1+2),FALSE))-(AE223*(AE$7/VLOOKUP($B223,'Paddock Names'!$B$11:$D$140,3)))</f>
        <v>#DIV/0!</v>
      </c>
      <c r="AF224" s="114" t="e">
        <f>AE224+(VLOOKUP($B223,'Growth Rates'!$B$11:$O$140,($B$1+2),FALSE))-(AF223*(AF$7/VLOOKUP($B223,'Paddock Names'!$B$11:$D$140,3)))</f>
        <v>#DIV/0!</v>
      </c>
      <c r="AG224" s="114" t="e">
        <f>AF224+(VLOOKUP($B223,'Growth Rates'!$B$11:$O$140,($B$1+2),FALSE))-(AG223*(AG$7/VLOOKUP($B223,'Paddock Names'!$B$11:$D$140,3)))</f>
        <v>#DIV/0!</v>
      </c>
      <c r="AH224" s="114" t="e">
        <f>AG224+(VLOOKUP($B223,'Growth Rates'!$B$11:$O$140,($B$1+2),FALSE))-(AH223*(AH$7/VLOOKUP($B223,'Paddock Names'!$B$11:$D$140,3)))</f>
        <v>#DIV/0!</v>
      </c>
      <c r="AI224" s="114" t="e">
        <f>AH224+(VLOOKUP($B223,'Growth Rates'!$B$11:$O$140,($B$1+2),FALSE))-(AI223*(AI$7/VLOOKUP($B223,'Paddock Names'!$B$11:$D$140,3)))</f>
        <v>#DIV/0!</v>
      </c>
      <c r="AJ224" s="114" t="e">
        <f>AI224+(VLOOKUP($B223,'Growth Rates'!$B$11:$O$140,($B$1+2),FALSE))-(AJ223*(AJ$7/VLOOKUP($B223,'Paddock Names'!$B$11:$D$140,3)))</f>
        <v>#DIV/0!</v>
      </c>
      <c r="AK224" s="114" t="e">
        <f>AJ224+(VLOOKUP($B223,'Growth Rates'!$B$11:$O$140,($B$1+2),FALSE))-(AK223*(AK$7/VLOOKUP($B223,'Paddock Names'!$B$11:$D$140,3)))</f>
        <v>#DIV/0!</v>
      </c>
      <c r="AL224" s="114" t="e">
        <f>AK224+(VLOOKUP($B223,'Growth Rates'!$B$11:$O$140,($B$1+2),FALSE))-(AL223*(AL$7/VLOOKUP($B223,'Paddock Names'!$B$11:$D$140,3)))</f>
        <v>#DIV/0!</v>
      </c>
      <c r="AM224" s="115" t="e">
        <f>AL224+(VLOOKUP($B223,'Growth Rates'!$B$11:$O$140,($B$1+2),FALSE))-(AM223*(AM$7/VLOOKUP($B223,'Paddock Names'!$B$11:$D$140,3)))</f>
        <v>#DIV/0!</v>
      </c>
    </row>
    <row r="225" spans="2:39" x14ac:dyDescent="0.2">
      <c r="B225" s="58">
        <f t="shared" si="9"/>
        <v>108</v>
      </c>
      <c r="C225" s="23" t="str">
        <f>IF(VLOOKUP(B225,'Paddock Names'!$B$11:$C$140,2)&gt;0,VLOOKUP(B225,'Paddock Names'!$B$11:$C$140,2),"")</f>
        <v/>
      </c>
      <c r="D225" s="28" t="e">
        <f>IF(((F225-G225)/(((VLOOKUP(B225,'Growth Rates'!$B$11:$O$140,($B$1+2),FALSE)))-(((I$7/VLOOKUP(B225,'Paddock Names'!$B$11:$D$140,3))))))*-1&gt;31,31,(IF(((F225-G225)/(((VLOOKUP(B225,'Growth Rates'!$B$11:$O$140,($B$1+2),FALSE)))-(((I$7/VLOOKUP(B225,'Paddock Names'!$B$11:$D$140,3))))))*-1&gt;0,ROUNDDOWN(((F225-G225)/(((VLOOKUP(B225,'Growth Rates'!$B$11:$O$140,($B$1+2),FALSE)))-(((I$7/VLOOKUP(B225,'Paddock Names'!$B$11:$D$140,3))))))*-1,0),31)))</f>
        <v>#DIV/0!</v>
      </c>
      <c r="E225" s="17" t="str">
        <f t="shared" si="10"/>
        <v xml:space="preserve"> </v>
      </c>
      <c r="F225" s="119" t="e">
        <f>Nov!AL226</f>
        <v>#DIV/0!</v>
      </c>
      <c r="G225" s="17">
        <f>VLOOKUP(B225,'Herbage Mass Residual'!$B$11:$O$140,($B$1+2),FALSE)</f>
        <v>2000</v>
      </c>
      <c r="H225" s="103" t="e">
        <f>($F$7/VLOOKUP(B225,'Paddock Names'!$B$11:$D$140,3))*(SUM(I225:AM225)/31)</f>
        <v>#DIV/0!</v>
      </c>
      <c r="I225" s="100"/>
      <c r="J225" s="100"/>
      <c r="K225" s="100"/>
      <c r="L225" s="100"/>
      <c r="M225" s="100"/>
      <c r="N225" s="100"/>
      <c r="O225" s="100"/>
      <c r="P225" s="100"/>
      <c r="Q225" s="100"/>
      <c r="R225" s="100"/>
      <c r="S225" s="100"/>
      <c r="T225" s="100"/>
      <c r="U225" s="100"/>
      <c r="V225" s="100"/>
      <c r="W225" s="100"/>
      <c r="X225" s="100"/>
      <c r="Y225" s="100"/>
      <c r="Z225" s="100"/>
      <c r="AA225" s="100"/>
      <c r="AB225" s="100"/>
      <c r="AC225" s="100"/>
      <c r="AD225" s="100"/>
      <c r="AE225" s="100"/>
      <c r="AF225" s="100"/>
      <c r="AG225" s="100"/>
      <c r="AH225" s="100"/>
      <c r="AI225" s="100"/>
      <c r="AJ225" s="100"/>
      <c r="AK225" s="100"/>
      <c r="AL225" s="100"/>
      <c r="AM225" s="102"/>
    </row>
    <row r="226" spans="2:39" ht="16" thickBot="1" x14ac:dyDescent="0.25">
      <c r="B226" s="58">
        <f t="shared" si="9"/>
        <v>108.5</v>
      </c>
      <c r="C226" s="23"/>
      <c r="D226" s="29"/>
      <c r="E226" s="27"/>
      <c r="F226" s="21"/>
      <c r="G226" s="22"/>
      <c r="H226" s="104"/>
      <c r="I226" s="114" t="e">
        <f>F225+(VLOOKUP(B225,'Growth Rates'!$B$11:$O$140,($B$1+2),FALSE))-(I225*(I$7/VLOOKUP(B225,'Paddock Names'!$B$11:$D$140,3)))</f>
        <v>#DIV/0!</v>
      </c>
      <c r="J226" s="114" t="e">
        <f>I226+(VLOOKUP($B225,'Growth Rates'!$B$11:$O$140,($B$1+2),FALSE))-(J225*(J$7/VLOOKUP($B225,'Paddock Names'!$B$11:$D$140,3)))</f>
        <v>#DIV/0!</v>
      </c>
      <c r="K226" s="114" t="e">
        <f>J226+(VLOOKUP($B225,'Growth Rates'!$B$11:$O$140,($B$1+2),FALSE))-(K225*(K$7/VLOOKUP($B225,'Paddock Names'!$B$11:$D$140,3)))</f>
        <v>#DIV/0!</v>
      </c>
      <c r="L226" s="114" t="e">
        <f>K226+(VLOOKUP($B225,'Growth Rates'!$B$11:$O$140,($B$1+2),FALSE))-(L225*(L$7/VLOOKUP($B225,'Paddock Names'!$B$11:$D$140,3)))</f>
        <v>#DIV/0!</v>
      </c>
      <c r="M226" s="114" t="e">
        <f>L226+(VLOOKUP($B225,'Growth Rates'!$B$11:$O$140,($B$1+2),FALSE))-(M225*(M$7/VLOOKUP($B225,'Paddock Names'!$B$11:$D$140,3)))</f>
        <v>#DIV/0!</v>
      </c>
      <c r="N226" s="114" t="e">
        <f>M226+(VLOOKUP($B225,'Growth Rates'!$B$11:$O$140,($B$1+2),FALSE))-(N225*(N$7/VLOOKUP($B225,'Paddock Names'!$B$11:$D$140,3)))</f>
        <v>#DIV/0!</v>
      </c>
      <c r="O226" s="114" t="e">
        <f>N226+(VLOOKUP($B225,'Growth Rates'!$B$11:$O$140,($B$1+2),FALSE))-(O225*(O$7/VLOOKUP($B225,'Paddock Names'!$B$11:$D$140,3)))</f>
        <v>#DIV/0!</v>
      </c>
      <c r="P226" s="114" t="e">
        <f>O226+(VLOOKUP($B225,'Growth Rates'!$B$11:$O$140,($B$1+2),FALSE))-(P225*(P$7/VLOOKUP($B225,'Paddock Names'!$B$11:$D$140,3)))</f>
        <v>#DIV/0!</v>
      </c>
      <c r="Q226" s="114" t="e">
        <f>P226+(VLOOKUP($B225,'Growth Rates'!$B$11:$O$140,($B$1+2),FALSE))-(Q225*(Q$7/VLOOKUP($B225,'Paddock Names'!$B$11:$D$140,3)))</f>
        <v>#DIV/0!</v>
      </c>
      <c r="R226" s="114" t="e">
        <f>Q226+(VLOOKUP($B225,'Growth Rates'!$B$11:$O$140,($B$1+2),FALSE))-(R225*(R$7/VLOOKUP($B225,'Paddock Names'!$B$11:$D$140,3)))</f>
        <v>#DIV/0!</v>
      </c>
      <c r="S226" s="114" t="e">
        <f>R226+(VLOOKUP($B225,'Growth Rates'!$B$11:$O$140,($B$1+2),FALSE))-(S225*(S$7/VLOOKUP($B225,'Paddock Names'!$B$11:$D$140,3)))</f>
        <v>#DIV/0!</v>
      </c>
      <c r="T226" s="114" t="e">
        <f>S226+(VLOOKUP($B225,'Growth Rates'!$B$11:$O$140,($B$1+2),FALSE))-(T225*(T$7/VLOOKUP($B225,'Paddock Names'!$B$11:$D$140,3)))</f>
        <v>#DIV/0!</v>
      </c>
      <c r="U226" s="114" t="e">
        <f>T226+(VLOOKUP($B225,'Growth Rates'!$B$11:$O$140,($B$1+2),FALSE))-(U225*(U$7/VLOOKUP($B225,'Paddock Names'!$B$11:$D$140,3)))</f>
        <v>#DIV/0!</v>
      </c>
      <c r="V226" s="114" t="e">
        <f>U226+(VLOOKUP($B225,'Growth Rates'!$B$11:$O$140,($B$1+2),FALSE))-(V225*(V$7/VLOOKUP($B225,'Paddock Names'!$B$11:$D$140,3)))</f>
        <v>#DIV/0!</v>
      </c>
      <c r="W226" s="114" t="e">
        <f>V226+(VLOOKUP($B225,'Growth Rates'!$B$11:$O$140,($B$1+2),FALSE))-(W225*(W$7/VLOOKUP($B225,'Paddock Names'!$B$11:$D$140,3)))</f>
        <v>#DIV/0!</v>
      </c>
      <c r="X226" s="114" t="e">
        <f>W226+(VLOOKUP($B225,'Growth Rates'!$B$11:$O$140,($B$1+2),FALSE))-(X225*(X$7/VLOOKUP($B225,'Paddock Names'!$B$11:$D$140,3)))</f>
        <v>#DIV/0!</v>
      </c>
      <c r="Y226" s="114" t="e">
        <f>X226+(VLOOKUP($B225,'Growth Rates'!$B$11:$O$140,($B$1+2),FALSE))-(Y225*(Y$7/VLOOKUP($B225,'Paddock Names'!$B$11:$D$140,3)))</f>
        <v>#DIV/0!</v>
      </c>
      <c r="Z226" s="114" t="e">
        <f>Y226+(VLOOKUP($B225,'Growth Rates'!$B$11:$O$140,($B$1+2),FALSE))-(Z225*(Z$7/VLOOKUP($B225,'Paddock Names'!$B$11:$D$140,3)))</f>
        <v>#DIV/0!</v>
      </c>
      <c r="AA226" s="114" t="e">
        <f>Z226+(VLOOKUP($B225,'Growth Rates'!$B$11:$O$140,($B$1+2),FALSE))-(AA225*(AA$7/VLOOKUP($B225,'Paddock Names'!$B$11:$D$140,3)))</f>
        <v>#DIV/0!</v>
      </c>
      <c r="AB226" s="114" t="e">
        <f>AA226+(VLOOKUP($B225,'Growth Rates'!$B$11:$O$140,($B$1+2),FALSE))-(AB225*(AB$7/VLOOKUP($B225,'Paddock Names'!$B$11:$D$140,3)))</f>
        <v>#DIV/0!</v>
      </c>
      <c r="AC226" s="114" t="e">
        <f>AB226+(VLOOKUP($B225,'Growth Rates'!$B$11:$O$140,($B$1+2),FALSE))-(AC225*(AC$7/VLOOKUP($B225,'Paddock Names'!$B$11:$D$140,3)))</f>
        <v>#DIV/0!</v>
      </c>
      <c r="AD226" s="114" t="e">
        <f>AC226+(VLOOKUP($B225,'Growth Rates'!$B$11:$O$140,($B$1+2),FALSE))-(AD225*(AD$7/VLOOKUP($B225,'Paddock Names'!$B$11:$D$140,3)))</f>
        <v>#DIV/0!</v>
      </c>
      <c r="AE226" s="114" t="e">
        <f>AD226+(VLOOKUP($B225,'Growth Rates'!$B$11:$O$140,($B$1+2),FALSE))-(AE225*(AE$7/VLOOKUP($B225,'Paddock Names'!$B$11:$D$140,3)))</f>
        <v>#DIV/0!</v>
      </c>
      <c r="AF226" s="114" t="e">
        <f>AE226+(VLOOKUP($B225,'Growth Rates'!$B$11:$O$140,($B$1+2),FALSE))-(AF225*(AF$7/VLOOKUP($B225,'Paddock Names'!$B$11:$D$140,3)))</f>
        <v>#DIV/0!</v>
      </c>
      <c r="AG226" s="114" t="e">
        <f>AF226+(VLOOKUP($B225,'Growth Rates'!$B$11:$O$140,($B$1+2),FALSE))-(AG225*(AG$7/VLOOKUP($B225,'Paddock Names'!$B$11:$D$140,3)))</f>
        <v>#DIV/0!</v>
      </c>
      <c r="AH226" s="114" t="e">
        <f>AG226+(VLOOKUP($B225,'Growth Rates'!$B$11:$O$140,($B$1+2),FALSE))-(AH225*(AH$7/VLOOKUP($B225,'Paddock Names'!$B$11:$D$140,3)))</f>
        <v>#DIV/0!</v>
      </c>
      <c r="AI226" s="114" t="e">
        <f>AH226+(VLOOKUP($B225,'Growth Rates'!$B$11:$O$140,($B$1+2),FALSE))-(AI225*(AI$7/VLOOKUP($B225,'Paddock Names'!$B$11:$D$140,3)))</f>
        <v>#DIV/0!</v>
      </c>
      <c r="AJ226" s="114" t="e">
        <f>AI226+(VLOOKUP($B225,'Growth Rates'!$B$11:$O$140,($B$1+2),FALSE))-(AJ225*(AJ$7/VLOOKUP($B225,'Paddock Names'!$B$11:$D$140,3)))</f>
        <v>#DIV/0!</v>
      </c>
      <c r="AK226" s="114" t="e">
        <f>AJ226+(VLOOKUP($B225,'Growth Rates'!$B$11:$O$140,($B$1+2),FALSE))-(AK225*(AK$7/VLOOKUP($B225,'Paddock Names'!$B$11:$D$140,3)))</f>
        <v>#DIV/0!</v>
      </c>
      <c r="AL226" s="114" t="e">
        <f>AK226+(VLOOKUP($B225,'Growth Rates'!$B$11:$O$140,($B$1+2),FALSE))-(AL225*(AL$7/VLOOKUP($B225,'Paddock Names'!$B$11:$D$140,3)))</f>
        <v>#DIV/0!</v>
      </c>
      <c r="AM226" s="115" t="e">
        <f>AL226+(VLOOKUP($B225,'Growth Rates'!$B$11:$O$140,($B$1+2),FALSE))-(AM225*(AM$7/VLOOKUP($B225,'Paddock Names'!$B$11:$D$140,3)))</f>
        <v>#DIV/0!</v>
      </c>
    </row>
    <row r="227" spans="2:39" x14ac:dyDescent="0.2">
      <c r="B227" s="58">
        <f t="shared" si="9"/>
        <v>109</v>
      </c>
      <c r="C227" s="23" t="str">
        <f>IF(VLOOKUP(B227,'Paddock Names'!$B$11:$C$140,2)&gt;0,VLOOKUP(B227,'Paddock Names'!$B$11:$C$140,2),"")</f>
        <v/>
      </c>
      <c r="D227" s="28" t="e">
        <f>IF(((F227-G227)/(((VLOOKUP(B227,'Growth Rates'!$B$11:$O$140,($B$1+2),FALSE)))-(((I$7/VLOOKUP(B227,'Paddock Names'!$B$11:$D$140,3))))))*-1&gt;31,31,(IF(((F227-G227)/(((VLOOKUP(B227,'Growth Rates'!$B$11:$O$140,($B$1+2),FALSE)))-(((I$7/VLOOKUP(B227,'Paddock Names'!$B$11:$D$140,3))))))*-1&gt;0,ROUNDDOWN(((F227-G227)/(((VLOOKUP(B227,'Growth Rates'!$B$11:$O$140,($B$1+2),FALSE)))-(((I$7/VLOOKUP(B227,'Paddock Names'!$B$11:$D$140,3))))))*-1,0),31)))</f>
        <v>#DIV/0!</v>
      </c>
      <c r="E227" s="17" t="str">
        <f t="shared" si="10"/>
        <v xml:space="preserve"> </v>
      </c>
      <c r="F227" s="119" t="e">
        <f>Nov!AL228</f>
        <v>#DIV/0!</v>
      </c>
      <c r="G227" s="17">
        <f>VLOOKUP(B227,'Herbage Mass Residual'!$B$11:$O$140,($B$1+2),FALSE)</f>
        <v>2000</v>
      </c>
      <c r="H227" s="103" t="e">
        <f>($F$7/VLOOKUP(B227,'Paddock Names'!$B$11:$D$140,3))*(SUM(I227:AM227)/31)</f>
        <v>#DIV/0!</v>
      </c>
      <c r="I227" s="100"/>
      <c r="J227" s="100"/>
      <c r="K227" s="100"/>
      <c r="L227" s="100"/>
      <c r="M227" s="100"/>
      <c r="N227" s="100"/>
      <c r="O227" s="100"/>
      <c r="P227" s="100"/>
      <c r="Q227" s="100"/>
      <c r="R227" s="100"/>
      <c r="S227" s="100"/>
      <c r="T227" s="100"/>
      <c r="U227" s="100"/>
      <c r="V227" s="100"/>
      <c r="W227" s="100"/>
      <c r="X227" s="100"/>
      <c r="Y227" s="100"/>
      <c r="Z227" s="100"/>
      <c r="AA227" s="100"/>
      <c r="AB227" s="100"/>
      <c r="AC227" s="100"/>
      <c r="AD227" s="100"/>
      <c r="AE227" s="100"/>
      <c r="AF227" s="100"/>
      <c r="AG227" s="100"/>
      <c r="AH227" s="100"/>
      <c r="AI227" s="100"/>
      <c r="AJ227" s="100"/>
      <c r="AK227" s="100"/>
      <c r="AL227" s="100"/>
      <c r="AM227" s="102"/>
    </row>
    <row r="228" spans="2:39" ht="16" thickBot="1" x14ac:dyDescent="0.25">
      <c r="B228" s="58">
        <f t="shared" si="9"/>
        <v>109.5</v>
      </c>
      <c r="C228" s="23"/>
      <c r="D228" s="29"/>
      <c r="E228" s="27"/>
      <c r="F228" s="21"/>
      <c r="G228" s="22"/>
      <c r="H228" s="104"/>
      <c r="I228" s="114" t="e">
        <f>F227+(VLOOKUP(B227,'Growth Rates'!$B$11:$O$140,($B$1+2),FALSE))-(I227*(I$7/VLOOKUP(B227,'Paddock Names'!$B$11:$D$140,3)))</f>
        <v>#DIV/0!</v>
      </c>
      <c r="J228" s="114" t="e">
        <f>I228+(VLOOKUP($B227,'Growth Rates'!$B$11:$O$140,($B$1+2),FALSE))-(J227*(J$7/VLOOKUP($B227,'Paddock Names'!$B$11:$D$140,3)))</f>
        <v>#DIV/0!</v>
      </c>
      <c r="K228" s="114" t="e">
        <f>J228+(VLOOKUP($B227,'Growth Rates'!$B$11:$O$140,($B$1+2),FALSE))-(K227*(K$7/VLOOKUP($B227,'Paddock Names'!$B$11:$D$140,3)))</f>
        <v>#DIV/0!</v>
      </c>
      <c r="L228" s="114" t="e">
        <f>K228+(VLOOKUP($B227,'Growth Rates'!$B$11:$O$140,($B$1+2),FALSE))-(L227*(L$7/VLOOKUP($B227,'Paddock Names'!$B$11:$D$140,3)))</f>
        <v>#DIV/0!</v>
      </c>
      <c r="M228" s="114" t="e">
        <f>L228+(VLOOKUP($B227,'Growth Rates'!$B$11:$O$140,($B$1+2),FALSE))-(M227*(M$7/VLOOKUP($B227,'Paddock Names'!$B$11:$D$140,3)))</f>
        <v>#DIV/0!</v>
      </c>
      <c r="N228" s="114" t="e">
        <f>M228+(VLOOKUP($B227,'Growth Rates'!$B$11:$O$140,($B$1+2),FALSE))-(N227*(N$7/VLOOKUP($B227,'Paddock Names'!$B$11:$D$140,3)))</f>
        <v>#DIV/0!</v>
      </c>
      <c r="O228" s="114" t="e">
        <f>N228+(VLOOKUP($B227,'Growth Rates'!$B$11:$O$140,($B$1+2),FALSE))-(O227*(O$7/VLOOKUP($B227,'Paddock Names'!$B$11:$D$140,3)))</f>
        <v>#DIV/0!</v>
      </c>
      <c r="P228" s="114" t="e">
        <f>O228+(VLOOKUP($B227,'Growth Rates'!$B$11:$O$140,($B$1+2),FALSE))-(P227*(P$7/VLOOKUP($B227,'Paddock Names'!$B$11:$D$140,3)))</f>
        <v>#DIV/0!</v>
      </c>
      <c r="Q228" s="114" t="e">
        <f>P228+(VLOOKUP($B227,'Growth Rates'!$B$11:$O$140,($B$1+2),FALSE))-(Q227*(Q$7/VLOOKUP($B227,'Paddock Names'!$B$11:$D$140,3)))</f>
        <v>#DIV/0!</v>
      </c>
      <c r="R228" s="114" t="e">
        <f>Q228+(VLOOKUP($B227,'Growth Rates'!$B$11:$O$140,($B$1+2),FALSE))-(R227*(R$7/VLOOKUP($B227,'Paddock Names'!$B$11:$D$140,3)))</f>
        <v>#DIV/0!</v>
      </c>
      <c r="S228" s="114" t="e">
        <f>R228+(VLOOKUP($B227,'Growth Rates'!$B$11:$O$140,($B$1+2),FALSE))-(S227*(S$7/VLOOKUP($B227,'Paddock Names'!$B$11:$D$140,3)))</f>
        <v>#DIV/0!</v>
      </c>
      <c r="T228" s="114" t="e">
        <f>S228+(VLOOKUP($B227,'Growth Rates'!$B$11:$O$140,($B$1+2),FALSE))-(T227*(T$7/VLOOKUP($B227,'Paddock Names'!$B$11:$D$140,3)))</f>
        <v>#DIV/0!</v>
      </c>
      <c r="U228" s="114" t="e">
        <f>T228+(VLOOKUP($B227,'Growth Rates'!$B$11:$O$140,($B$1+2),FALSE))-(U227*(U$7/VLOOKUP($B227,'Paddock Names'!$B$11:$D$140,3)))</f>
        <v>#DIV/0!</v>
      </c>
      <c r="V228" s="114" t="e">
        <f>U228+(VLOOKUP($B227,'Growth Rates'!$B$11:$O$140,($B$1+2),FALSE))-(V227*(V$7/VLOOKUP($B227,'Paddock Names'!$B$11:$D$140,3)))</f>
        <v>#DIV/0!</v>
      </c>
      <c r="W228" s="114" t="e">
        <f>V228+(VLOOKUP($B227,'Growth Rates'!$B$11:$O$140,($B$1+2),FALSE))-(W227*(W$7/VLOOKUP($B227,'Paddock Names'!$B$11:$D$140,3)))</f>
        <v>#DIV/0!</v>
      </c>
      <c r="X228" s="114" t="e">
        <f>W228+(VLOOKUP($B227,'Growth Rates'!$B$11:$O$140,($B$1+2),FALSE))-(X227*(X$7/VLOOKUP($B227,'Paddock Names'!$B$11:$D$140,3)))</f>
        <v>#DIV/0!</v>
      </c>
      <c r="Y228" s="114" t="e">
        <f>X228+(VLOOKUP($B227,'Growth Rates'!$B$11:$O$140,($B$1+2),FALSE))-(Y227*(Y$7/VLOOKUP($B227,'Paddock Names'!$B$11:$D$140,3)))</f>
        <v>#DIV/0!</v>
      </c>
      <c r="Z228" s="114" t="e">
        <f>Y228+(VLOOKUP($B227,'Growth Rates'!$B$11:$O$140,($B$1+2),FALSE))-(Z227*(Z$7/VLOOKUP($B227,'Paddock Names'!$B$11:$D$140,3)))</f>
        <v>#DIV/0!</v>
      </c>
      <c r="AA228" s="114" t="e">
        <f>Z228+(VLOOKUP($B227,'Growth Rates'!$B$11:$O$140,($B$1+2),FALSE))-(AA227*(AA$7/VLOOKUP($B227,'Paddock Names'!$B$11:$D$140,3)))</f>
        <v>#DIV/0!</v>
      </c>
      <c r="AB228" s="114" t="e">
        <f>AA228+(VLOOKUP($B227,'Growth Rates'!$B$11:$O$140,($B$1+2),FALSE))-(AB227*(AB$7/VLOOKUP($B227,'Paddock Names'!$B$11:$D$140,3)))</f>
        <v>#DIV/0!</v>
      </c>
      <c r="AC228" s="114" t="e">
        <f>AB228+(VLOOKUP($B227,'Growth Rates'!$B$11:$O$140,($B$1+2),FALSE))-(AC227*(AC$7/VLOOKUP($B227,'Paddock Names'!$B$11:$D$140,3)))</f>
        <v>#DIV/0!</v>
      </c>
      <c r="AD228" s="114" t="e">
        <f>AC228+(VLOOKUP($B227,'Growth Rates'!$B$11:$O$140,($B$1+2),FALSE))-(AD227*(AD$7/VLOOKUP($B227,'Paddock Names'!$B$11:$D$140,3)))</f>
        <v>#DIV/0!</v>
      </c>
      <c r="AE228" s="114" t="e">
        <f>AD228+(VLOOKUP($B227,'Growth Rates'!$B$11:$O$140,($B$1+2),FALSE))-(AE227*(AE$7/VLOOKUP($B227,'Paddock Names'!$B$11:$D$140,3)))</f>
        <v>#DIV/0!</v>
      </c>
      <c r="AF228" s="114" t="e">
        <f>AE228+(VLOOKUP($B227,'Growth Rates'!$B$11:$O$140,($B$1+2),FALSE))-(AF227*(AF$7/VLOOKUP($B227,'Paddock Names'!$B$11:$D$140,3)))</f>
        <v>#DIV/0!</v>
      </c>
      <c r="AG228" s="114" t="e">
        <f>AF228+(VLOOKUP($B227,'Growth Rates'!$B$11:$O$140,($B$1+2),FALSE))-(AG227*(AG$7/VLOOKUP($B227,'Paddock Names'!$B$11:$D$140,3)))</f>
        <v>#DIV/0!</v>
      </c>
      <c r="AH228" s="114" t="e">
        <f>AG228+(VLOOKUP($B227,'Growth Rates'!$B$11:$O$140,($B$1+2),FALSE))-(AH227*(AH$7/VLOOKUP($B227,'Paddock Names'!$B$11:$D$140,3)))</f>
        <v>#DIV/0!</v>
      </c>
      <c r="AI228" s="114" t="e">
        <f>AH228+(VLOOKUP($B227,'Growth Rates'!$B$11:$O$140,($B$1+2),FALSE))-(AI227*(AI$7/VLOOKUP($B227,'Paddock Names'!$B$11:$D$140,3)))</f>
        <v>#DIV/0!</v>
      </c>
      <c r="AJ228" s="114" t="e">
        <f>AI228+(VLOOKUP($B227,'Growth Rates'!$B$11:$O$140,($B$1+2),FALSE))-(AJ227*(AJ$7/VLOOKUP($B227,'Paddock Names'!$B$11:$D$140,3)))</f>
        <v>#DIV/0!</v>
      </c>
      <c r="AK228" s="114" t="e">
        <f>AJ228+(VLOOKUP($B227,'Growth Rates'!$B$11:$O$140,($B$1+2),FALSE))-(AK227*(AK$7/VLOOKUP($B227,'Paddock Names'!$B$11:$D$140,3)))</f>
        <v>#DIV/0!</v>
      </c>
      <c r="AL228" s="114" t="e">
        <f>AK228+(VLOOKUP($B227,'Growth Rates'!$B$11:$O$140,($B$1+2),FALSE))-(AL227*(AL$7/VLOOKUP($B227,'Paddock Names'!$B$11:$D$140,3)))</f>
        <v>#DIV/0!</v>
      </c>
      <c r="AM228" s="115" t="e">
        <f>AL228+(VLOOKUP($B227,'Growth Rates'!$B$11:$O$140,($B$1+2),FALSE))-(AM227*(AM$7/VLOOKUP($B227,'Paddock Names'!$B$11:$D$140,3)))</f>
        <v>#DIV/0!</v>
      </c>
    </row>
    <row r="229" spans="2:39" x14ac:dyDescent="0.2">
      <c r="B229" s="58">
        <f t="shared" si="9"/>
        <v>110</v>
      </c>
      <c r="C229" s="23" t="str">
        <f>IF(VLOOKUP(B229,'Paddock Names'!$B$11:$C$140,2)&gt;0,VLOOKUP(B229,'Paddock Names'!$B$11:$C$140,2),"")</f>
        <v/>
      </c>
      <c r="D229" s="28" t="e">
        <f>IF(((F229-G229)/(((VLOOKUP(B229,'Growth Rates'!$B$11:$O$140,($B$1+2),FALSE)))-(((I$7/VLOOKUP(B229,'Paddock Names'!$B$11:$D$140,3))))))*-1&gt;31,31,(IF(((F229-G229)/(((VLOOKUP(B229,'Growth Rates'!$B$11:$O$140,($B$1+2),FALSE)))-(((I$7/VLOOKUP(B229,'Paddock Names'!$B$11:$D$140,3))))))*-1&gt;0,ROUNDDOWN(((F229-G229)/(((VLOOKUP(B229,'Growth Rates'!$B$11:$O$140,($B$1+2),FALSE)))-(((I$7/VLOOKUP(B229,'Paddock Names'!$B$11:$D$140,3))))))*-1,0),31)))</f>
        <v>#DIV/0!</v>
      </c>
      <c r="E229" s="17" t="str">
        <f t="shared" si="10"/>
        <v xml:space="preserve"> </v>
      </c>
      <c r="F229" s="119" t="e">
        <f>Nov!AL230</f>
        <v>#DIV/0!</v>
      </c>
      <c r="G229" s="17">
        <f>VLOOKUP(B229,'Herbage Mass Residual'!$B$11:$O$140,($B$1+2),FALSE)</f>
        <v>2000</v>
      </c>
      <c r="H229" s="103" t="e">
        <f>($F$7/VLOOKUP(B229,'Paddock Names'!$B$11:$D$140,3))*(SUM(I229:AM229)/31)</f>
        <v>#DIV/0!</v>
      </c>
      <c r="I229" s="100"/>
      <c r="J229" s="100"/>
      <c r="K229" s="100"/>
      <c r="L229" s="100"/>
      <c r="M229" s="100"/>
      <c r="N229" s="100"/>
      <c r="O229" s="100"/>
      <c r="P229" s="100"/>
      <c r="Q229" s="100"/>
      <c r="R229" s="100"/>
      <c r="S229" s="100"/>
      <c r="T229" s="100"/>
      <c r="U229" s="100"/>
      <c r="V229" s="100"/>
      <c r="W229" s="100"/>
      <c r="X229" s="100"/>
      <c r="Y229" s="100"/>
      <c r="Z229" s="100"/>
      <c r="AA229" s="100"/>
      <c r="AB229" s="100"/>
      <c r="AC229" s="100"/>
      <c r="AD229" s="100"/>
      <c r="AE229" s="100"/>
      <c r="AF229" s="100"/>
      <c r="AG229" s="100"/>
      <c r="AH229" s="100"/>
      <c r="AI229" s="100"/>
      <c r="AJ229" s="100"/>
      <c r="AK229" s="100"/>
      <c r="AL229" s="100"/>
      <c r="AM229" s="102"/>
    </row>
    <row r="230" spans="2:39" ht="16" thickBot="1" x14ac:dyDescent="0.25">
      <c r="B230" s="58">
        <f t="shared" si="9"/>
        <v>110.5</v>
      </c>
      <c r="C230" s="23"/>
      <c r="D230" s="29"/>
      <c r="E230" s="27"/>
      <c r="F230" s="21"/>
      <c r="G230" s="22"/>
      <c r="H230" s="104"/>
      <c r="I230" s="114" t="e">
        <f>F229+(VLOOKUP(B229,'Growth Rates'!$B$11:$O$140,($B$1+2),FALSE))-(I229*(I$7/VLOOKUP(B229,'Paddock Names'!$B$11:$D$140,3)))</f>
        <v>#DIV/0!</v>
      </c>
      <c r="J230" s="114" t="e">
        <f>I230+(VLOOKUP($B229,'Growth Rates'!$B$11:$O$140,($B$1+2),FALSE))-(J229*(J$7/VLOOKUP($B229,'Paddock Names'!$B$11:$D$140,3)))</f>
        <v>#DIV/0!</v>
      </c>
      <c r="K230" s="114" t="e">
        <f>J230+(VLOOKUP($B229,'Growth Rates'!$B$11:$O$140,($B$1+2),FALSE))-(K229*(K$7/VLOOKUP($B229,'Paddock Names'!$B$11:$D$140,3)))</f>
        <v>#DIV/0!</v>
      </c>
      <c r="L230" s="114" t="e">
        <f>K230+(VLOOKUP($B229,'Growth Rates'!$B$11:$O$140,($B$1+2),FALSE))-(L229*(L$7/VLOOKUP($B229,'Paddock Names'!$B$11:$D$140,3)))</f>
        <v>#DIV/0!</v>
      </c>
      <c r="M230" s="114" t="e">
        <f>L230+(VLOOKUP($B229,'Growth Rates'!$B$11:$O$140,($B$1+2),FALSE))-(M229*(M$7/VLOOKUP($B229,'Paddock Names'!$B$11:$D$140,3)))</f>
        <v>#DIV/0!</v>
      </c>
      <c r="N230" s="114" t="e">
        <f>M230+(VLOOKUP($B229,'Growth Rates'!$B$11:$O$140,($B$1+2),FALSE))-(N229*(N$7/VLOOKUP($B229,'Paddock Names'!$B$11:$D$140,3)))</f>
        <v>#DIV/0!</v>
      </c>
      <c r="O230" s="114" t="e">
        <f>N230+(VLOOKUP($B229,'Growth Rates'!$B$11:$O$140,($B$1+2),FALSE))-(O229*(O$7/VLOOKUP($B229,'Paddock Names'!$B$11:$D$140,3)))</f>
        <v>#DIV/0!</v>
      </c>
      <c r="P230" s="114" t="e">
        <f>O230+(VLOOKUP($B229,'Growth Rates'!$B$11:$O$140,($B$1+2),FALSE))-(P229*(P$7/VLOOKUP($B229,'Paddock Names'!$B$11:$D$140,3)))</f>
        <v>#DIV/0!</v>
      </c>
      <c r="Q230" s="114" t="e">
        <f>P230+(VLOOKUP($B229,'Growth Rates'!$B$11:$O$140,($B$1+2),FALSE))-(Q229*(Q$7/VLOOKUP($B229,'Paddock Names'!$B$11:$D$140,3)))</f>
        <v>#DIV/0!</v>
      </c>
      <c r="R230" s="114" t="e">
        <f>Q230+(VLOOKUP($B229,'Growth Rates'!$B$11:$O$140,($B$1+2),FALSE))-(R229*(R$7/VLOOKUP($B229,'Paddock Names'!$B$11:$D$140,3)))</f>
        <v>#DIV/0!</v>
      </c>
      <c r="S230" s="114" t="e">
        <f>R230+(VLOOKUP($B229,'Growth Rates'!$B$11:$O$140,($B$1+2),FALSE))-(S229*(S$7/VLOOKUP($B229,'Paddock Names'!$B$11:$D$140,3)))</f>
        <v>#DIV/0!</v>
      </c>
      <c r="T230" s="114" t="e">
        <f>S230+(VLOOKUP($B229,'Growth Rates'!$B$11:$O$140,($B$1+2),FALSE))-(T229*(T$7/VLOOKUP($B229,'Paddock Names'!$B$11:$D$140,3)))</f>
        <v>#DIV/0!</v>
      </c>
      <c r="U230" s="114" t="e">
        <f>T230+(VLOOKUP($B229,'Growth Rates'!$B$11:$O$140,($B$1+2),FALSE))-(U229*(U$7/VLOOKUP($B229,'Paddock Names'!$B$11:$D$140,3)))</f>
        <v>#DIV/0!</v>
      </c>
      <c r="V230" s="114" t="e">
        <f>U230+(VLOOKUP($B229,'Growth Rates'!$B$11:$O$140,($B$1+2),FALSE))-(V229*(V$7/VLOOKUP($B229,'Paddock Names'!$B$11:$D$140,3)))</f>
        <v>#DIV/0!</v>
      </c>
      <c r="W230" s="114" t="e">
        <f>V230+(VLOOKUP($B229,'Growth Rates'!$B$11:$O$140,($B$1+2),FALSE))-(W229*(W$7/VLOOKUP($B229,'Paddock Names'!$B$11:$D$140,3)))</f>
        <v>#DIV/0!</v>
      </c>
      <c r="X230" s="114" t="e">
        <f>W230+(VLOOKUP($B229,'Growth Rates'!$B$11:$O$140,($B$1+2),FALSE))-(X229*(X$7/VLOOKUP($B229,'Paddock Names'!$B$11:$D$140,3)))</f>
        <v>#DIV/0!</v>
      </c>
      <c r="Y230" s="114" t="e">
        <f>X230+(VLOOKUP($B229,'Growth Rates'!$B$11:$O$140,($B$1+2),FALSE))-(Y229*(Y$7/VLOOKUP($B229,'Paddock Names'!$B$11:$D$140,3)))</f>
        <v>#DIV/0!</v>
      </c>
      <c r="Z230" s="114" t="e">
        <f>Y230+(VLOOKUP($B229,'Growth Rates'!$B$11:$O$140,($B$1+2),FALSE))-(Z229*(Z$7/VLOOKUP($B229,'Paddock Names'!$B$11:$D$140,3)))</f>
        <v>#DIV/0!</v>
      </c>
      <c r="AA230" s="114" t="e">
        <f>Z230+(VLOOKUP($B229,'Growth Rates'!$B$11:$O$140,($B$1+2),FALSE))-(AA229*(AA$7/VLOOKUP($B229,'Paddock Names'!$B$11:$D$140,3)))</f>
        <v>#DIV/0!</v>
      </c>
      <c r="AB230" s="114" t="e">
        <f>AA230+(VLOOKUP($B229,'Growth Rates'!$B$11:$O$140,($B$1+2),FALSE))-(AB229*(AB$7/VLOOKUP($B229,'Paddock Names'!$B$11:$D$140,3)))</f>
        <v>#DIV/0!</v>
      </c>
      <c r="AC230" s="114" t="e">
        <f>AB230+(VLOOKUP($B229,'Growth Rates'!$B$11:$O$140,($B$1+2),FALSE))-(AC229*(AC$7/VLOOKUP($B229,'Paddock Names'!$B$11:$D$140,3)))</f>
        <v>#DIV/0!</v>
      </c>
      <c r="AD230" s="114" t="e">
        <f>AC230+(VLOOKUP($B229,'Growth Rates'!$B$11:$O$140,($B$1+2),FALSE))-(AD229*(AD$7/VLOOKUP($B229,'Paddock Names'!$B$11:$D$140,3)))</f>
        <v>#DIV/0!</v>
      </c>
      <c r="AE230" s="114" t="e">
        <f>AD230+(VLOOKUP($B229,'Growth Rates'!$B$11:$O$140,($B$1+2),FALSE))-(AE229*(AE$7/VLOOKUP($B229,'Paddock Names'!$B$11:$D$140,3)))</f>
        <v>#DIV/0!</v>
      </c>
      <c r="AF230" s="114" t="e">
        <f>AE230+(VLOOKUP($B229,'Growth Rates'!$B$11:$O$140,($B$1+2),FALSE))-(AF229*(AF$7/VLOOKUP($B229,'Paddock Names'!$B$11:$D$140,3)))</f>
        <v>#DIV/0!</v>
      </c>
      <c r="AG230" s="114" t="e">
        <f>AF230+(VLOOKUP($B229,'Growth Rates'!$B$11:$O$140,($B$1+2),FALSE))-(AG229*(AG$7/VLOOKUP($B229,'Paddock Names'!$B$11:$D$140,3)))</f>
        <v>#DIV/0!</v>
      </c>
      <c r="AH230" s="114" t="e">
        <f>AG230+(VLOOKUP($B229,'Growth Rates'!$B$11:$O$140,($B$1+2),FALSE))-(AH229*(AH$7/VLOOKUP($B229,'Paddock Names'!$B$11:$D$140,3)))</f>
        <v>#DIV/0!</v>
      </c>
      <c r="AI230" s="114" t="e">
        <f>AH230+(VLOOKUP($B229,'Growth Rates'!$B$11:$O$140,($B$1+2),FALSE))-(AI229*(AI$7/VLOOKUP($B229,'Paddock Names'!$B$11:$D$140,3)))</f>
        <v>#DIV/0!</v>
      </c>
      <c r="AJ230" s="114" t="e">
        <f>AI230+(VLOOKUP($B229,'Growth Rates'!$B$11:$O$140,($B$1+2),FALSE))-(AJ229*(AJ$7/VLOOKUP($B229,'Paddock Names'!$B$11:$D$140,3)))</f>
        <v>#DIV/0!</v>
      </c>
      <c r="AK230" s="114" t="e">
        <f>AJ230+(VLOOKUP($B229,'Growth Rates'!$B$11:$O$140,($B$1+2),FALSE))-(AK229*(AK$7/VLOOKUP($B229,'Paddock Names'!$B$11:$D$140,3)))</f>
        <v>#DIV/0!</v>
      </c>
      <c r="AL230" s="114" t="e">
        <f>AK230+(VLOOKUP($B229,'Growth Rates'!$B$11:$O$140,($B$1+2),FALSE))-(AL229*(AL$7/VLOOKUP($B229,'Paddock Names'!$B$11:$D$140,3)))</f>
        <v>#DIV/0!</v>
      </c>
      <c r="AM230" s="115" t="e">
        <f>AL230+(VLOOKUP($B229,'Growth Rates'!$B$11:$O$140,($B$1+2),FALSE))-(AM229*(AM$7/VLOOKUP($B229,'Paddock Names'!$B$11:$D$140,3)))</f>
        <v>#DIV/0!</v>
      </c>
    </row>
    <row r="231" spans="2:39" x14ac:dyDescent="0.2">
      <c r="B231" s="58">
        <f t="shared" si="9"/>
        <v>111</v>
      </c>
      <c r="C231" s="23" t="str">
        <f>IF(VLOOKUP(B231,'Paddock Names'!$B$11:$C$140,2)&gt;0,VLOOKUP(B231,'Paddock Names'!$B$11:$C$140,2),"")</f>
        <v/>
      </c>
      <c r="D231" s="28" t="e">
        <f>IF(((F231-G231)/(((VLOOKUP(B231,'Growth Rates'!$B$11:$O$140,($B$1+2),FALSE)))-(((I$7/VLOOKUP(B231,'Paddock Names'!$B$11:$D$140,3))))))*-1&gt;31,31,(IF(((F231-G231)/(((VLOOKUP(B231,'Growth Rates'!$B$11:$O$140,($B$1+2),FALSE)))-(((I$7/VLOOKUP(B231,'Paddock Names'!$B$11:$D$140,3))))))*-1&gt;0,ROUNDDOWN(((F231-G231)/(((VLOOKUP(B231,'Growth Rates'!$B$11:$O$140,($B$1+2),FALSE)))-(((I$7/VLOOKUP(B231,'Paddock Names'!$B$11:$D$140,3))))))*-1,0),31)))</f>
        <v>#DIV/0!</v>
      </c>
      <c r="E231" s="17" t="str">
        <f t="shared" si="10"/>
        <v xml:space="preserve"> </v>
      </c>
      <c r="F231" s="119" t="e">
        <f>Nov!AL232</f>
        <v>#DIV/0!</v>
      </c>
      <c r="G231" s="17">
        <f>VLOOKUP(B231,'Herbage Mass Residual'!$B$11:$O$140,($B$1+2),FALSE)</f>
        <v>2000</v>
      </c>
      <c r="H231" s="103" t="e">
        <f>($F$7/VLOOKUP(B231,'Paddock Names'!$B$11:$D$140,3))*(SUM(I231:AM231)/31)</f>
        <v>#DIV/0!</v>
      </c>
      <c r="I231" s="100"/>
      <c r="J231" s="100"/>
      <c r="K231" s="100"/>
      <c r="L231" s="100"/>
      <c r="M231" s="100"/>
      <c r="N231" s="100"/>
      <c r="O231" s="100"/>
      <c r="P231" s="100"/>
      <c r="Q231" s="100"/>
      <c r="R231" s="100"/>
      <c r="S231" s="100"/>
      <c r="T231" s="100"/>
      <c r="U231" s="100"/>
      <c r="V231" s="100"/>
      <c r="W231" s="100"/>
      <c r="X231" s="100"/>
      <c r="Y231" s="100"/>
      <c r="Z231" s="100"/>
      <c r="AA231" s="100"/>
      <c r="AB231" s="100"/>
      <c r="AC231" s="100"/>
      <c r="AD231" s="100"/>
      <c r="AE231" s="100"/>
      <c r="AF231" s="100"/>
      <c r="AG231" s="100"/>
      <c r="AH231" s="100"/>
      <c r="AI231" s="100"/>
      <c r="AJ231" s="100"/>
      <c r="AK231" s="100"/>
      <c r="AL231" s="100"/>
      <c r="AM231" s="102"/>
    </row>
    <row r="232" spans="2:39" ht="16" thickBot="1" x14ac:dyDescent="0.25">
      <c r="B232" s="58">
        <f t="shared" si="9"/>
        <v>111.5</v>
      </c>
      <c r="C232" s="23"/>
      <c r="D232" s="29"/>
      <c r="E232" s="27"/>
      <c r="F232" s="21"/>
      <c r="G232" s="22"/>
      <c r="H232" s="104"/>
      <c r="I232" s="114" t="e">
        <f>F231+(VLOOKUP(B231,'Growth Rates'!$B$11:$O$140,($B$1+2),FALSE))-(I231*(I$7/VLOOKUP(B231,'Paddock Names'!$B$11:$D$140,3)))</f>
        <v>#DIV/0!</v>
      </c>
      <c r="J232" s="114" t="e">
        <f>I232+(VLOOKUP($B231,'Growth Rates'!$B$11:$O$140,($B$1+2),FALSE))-(J231*(J$7/VLOOKUP($B231,'Paddock Names'!$B$11:$D$140,3)))</f>
        <v>#DIV/0!</v>
      </c>
      <c r="K232" s="114" t="e">
        <f>J232+(VLOOKUP($B231,'Growth Rates'!$B$11:$O$140,($B$1+2),FALSE))-(K231*(K$7/VLOOKUP($B231,'Paddock Names'!$B$11:$D$140,3)))</f>
        <v>#DIV/0!</v>
      </c>
      <c r="L232" s="114" t="e">
        <f>K232+(VLOOKUP($B231,'Growth Rates'!$B$11:$O$140,($B$1+2),FALSE))-(L231*(L$7/VLOOKUP($B231,'Paddock Names'!$B$11:$D$140,3)))</f>
        <v>#DIV/0!</v>
      </c>
      <c r="M232" s="114" t="e">
        <f>L232+(VLOOKUP($B231,'Growth Rates'!$B$11:$O$140,($B$1+2),FALSE))-(M231*(M$7/VLOOKUP($B231,'Paddock Names'!$B$11:$D$140,3)))</f>
        <v>#DIV/0!</v>
      </c>
      <c r="N232" s="114" t="e">
        <f>M232+(VLOOKUP($B231,'Growth Rates'!$B$11:$O$140,($B$1+2),FALSE))-(N231*(N$7/VLOOKUP($B231,'Paddock Names'!$B$11:$D$140,3)))</f>
        <v>#DIV/0!</v>
      </c>
      <c r="O232" s="114" t="e">
        <f>N232+(VLOOKUP($B231,'Growth Rates'!$B$11:$O$140,($B$1+2),FALSE))-(O231*(O$7/VLOOKUP($B231,'Paddock Names'!$B$11:$D$140,3)))</f>
        <v>#DIV/0!</v>
      </c>
      <c r="P232" s="114" t="e">
        <f>O232+(VLOOKUP($B231,'Growth Rates'!$B$11:$O$140,($B$1+2),FALSE))-(P231*(P$7/VLOOKUP($B231,'Paddock Names'!$B$11:$D$140,3)))</f>
        <v>#DIV/0!</v>
      </c>
      <c r="Q232" s="114" t="e">
        <f>P232+(VLOOKUP($B231,'Growth Rates'!$B$11:$O$140,($B$1+2),FALSE))-(Q231*(Q$7/VLOOKUP($B231,'Paddock Names'!$B$11:$D$140,3)))</f>
        <v>#DIV/0!</v>
      </c>
      <c r="R232" s="114" t="e">
        <f>Q232+(VLOOKUP($B231,'Growth Rates'!$B$11:$O$140,($B$1+2),FALSE))-(R231*(R$7/VLOOKUP($B231,'Paddock Names'!$B$11:$D$140,3)))</f>
        <v>#DIV/0!</v>
      </c>
      <c r="S232" s="114" t="e">
        <f>R232+(VLOOKUP($B231,'Growth Rates'!$B$11:$O$140,($B$1+2),FALSE))-(S231*(S$7/VLOOKUP($B231,'Paddock Names'!$B$11:$D$140,3)))</f>
        <v>#DIV/0!</v>
      </c>
      <c r="T232" s="114" t="e">
        <f>S232+(VLOOKUP($B231,'Growth Rates'!$B$11:$O$140,($B$1+2),FALSE))-(T231*(T$7/VLOOKUP($B231,'Paddock Names'!$B$11:$D$140,3)))</f>
        <v>#DIV/0!</v>
      </c>
      <c r="U232" s="114" t="e">
        <f>T232+(VLOOKUP($B231,'Growth Rates'!$B$11:$O$140,($B$1+2),FALSE))-(U231*(U$7/VLOOKUP($B231,'Paddock Names'!$B$11:$D$140,3)))</f>
        <v>#DIV/0!</v>
      </c>
      <c r="V232" s="114" t="e">
        <f>U232+(VLOOKUP($B231,'Growth Rates'!$B$11:$O$140,($B$1+2),FALSE))-(V231*(V$7/VLOOKUP($B231,'Paddock Names'!$B$11:$D$140,3)))</f>
        <v>#DIV/0!</v>
      </c>
      <c r="W232" s="114" t="e">
        <f>V232+(VLOOKUP($B231,'Growth Rates'!$B$11:$O$140,($B$1+2),FALSE))-(W231*(W$7/VLOOKUP($B231,'Paddock Names'!$B$11:$D$140,3)))</f>
        <v>#DIV/0!</v>
      </c>
      <c r="X232" s="114" t="e">
        <f>W232+(VLOOKUP($B231,'Growth Rates'!$B$11:$O$140,($B$1+2),FALSE))-(X231*(X$7/VLOOKUP($B231,'Paddock Names'!$B$11:$D$140,3)))</f>
        <v>#DIV/0!</v>
      </c>
      <c r="Y232" s="114" t="e">
        <f>X232+(VLOOKUP($B231,'Growth Rates'!$B$11:$O$140,($B$1+2),FALSE))-(Y231*(Y$7/VLOOKUP($B231,'Paddock Names'!$B$11:$D$140,3)))</f>
        <v>#DIV/0!</v>
      </c>
      <c r="Z232" s="114" t="e">
        <f>Y232+(VLOOKUP($B231,'Growth Rates'!$B$11:$O$140,($B$1+2),FALSE))-(Z231*(Z$7/VLOOKUP($B231,'Paddock Names'!$B$11:$D$140,3)))</f>
        <v>#DIV/0!</v>
      </c>
      <c r="AA232" s="114" t="e">
        <f>Z232+(VLOOKUP($B231,'Growth Rates'!$B$11:$O$140,($B$1+2),FALSE))-(AA231*(AA$7/VLOOKUP($B231,'Paddock Names'!$B$11:$D$140,3)))</f>
        <v>#DIV/0!</v>
      </c>
      <c r="AB232" s="114" t="e">
        <f>AA232+(VLOOKUP($B231,'Growth Rates'!$B$11:$O$140,($B$1+2),FALSE))-(AB231*(AB$7/VLOOKUP($B231,'Paddock Names'!$B$11:$D$140,3)))</f>
        <v>#DIV/0!</v>
      </c>
      <c r="AC232" s="114" t="e">
        <f>AB232+(VLOOKUP($B231,'Growth Rates'!$B$11:$O$140,($B$1+2),FALSE))-(AC231*(AC$7/VLOOKUP($B231,'Paddock Names'!$B$11:$D$140,3)))</f>
        <v>#DIV/0!</v>
      </c>
      <c r="AD232" s="114" t="e">
        <f>AC232+(VLOOKUP($B231,'Growth Rates'!$B$11:$O$140,($B$1+2),FALSE))-(AD231*(AD$7/VLOOKUP($B231,'Paddock Names'!$B$11:$D$140,3)))</f>
        <v>#DIV/0!</v>
      </c>
      <c r="AE232" s="114" t="e">
        <f>AD232+(VLOOKUP($B231,'Growth Rates'!$B$11:$O$140,($B$1+2),FALSE))-(AE231*(AE$7/VLOOKUP($B231,'Paddock Names'!$B$11:$D$140,3)))</f>
        <v>#DIV/0!</v>
      </c>
      <c r="AF232" s="114" t="e">
        <f>AE232+(VLOOKUP($B231,'Growth Rates'!$B$11:$O$140,($B$1+2),FALSE))-(AF231*(AF$7/VLOOKUP($B231,'Paddock Names'!$B$11:$D$140,3)))</f>
        <v>#DIV/0!</v>
      </c>
      <c r="AG232" s="114" t="e">
        <f>AF232+(VLOOKUP($B231,'Growth Rates'!$B$11:$O$140,($B$1+2),FALSE))-(AG231*(AG$7/VLOOKUP($B231,'Paddock Names'!$B$11:$D$140,3)))</f>
        <v>#DIV/0!</v>
      </c>
      <c r="AH232" s="114" t="e">
        <f>AG232+(VLOOKUP($B231,'Growth Rates'!$B$11:$O$140,($B$1+2),FALSE))-(AH231*(AH$7/VLOOKUP($B231,'Paddock Names'!$B$11:$D$140,3)))</f>
        <v>#DIV/0!</v>
      </c>
      <c r="AI232" s="114" t="e">
        <f>AH232+(VLOOKUP($B231,'Growth Rates'!$B$11:$O$140,($B$1+2),FALSE))-(AI231*(AI$7/VLOOKUP($B231,'Paddock Names'!$B$11:$D$140,3)))</f>
        <v>#DIV/0!</v>
      </c>
      <c r="AJ232" s="114" t="e">
        <f>AI232+(VLOOKUP($B231,'Growth Rates'!$B$11:$O$140,($B$1+2),FALSE))-(AJ231*(AJ$7/VLOOKUP($B231,'Paddock Names'!$B$11:$D$140,3)))</f>
        <v>#DIV/0!</v>
      </c>
      <c r="AK232" s="114" t="e">
        <f>AJ232+(VLOOKUP($B231,'Growth Rates'!$B$11:$O$140,($B$1+2),FALSE))-(AK231*(AK$7/VLOOKUP($B231,'Paddock Names'!$B$11:$D$140,3)))</f>
        <v>#DIV/0!</v>
      </c>
      <c r="AL232" s="114" t="e">
        <f>AK232+(VLOOKUP($B231,'Growth Rates'!$B$11:$O$140,($B$1+2),FALSE))-(AL231*(AL$7/VLOOKUP($B231,'Paddock Names'!$B$11:$D$140,3)))</f>
        <v>#DIV/0!</v>
      </c>
      <c r="AM232" s="115" t="e">
        <f>AL232+(VLOOKUP($B231,'Growth Rates'!$B$11:$O$140,($B$1+2),FALSE))-(AM231*(AM$7/VLOOKUP($B231,'Paddock Names'!$B$11:$D$140,3)))</f>
        <v>#DIV/0!</v>
      </c>
    </row>
    <row r="233" spans="2:39" x14ac:dyDescent="0.2">
      <c r="B233" s="58">
        <f t="shared" si="9"/>
        <v>112</v>
      </c>
      <c r="C233" s="23" t="str">
        <f>IF(VLOOKUP(B233,'Paddock Names'!$B$11:$C$140,2)&gt;0,VLOOKUP(B233,'Paddock Names'!$B$11:$C$140,2),"")</f>
        <v/>
      </c>
      <c r="D233" s="28" t="e">
        <f>IF(((F233-G233)/(((VLOOKUP(B233,'Growth Rates'!$B$11:$O$140,($B$1+2),FALSE)))-(((I$7/VLOOKUP(B233,'Paddock Names'!$B$11:$D$140,3))))))*-1&gt;31,31,(IF(((F233-G233)/(((VLOOKUP(B233,'Growth Rates'!$B$11:$O$140,($B$1+2),FALSE)))-(((I$7/VLOOKUP(B233,'Paddock Names'!$B$11:$D$140,3))))))*-1&gt;0,ROUNDDOWN(((F233-G233)/(((VLOOKUP(B233,'Growth Rates'!$B$11:$O$140,($B$1+2),FALSE)))-(((I$7/VLOOKUP(B233,'Paddock Names'!$B$11:$D$140,3))))))*-1,0),31)))</f>
        <v>#DIV/0!</v>
      </c>
      <c r="E233" s="17" t="str">
        <f t="shared" si="10"/>
        <v xml:space="preserve"> </v>
      </c>
      <c r="F233" s="119" t="e">
        <f>Nov!AL234</f>
        <v>#DIV/0!</v>
      </c>
      <c r="G233" s="17">
        <f>VLOOKUP(B233,'Herbage Mass Residual'!$B$11:$O$140,($B$1+2),FALSE)</f>
        <v>2000</v>
      </c>
      <c r="H233" s="103" t="e">
        <f>($F$7/VLOOKUP(B233,'Paddock Names'!$B$11:$D$140,3))*(SUM(I233:AM233)/31)</f>
        <v>#DIV/0!</v>
      </c>
      <c r="I233" s="100"/>
      <c r="J233" s="100"/>
      <c r="K233" s="100"/>
      <c r="L233" s="100"/>
      <c r="M233" s="100"/>
      <c r="N233" s="100"/>
      <c r="O233" s="100"/>
      <c r="P233" s="100"/>
      <c r="Q233" s="100"/>
      <c r="R233" s="100"/>
      <c r="S233" s="100"/>
      <c r="T233" s="100"/>
      <c r="U233" s="100"/>
      <c r="V233" s="100"/>
      <c r="W233" s="100"/>
      <c r="X233" s="100"/>
      <c r="Y233" s="100"/>
      <c r="Z233" s="100"/>
      <c r="AA233" s="100"/>
      <c r="AB233" s="100"/>
      <c r="AC233" s="100"/>
      <c r="AD233" s="100"/>
      <c r="AE233" s="100"/>
      <c r="AF233" s="100"/>
      <c r="AG233" s="100"/>
      <c r="AH233" s="100"/>
      <c r="AI233" s="100"/>
      <c r="AJ233" s="100"/>
      <c r="AK233" s="100"/>
      <c r="AL233" s="100"/>
      <c r="AM233" s="102"/>
    </row>
    <row r="234" spans="2:39" ht="16" thickBot="1" x14ac:dyDescent="0.25">
      <c r="B234" s="58">
        <f t="shared" si="9"/>
        <v>112.5</v>
      </c>
      <c r="C234" s="23"/>
      <c r="D234" s="29"/>
      <c r="E234" s="27"/>
      <c r="F234" s="21"/>
      <c r="G234" s="22"/>
      <c r="H234" s="104"/>
      <c r="I234" s="114" t="e">
        <f>F233+(VLOOKUP(B233,'Growth Rates'!$B$11:$O$140,($B$1+2),FALSE))-(I233*(I$7/VLOOKUP(B233,'Paddock Names'!$B$11:$D$140,3)))</f>
        <v>#DIV/0!</v>
      </c>
      <c r="J234" s="114" t="e">
        <f>I234+(VLOOKUP($B233,'Growth Rates'!$B$11:$O$140,($B$1+2),FALSE))-(J233*(J$7/VLOOKUP($B233,'Paddock Names'!$B$11:$D$140,3)))</f>
        <v>#DIV/0!</v>
      </c>
      <c r="K234" s="114" t="e">
        <f>J234+(VLOOKUP($B233,'Growth Rates'!$B$11:$O$140,($B$1+2),FALSE))-(K233*(K$7/VLOOKUP($B233,'Paddock Names'!$B$11:$D$140,3)))</f>
        <v>#DIV/0!</v>
      </c>
      <c r="L234" s="114" t="e">
        <f>K234+(VLOOKUP($B233,'Growth Rates'!$B$11:$O$140,($B$1+2),FALSE))-(L233*(L$7/VLOOKUP($B233,'Paddock Names'!$B$11:$D$140,3)))</f>
        <v>#DIV/0!</v>
      </c>
      <c r="M234" s="114" t="e">
        <f>L234+(VLOOKUP($B233,'Growth Rates'!$B$11:$O$140,($B$1+2),FALSE))-(M233*(M$7/VLOOKUP($B233,'Paddock Names'!$B$11:$D$140,3)))</f>
        <v>#DIV/0!</v>
      </c>
      <c r="N234" s="114" t="e">
        <f>M234+(VLOOKUP($B233,'Growth Rates'!$B$11:$O$140,($B$1+2),FALSE))-(N233*(N$7/VLOOKUP($B233,'Paddock Names'!$B$11:$D$140,3)))</f>
        <v>#DIV/0!</v>
      </c>
      <c r="O234" s="114" t="e">
        <f>N234+(VLOOKUP($B233,'Growth Rates'!$B$11:$O$140,($B$1+2),FALSE))-(O233*(O$7/VLOOKUP($B233,'Paddock Names'!$B$11:$D$140,3)))</f>
        <v>#DIV/0!</v>
      </c>
      <c r="P234" s="114" t="e">
        <f>O234+(VLOOKUP($B233,'Growth Rates'!$B$11:$O$140,($B$1+2),FALSE))-(P233*(P$7/VLOOKUP($B233,'Paddock Names'!$B$11:$D$140,3)))</f>
        <v>#DIV/0!</v>
      </c>
      <c r="Q234" s="114" t="e">
        <f>P234+(VLOOKUP($B233,'Growth Rates'!$B$11:$O$140,($B$1+2),FALSE))-(Q233*(Q$7/VLOOKUP($B233,'Paddock Names'!$B$11:$D$140,3)))</f>
        <v>#DIV/0!</v>
      </c>
      <c r="R234" s="114" t="e">
        <f>Q234+(VLOOKUP($B233,'Growth Rates'!$B$11:$O$140,($B$1+2),FALSE))-(R233*(R$7/VLOOKUP($B233,'Paddock Names'!$B$11:$D$140,3)))</f>
        <v>#DIV/0!</v>
      </c>
      <c r="S234" s="114" t="e">
        <f>R234+(VLOOKUP($B233,'Growth Rates'!$B$11:$O$140,($B$1+2),FALSE))-(S233*(S$7/VLOOKUP($B233,'Paddock Names'!$B$11:$D$140,3)))</f>
        <v>#DIV/0!</v>
      </c>
      <c r="T234" s="114" t="e">
        <f>S234+(VLOOKUP($B233,'Growth Rates'!$B$11:$O$140,($B$1+2),FALSE))-(T233*(T$7/VLOOKUP($B233,'Paddock Names'!$B$11:$D$140,3)))</f>
        <v>#DIV/0!</v>
      </c>
      <c r="U234" s="114" t="e">
        <f>T234+(VLOOKUP($B233,'Growth Rates'!$B$11:$O$140,($B$1+2),FALSE))-(U233*(U$7/VLOOKUP($B233,'Paddock Names'!$B$11:$D$140,3)))</f>
        <v>#DIV/0!</v>
      </c>
      <c r="V234" s="114" t="e">
        <f>U234+(VLOOKUP($B233,'Growth Rates'!$B$11:$O$140,($B$1+2),FALSE))-(V233*(V$7/VLOOKUP($B233,'Paddock Names'!$B$11:$D$140,3)))</f>
        <v>#DIV/0!</v>
      </c>
      <c r="W234" s="114" t="e">
        <f>V234+(VLOOKUP($B233,'Growth Rates'!$B$11:$O$140,($B$1+2),FALSE))-(W233*(W$7/VLOOKUP($B233,'Paddock Names'!$B$11:$D$140,3)))</f>
        <v>#DIV/0!</v>
      </c>
      <c r="X234" s="114" t="e">
        <f>W234+(VLOOKUP($B233,'Growth Rates'!$B$11:$O$140,($B$1+2),FALSE))-(X233*(X$7/VLOOKUP($B233,'Paddock Names'!$B$11:$D$140,3)))</f>
        <v>#DIV/0!</v>
      </c>
      <c r="Y234" s="114" t="e">
        <f>X234+(VLOOKUP($B233,'Growth Rates'!$B$11:$O$140,($B$1+2),FALSE))-(Y233*(Y$7/VLOOKUP($B233,'Paddock Names'!$B$11:$D$140,3)))</f>
        <v>#DIV/0!</v>
      </c>
      <c r="Z234" s="114" t="e">
        <f>Y234+(VLOOKUP($B233,'Growth Rates'!$B$11:$O$140,($B$1+2),FALSE))-(Z233*(Z$7/VLOOKUP($B233,'Paddock Names'!$B$11:$D$140,3)))</f>
        <v>#DIV/0!</v>
      </c>
      <c r="AA234" s="114" t="e">
        <f>Z234+(VLOOKUP($B233,'Growth Rates'!$B$11:$O$140,($B$1+2),FALSE))-(AA233*(AA$7/VLOOKUP($B233,'Paddock Names'!$B$11:$D$140,3)))</f>
        <v>#DIV/0!</v>
      </c>
      <c r="AB234" s="114" t="e">
        <f>AA234+(VLOOKUP($B233,'Growth Rates'!$B$11:$O$140,($B$1+2),FALSE))-(AB233*(AB$7/VLOOKUP($B233,'Paddock Names'!$B$11:$D$140,3)))</f>
        <v>#DIV/0!</v>
      </c>
      <c r="AC234" s="114" t="e">
        <f>AB234+(VLOOKUP($B233,'Growth Rates'!$B$11:$O$140,($B$1+2),FALSE))-(AC233*(AC$7/VLOOKUP($B233,'Paddock Names'!$B$11:$D$140,3)))</f>
        <v>#DIV/0!</v>
      </c>
      <c r="AD234" s="114" t="e">
        <f>AC234+(VLOOKUP($B233,'Growth Rates'!$B$11:$O$140,($B$1+2),FALSE))-(AD233*(AD$7/VLOOKUP($B233,'Paddock Names'!$B$11:$D$140,3)))</f>
        <v>#DIV/0!</v>
      </c>
      <c r="AE234" s="114" t="e">
        <f>AD234+(VLOOKUP($B233,'Growth Rates'!$B$11:$O$140,($B$1+2),FALSE))-(AE233*(AE$7/VLOOKUP($B233,'Paddock Names'!$B$11:$D$140,3)))</f>
        <v>#DIV/0!</v>
      </c>
      <c r="AF234" s="114" t="e">
        <f>AE234+(VLOOKUP($B233,'Growth Rates'!$B$11:$O$140,($B$1+2),FALSE))-(AF233*(AF$7/VLOOKUP($B233,'Paddock Names'!$B$11:$D$140,3)))</f>
        <v>#DIV/0!</v>
      </c>
      <c r="AG234" s="114" t="e">
        <f>AF234+(VLOOKUP($B233,'Growth Rates'!$B$11:$O$140,($B$1+2),FALSE))-(AG233*(AG$7/VLOOKUP($B233,'Paddock Names'!$B$11:$D$140,3)))</f>
        <v>#DIV/0!</v>
      </c>
      <c r="AH234" s="114" t="e">
        <f>AG234+(VLOOKUP($B233,'Growth Rates'!$B$11:$O$140,($B$1+2),FALSE))-(AH233*(AH$7/VLOOKUP($B233,'Paddock Names'!$B$11:$D$140,3)))</f>
        <v>#DIV/0!</v>
      </c>
      <c r="AI234" s="114" t="e">
        <f>AH234+(VLOOKUP($B233,'Growth Rates'!$B$11:$O$140,($B$1+2),FALSE))-(AI233*(AI$7/VLOOKUP($B233,'Paddock Names'!$B$11:$D$140,3)))</f>
        <v>#DIV/0!</v>
      </c>
      <c r="AJ234" s="114" t="e">
        <f>AI234+(VLOOKUP($B233,'Growth Rates'!$B$11:$O$140,($B$1+2),FALSE))-(AJ233*(AJ$7/VLOOKUP($B233,'Paddock Names'!$B$11:$D$140,3)))</f>
        <v>#DIV/0!</v>
      </c>
      <c r="AK234" s="114" t="e">
        <f>AJ234+(VLOOKUP($B233,'Growth Rates'!$B$11:$O$140,($B$1+2),FALSE))-(AK233*(AK$7/VLOOKUP($B233,'Paddock Names'!$B$11:$D$140,3)))</f>
        <v>#DIV/0!</v>
      </c>
      <c r="AL234" s="114" t="e">
        <f>AK234+(VLOOKUP($B233,'Growth Rates'!$B$11:$O$140,($B$1+2),FALSE))-(AL233*(AL$7/VLOOKUP($B233,'Paddock Names'!$B$11:$D$140,3)))</f>
        <v>#DIV/0!</v>
      </c>
      <c r="AM234" s="115" t="e">
        <f>AL234+(VLOOKUP($B233,'Growth Rates'!$B$11:$O$140,($B$1+2),FALSE))-(AM233*(AM$7/VLOOKUP($B233,'Paddock Names'!$B$11:$D$140,3)))</f>
        <v>#DIV/0!</v>
      </c>
    </row>
    <row r="235" spans="2:39" x14ac:dyDescent="0.2">
      <c r="B235" s="58">
        <f t="shared" si="9"/>
        <v>113</v>
      </c>
      <c r="C235" s="23" t="str">
        <f>IF(VLOOKUP(B235,'Paddock Names'!$B$11:$C$140,2)&gt;0,VLOOKUP(B235,'Paddock Names'!$B$11:$C$140,2),"")</f>
        <v/>
      </c>
      <c r="D235" s="28" t="e">
        <f>IF(((F235-G235)/(((VLOOKUP(B235,'Growth Rates'!$B$11:$O$140,($B$1+2),FALSE)))-(((I$7/VLOOKUP(B235,'Paddock Names'!$B$11:$D$140,3))))))*-1&gt;31,31,(IF(((F235-G235)/(((VLOOKUP(B235,'Growth Rates'!$B$11:$O$140,($B$1+2),FALSE)))-(((I$7/VLOOKUP(B235,'Paddock Names'!$B$11:$D$140,3))))))*-1&gt;0,ROUNDDOWN(((F235-G235)/(((VLOOKUP(B235,'Growth Rates'!$B$11:$O$140,($B$1+2),FALSE)))-(((I$7/VLOOKUP(B235,'Paddock Names'!$B$11:$D$140,3))))))*-1,0),31)))</f>
        <v>#DIV/0!</v>
      </c>
      <c r="E235" s="17" t="str">
        <f t="shared" si="10"/>
        <v xml:space="preserve"> </v>
      </c>
      <c r="F235" s="119" t="e">
        <f>Nov!AL236</f>
        <v>#DIV/0!</v>
      </c>
      <c r="G235" s="17">
        <f>VLOOKUP(B235,'Herbage Mass Residual'!$B$11:$O$140,($B$1+2),FALSE)</f>
        <v>2000</v>
      </c>
      <c r="H235" s="103" t="e">
        <f>($F$7/VLOOKUP(B235,'Paddock Names'!$B$11:$D$140,3))*(SUM(I235:AM235)/31)</f>
        <v>#DIV/0!</v>
      </c>
      <c r="I235" s="100"/>
      <c r="J235" s="100"/>
      <c r="K235" s="100"/>
      <c r="L235" s="100"/>
      <c r="M235" s="100"/>
      <c r="N235" s="100"/>
      <c r="O235" s="100"/>
      <c r="P235" s="100"/>
      <c r="Q235" s="100"/>
      <c r="R235" s="100"/>
      <c r="S235" s="100"/>
      <c r="T235" s="100"/>
      <c r="U235" s="100"/>
      <c r="V235" s="100"/>
      <c r="W235" s="100"/>
      <c r="X235" s="100"/>
      <c r="Y235" s="100"/>
      <c r="Z235" s="100"/>
      <c r="AA235" s="100"/>
      <c r="AB235" s="100"/>
      <c r="AC235" s="100"/>
      <c r="AD235" s="100"/>
      <c r="AE235" s="100"/>
      <c r="AF235" s="100"/>
      <c r="AG235" s="100"/>
      <c r="AH235" s="100"/>
      <c r="AI235" s="100"/>
      <c r="AJ235" s="100"/>
      <c r="AK235" s="100"/>
      <c r="AL235" s="100"/>
      <c r="AM235" s="102"/>
    </row>
    <row r="236" spans="2:39" ht="16" thickBot="1" x14ac:dyDescent="0.25">
      <c r="B236" s="58">
        <f t="shared" si="9"/>
        <v>113.5</v>
      </c>
      <c r="C236" s="23"/>
      <c r="D236" s="29"/>
      <c r="E236" s="27"/>
      <c r="F236" s="21"/>
      <c r="G236" s="22"/>
      <c r="H236" s="104"/>
      <c r="I236" s="114" t="e">
        <f>F235+(VLOOKUP(B235,'Growth Rates'!$B$11:$O$140,($B$1+2),FALSE))-(I235*(I$7/VLOOKUP(B235,'Paddock Names'!$B$11:$D$140,3)))</f>
        <v>#DIV/0!</v>
      </c>
      <c r="J236" s="114" t="e">
        <f>I236+(VLOOKUP($B235,'Growth Rates'!$B$11:$O$140,($B$1+2),FALSE))-(J235*(J$7/VLOOKUP($B235,'Paddock Names'!$B$11:$D$140,3)))</f>
        <v>#DIV/0!</v>
      </c>
      <c r="K236" s="114" t="e">
        <f>J236+(VLOOKUP($B235,'Growth Rates'!$B$11:$O$140,($B$1+2),FALSE))-(K235*(K$7/VLOOKUP($B235,'Paddock Names'!$B$11:$D$140,3)))</f>
        <v>#DIV/0!</v>
      </c>
      <c r="L236" s="114" t="e">
        <f>K236+(VLOOKUP($B235,'Growth Rates'!$B$11:$O$140,($B$1+2),FALSE))-(L235*(L$7/VLOOKUP($B235,'Paddock Names'!$B$11:$D$140,3)))</f>
        <v>#DIV/0!</v>
      </c>
      <c r="M236" s="114" t="e">
        <f>L236+(VLOOKUP($B235,'Growth Rates'!$B$11:$O$140,($B$1+2),FALSE))-(M235*(M$7/VLOOKUP($B235,'Paddock Names'!$B$11:$D$140,3)))</f>
        <v>#DIV/0!</v>
      </c>
      <c r="N236" s="114" t="e">
        <f>M236+(VLOOKUP($B235,'Growth Rates'!$B$11:$O$140,($B$1+2),FALSE))-(N235*(N$7/VLOOKUP($B235,'Paddock Names'!$B$11:$D$140,3)))</f>
        <v>#DIV/0!</v>
      </c>
      <c r="O236" s="114" t="e">
        <f>N236+(VLOOKUP($B235,'Growth Rates'!$B$11:$O$140,($B$1+2),FALSE))-(O235*(O$7/VLOOKUP($B235,'Paddock Names'!$B$11:$D$140,3)))</f>
        <v>#DIV/0!</v>
      </c>
      <c r="P236" s="114" t="e">
        <f>O236+(VLOOKUP($B235,'Growth Rates'!$B$11:$O$140,($B$1+2),FALSE))-(P235*(P$7/VLOOKUP($B235,'Paddock Names'!$B$11:$D$140,3)))</f>
        <v>#DIV/0!</v>
      </c>
      <c r="Q236" s="114" t="e">
        <f>P236+(VLOOKUP($B235,'Growth Rates'!$B$11:$O$140,($B$1+2),FALSE))-(Q235*(Q$7/VLOOKUP($B235,'Paddock Names'!$B$11:$D$140,3)))</f>
        <v>#DIV/0!</v>
      </c>
      <c r="R236" s="114" t="e">
        <f>Q236+(VLOOKUP($B235,'Growth Rates'!$B$11:$O$140,($B$1+2),FALSE))-(R235*(R$7/VLOOKUP($B235,'Paddock Names'!$B$11:$D$140,3)))</f>
        <v>#DIV/0!</v>
      </c>
      <c r="S236" s="114" t="e">
        <f>R236+(VLOOKUP($B235,'Growth Rates'!$B$11:$O$140,($B$1+2),FALSE))-(S235*(S$7/VLOOKUP($B235,'Paddock Names'!$B$11:$D$140,3)))</f>
        <v>#DIV/0!</v>
      </c>
      <c r="T236" s="114" t="e">
        <f>S236+(VLOOKUP($B235,'Growth Rates'!$B$11:$O$140,($B$1+2),FALSE))-(T235*(T$7/VLOOKUP($B235,'Paddock Names'!$B$11:$D$140,3)))</f>
        <v>#DIV/0!</v>
      </c>
      <c r="U236" s="114" t="e">
        <f>T236+(VLOOKUP($B235,'Growth Rates'!$B$11:$O$140,($B$1+2),FALSE))-(U235*(U$7/VLOOKUP($B235,'Paddock Names'!$B$11:$D$140,3)))</f>
        <v>#DIV/0!</v>
      </c>
      <c r="V236" s="114" t="e">
        <f>U236+(VLOOKUP($B235,'Growth Rates'!$B$11:$O$140,($B$1+2),FALSE))-(V235*(V$7/VLOOKUP($B235,'Paddock Names'!$B$11:$D$140,3)))</f>
        <v>#DIV/0!</v>
      </c>
      <c r="W236" s="114" t="e">
        <f>V236+(VLOOKUP($B235,'Growth Rates'!$B$11:$O$140,($B$1+2),FALSE))-(W235*(W$7/VLOOKUP($B235,'Paddock Names'!$B$11:$D$140,3)))</f>
        <v>#DIV/0!</v>
      </c>
      <c r="X236" s="114" t="e">
        <f>W236+(VLOOKUP($B235,'Growth Rates'!$B$11:$O$140,($B$1+2),FALSE))-(X235*(X$7/VLOOKUP($B235,'Paddock Names'!$B$11:$D$140,3)))</f>
        <v>#DIV/0!</v>
      </c>
      <c r="Y236" s="114" t="e">
        <f>X236+(VLOOKUP($B235,'Growth Rates'!$B$11:$O$140,($B$1+2),FALSE))-(Y235*(Y$7/VLOOKUP($B235,'Paddock Names'!$B$11:$D$140,3)))</f>
        <v>#DIV/0!</v>
      </c>
      <c r="Z236" s="114" t="e">
        <f>Y236+(VLOOKUP($B235,'Growth Rates'!$B$11:$O$140,($B$1+2),FALSE))-(Z235*(Z$7/VLOOKUP($B235,'Paddock Names'!$B$11:$D$140,3)))</f>
        <v>#DIV/0!</v>
      </c>
      <c r="AA236" s="114" t="e">
        <f>Z236+(VLOOKUP($B235,'Growth Rates'!$B$11:$O$140,($B$1+2),FALSE))-(AA235*(AA$7/VLOOKUP($B235,'Paddock Names'!$B$11:$D$140,3)))</f>
        <v>#DIV/0!</v>
      </c>
      <c r="AB236" s="114" t="e">
        <f>AA236+(VLOOKUP($B235,'Growth Rates'!$B$11:$O$140,($B$1+2),FALSE))-(AB235*(AB$7/VLOOKUP($B235,'Paddock Names'!$B$11:$D$140,3)))</f>
        <v>#DIV/0!</v>
      </c>
      <c r="AC236" s="114" t="e">
        <f>AB236+(VLOOKUP($B235,'Growth Rates'!$B$11:$O$140,($B$1+2),FALSE))-(AC235*(AC$7/VLOOKUP($B235,'Paddock Names'!$B$11:$D$140,3)))</f>
        <v>#DIV/0!</v>
      </c>
      <c r="AD236" s="114" t="e">
        <f>AC236+(VLOOKUP($B235,'Growth Rates'!$B$11:$O$140,($B$1+2),FALSE))-(AD235*(AD$7/VLOOKUP($B235,'Paddock Names'!$B$11:$D$140,3)))</f>
        <v>#DIV/0!</v>
      </c>
      <c r="AE236" s="114" t="e">
        <f>AD236+(VLOOKUP($B235,'Growth Rates'!$B$11:$O$140,($B$1+2),FALSE))-(AE235*(AE$7/VLOOKUP($B235,'Paddock Names'!$B$11:$D$140,3)))</f>
        <v>#DIV/0!</v>
      </c>
      <c r="AF236" s="114" t="e">
        <f>AE236+(VLOOKUP($B235,'Growth Rates'!$B$11:$O$140,($B$1+2),FALSE))-(AF235*(AF$7/VLOOKUP($B235,'Paddock Names'!$B$11:$D$140,3)))</f>
        <v>#DIV/0!</v>
      </c>
      <c r="AG236" s="114" t="e">
        <f>AF236+(VLOOKUP($B235,'Growth Rates'!$B$11:$O$140,($B$1+2),FALSE))-(AG235*(AG$7/VLOOKUP($B235,'Paddock Names'!$B$11:$D$140,3)))</f>
        <v>#DIV/0!</v>
      </c>
      <c r="AH236" s="114" t="e">
        <f>AG236+(VLOOKUP($B235,'Growth Rates'!$B$11:$O$140,($B$1+2),FALSE))-(AH235*(AH$7/VLOOKUP($B235,'Paddock Names'!$B$11:$D$140,3)))</f>
        <v>#DIV/0!</v>
      </c>
      <c r="AI236" s="114" t="e">
        <f>AH236+(VLOOKUP($B235,'Growth Rates'!$B$11:$O$140,($B$1+2),FALSE))-(AI235*(AI$7/VLOOKUP($B235,'Paddock Names'!$B$11:$D$140,3)))</f>
        <v>#DIV/0!</v>
      </c>
      <c r="AJ236" s="114" t="e">
        <f>AI236+(VLOOKUP($B235,'Growth Rates'!$B$11:$O$140,($B$1+2),FALSE))-(AJ235*(AJ$7/VLOOKUP($B235,'Paddock Names'!$B$11:$D$140,3)))</f>
        <v>#DIV/0!</v>
      </c>
      <c r="AK236" s="114" t="e">
        <f>AJ236+(VLOOKUP($B235,'Growth Rates'!$B$11:$O$140,($B$1+2),FALSE))-(AK235*(AK$7/VLOOKUP($B235,'Paddock Names'!$B$11:$D$140,3)))</f>
        <v>#DIV/0!</v>
      </c>
      <c r="AL236" s="114" t="e">
        <f>AK236+(VLOOKUP($B235,'Growth Rates'!$B$11:$O$140,($B$1+2),FALSE))-(AL235*(AL$7/VLOOKUP($B235,'Paddock Names'!$B$11:$D$140,3)))</f>
        <v>#DIV/0!</v>
      </c>
      <c r="AM236" s="115" t="e">
        <f>AL236+(VLOOKUP($B235,'Growth Rates'!$B$11:$O$140,($B$1+2),FALSE))-(AM235*(AM$7/VLOOKUP($B235,'Paddock Names'!$B$11:$D$140,3)))</f>
        <v>#DIV/0!</v>
      </c>
    </row>
    <row r="237" spans="2:39" x14ac:dyDescent="0.2">
      <c r="B237" s="58">
        <f t="shared" si="9"/>
        <v>114</v>
      </c>
      <c r="C237" s="23" t="str">
        <f>IF(VLOOKUP(B237,'Paddock Names'!$B$11:$C$140,2)&gt;0,VLOOKUP(B237,'Paddock Names'!$B$11:$C$140,2),"")</f>
        <v/>
      </c>
      <c r="D237" s="28" t="e">
        <f>IF(((F237-G237)/(((VLOOKUP(B237,'Growth Rates'!$B$11:$O$140,($B$1+2),FALSE)))-(((I$7/VLOOKUP(B237,'Paddock Names'!$B$11:$D$140,3))))))*-1&gt;31,31,(IF(((F237-G237)/(((VLOOKUP(B237,'Growth Rates'!$B$11:$O$140,($B$1+2),FALSE)))-(((I$7/VLOOKUP(B237,'Paddock Names'!$B$11:$D$140,3))))))*-1&gt;0,ROUNDDOWN(((F237-G237)/(((VLOOKUP(B237,'Growth Rates'!$B$11:$O$140,($B$1+2),FALSE)))-(((I$7/VLOOKUP(B237,'Paddock Names'!$B$11:$D$140,3))))))*-1,0),31)))</f>
        <v>#DIV/0!</v>
      </c>
      <c r="E237" s="17" t="str">
        <f t="shared" si="10"/>
        <v xml:space="preserve"> </v>
      </c>
      <c r="F237" s="119" t="e">
        <f>Nov!AL238</f>
        <v>#DIV/0!</v>
      </c>
      <c r="G237" s="17">
        <f>VLOOKUP(B237,'Herbage Mass Residual'!$B$11:$O$140,($B$1+2),FALSE)</f>
        <v>2000</v>
      </c>
      <c r="H237" s="103" t="e">
        <f>($F$7/VLOOKUP(B237,'Paddock Names'!$B$11:$D$140,3))*(SUM(I237:AM237)/31)</f>
        <v>#DIV/0!</v>
      </c>
      <c r="I237" s="100"/>
      <c r="J237" s="100"/>
      <c r="K237" s="100"/>
      <c r="L237" s="100"/>
      <c r="M237" s="100"/>
      <c r="N237" s="100"/>
      <c r="O237" s="100"/>
      <c r="P237" s="100"/>
      <c r="Q237" s="100"/>
      <c r="R237" s="100"/>
      <c r="S237" s="100"/>
      <c r="T237" s="100"/>
      <c r="U237" s="100"/>
      <c r="V237" s="100"/>
      <c r="W237" s="100"/>
      <c r="X237" s="100"/>
      <c r="Y237" s="100"/>
      <c r="Z237" s="100"/>
      <c r="AA237" s="100"/>
      <c r="AB237" s="100"/>
      <c r="AC237" s="100"/>
      <c r="AD237" s="100"/>
      <c r="AE237" s="100"/>
      <c r="AF237" s="100"/>
      <c r="AG237" s="100"/>
      <c r="AH237" s="100"/>
      <c r="AI237" s="100"/>
      <c r="AJ237" s="100"/>
      <c r="AK237" s="100"/>
      <c r="AL237" s="100"/>
      <c r="AM237" s="102"/>
    </row>
    <row r="238" spans="2:39" ht="16" thickBot="1" x14ac:dyDescent="0.25">
      <c r="B238" s="58">
        <f t="shared" si="9"/>
        <v>114.5</v>
      </c>
      <c r="C238" s="23"/>
      <c r="D238" s="29"/>
      <c r="E238" s="27"/>
      <c r="F238" s="21"/>
      <c r="G238" s="22"/>
      <c r="H238" s="104"/>
      <c r="I238" s="114" t="e">
        <f>F237+(VLOOKUP(B237,'Growth Rates'!$B$11:$O$140,($B$1+2),FALSE))-(I237*(I$7/VLOOKUP(B237,'Paddock Names'!$B$11:$D$140,3)))</f>
        <v>#DIV/0!</v>
      </c>
      <c r="J238" s="114" t="e">
        <f>I238+(VLOOKUP($B237,'Growth Rates'!$B$11:$O$140,($B$1+2),FALSE))-(J237*(J$7/VLOOKUP($B237,'Paddock Names'!$B$11:$D$140,3)))</f>
        <v>#DIV/0!</v>
      </c>
      <c r="K238" s="114" t="e">
        <f>J238+(VLOOKUP($B237,'Growth Rates'!$B$11:$O$140,($B$1+2),FALSE))-(K237*(K$7/VLOOKUP($B237,'Paddock Names'!$B$11:$D$140,3)))</f>
        <v>#DIV/0!</v>
      </c>
      <c r="L238" s="114" t="e">
        <f>K238+(VLOOKUP($B237,'Growth Rates'!$B$11:$O$140,($B$1+2),FALSE))-(L237*(L$7/VLOOKUP($B237,'Paddock Names'!$B$11:$D$140,3)))</f>
        <v>#DIV/0!</v>
      </c>
      <c r="M238" s="114" t="e">
        <f>L238+(VLOOKUP($B237,'Growth Rates'!$B$11:$O$140,($B$1+2),FALSE))-(M237*(M$7/VLOOKUP($B237,'Paddock Names'!$B$11:$D$140,3)))</f>
        <v>#DIV/0!</v>
      </c>
      <c r="N238" s="114" t="e">
        <f>M238+(VLOOKUP($B237,'Growth Rates'!$B$11:$O$140,($B$1+2),FALSE))-(N237*(N$7/VLOOKUP($B237,'Paddock Names'!$B$11:$D$140,3)))</f>
        <v>#DIV/0!</v>
      </c>
      <c r="O238" s="114" t="e">
        <f>N238+(VLOOKUP($B237,'Growth Rates'!$B$11:$O$140,($B$1+2),FALSE))-(O237*(O$7/VLOOKUP($B237,'Paddock Names'!$B$11:$D$140,3)))</f>
        <v>#DIV/0!</v>
      </c>
      <c r="P238" s="114" t="e">
        <f>O238+(VLOOKUP($B237,'Growth Rates'!$B$11:$O$140,($B$1+2),FALSE))-(P237*(P$7/VLOOKUP($B237,'Paddock Names'!$B$11:$D$140,3)))</f>
        <v>#DIV/0!</v>
      </c>
      <c r="Q238" s="114" t="e">
        <f>P238+(VLOOKUP($B237,'Growth Rates'!$B$11:$O$140,($B$1+2),FALSE))-(Q237*(Q$7/VLOOKUP($B237,'Paddock Names'!$B$11:$D$140,3)))</f>
        <v>#DIV/0!</v>
      </c>
      <c r="R238" s="114" t="e">
        <f>Q238+(VLOOKUP($B237,'Growth Rates'!$B$11:$O$140,($B$1+2),FALSE))-(R237*(R$7/VLOOKUP($B237,'Paddock Names'!$B$11:$D$140,3)))</f>
        <v>#DIV/0!</v>
      </c>
      <c r="S238" s="114" t="e">
        <f>R238+(VLOOKUP($B237,'Growth Rates'!$B$11:$O$140,($B$1+2),FALSE))-(S237*(S$7/VLOOKUP($B237,'Paddock Names'!$B$11:$D$140,3)))</f>
        <v>#DIV/0!</v>
      </c>
      <c r="T238" s="114" t="e">
        <f>S238+(VLOOKUP($B237,'Growth Rates'!$B$11:$O$140,($B$1+2),FALSE))-(T237*(T$7/VLOOKUP($B237,'Paddock Names'!$B$11:$D$140,3)))</f>
        <v>#DIV/0!</v>
      </c>
      <c r="U238" s="114" t="e">
        <f>T238+(VLOOKUP($B237,'Growth Rates'!$B$11:$O$140,($B$1+2),FALSE))-(U237*(U$7/VLOOKUP($B237,'Paddock Names'!$B$11:$D$140,3)))</f>
        <v>#DIV/0!</v>
      </c>
      <c r="V238" s="114" t="e">
        <f>U238+(VLOOKUP($B237,'Growth Rates'!$B$11:$O$140,($B$1+2),FALSE))-(V237*(V$7/VLOOKUP($B237,'Paddock Names'!$B$11:$D$140,3)))</f>
        <v>#DIV/0!</v>
      </c>
      <c r="W238" s="114" t="e">
        <f>V238+(VLOOKUP($B237,'Growth Rates'!$B$11:$O$140,($B$1+2),FALSE))-(W237*(W$7/VLOOKUP($B237,'Paddock Names'!$B$11:$D$140,3)))</f>
        <v>#DIV/0!</v>
      </c>
      <c r="X238" s="114" t="e">
        <f>W238+(VLOOKUP($B237,'Growth Rates'!$B$11:$O$140,($B$1+2),FALSE))-(X237*(X$7/VLOOKUP($B237,'Paddock Names'!$B$11:$D$140,3)))</f>
        <v>#DIV/0!</v>
      </c>
      <c r="Y238" s="114" t="e">
        <f>X238+(VLOOKUP($B237,'Growth Rates'!$B$11:$O$140,($B$1+2),FALSE))-(Y237*(Y$7/VLOOKUP($B237,'Paddock Names'!$B$11:$D$140,3)))</f>
        <v>#DIV/0!</v>
      </c>
      <c r="Z238" s="114" t="e">
        <f>Y238+(VLOOKUP($B237,'Growth Rates'!$B$11:$O$140,($B$1+2),FALSE))-(Z237*(Z$7/VLOOKUP($B237,'Paddock Names'!$B$11:$D$140,3)))</f>
        <v>#DIV/0!</v>
      </c>
      <c r="AA238" s="114" t="e">
        <f>Z238+(VLOOKUP($B237,'Growth Rates'!$B$11:$O$140,($B$1+2),FALSE))-(AA237*(AA$7/VLOOKUP($B237,'Paddock Names'!$B$11:$D$140,3)))</f>
        <v>#DIV/0!</v>
      </c>
      <c r="AB238" s="114" t="e">
        <f>AA238+(VLOOKUP($B237,'Growth Rates'!$B$11:$O$140,($B$1+2),FALSE))-(AB237*(AB$7/VLOOKUP($B237,'Paddock Names'!$B$11:$D$140,3)))</f>
        <v>#DIV/0!</v>
      </c>
      <c r="AC238" s="114" t="e">
        <f>AB238+(VLOOKUP($B237,'Growth Rates'!$B$11:$O$140,($B$1+2),FALSE))-(AC237*(AC$7/VLOOKUP($B237,'Paddock Names'!$B$11:$D$140,3)))</f>
        <v>#DIV/0!</v>
      </c>
      <c r="AD238" s="114" t="e">
        <f>AC238+(VLOOKUP($B237,'Growth Rates'!$B$11:$O$140,($B$1+2),FALSE))-(AD237*(AD$7/VLOOKUP($B237,'Paddock Names'!$B$11:$D$140,3)))</f>
        <v>#DIV/0!</v>
      </c>
      <c r="AE238" s="114" t="e">
        <f>AD238+(VLOOKUP($B237,'Growth Rates'!$B$11:$O$140,($B$1+2),FALSE))-(AE237*(AE$7/VLOOKUP($B237,'Paddock Names'!$B$11:$D$140,3)))</f>
        <v>#DIV/0!</v>
      </c>
      <c r="AF238" s="114" t="e">
        <f>AE238+(VLOOKUP($B237,'Growth Rates'!$B$11:$O$140,($B$1+2),FALSE))-(AF237*(AF$7/VLOOKUP($B237,'Paddock Names'!$B$11:$D$140,3)))</f>
        <v>#DIV/0!</v>
      </c>
      <c r="AG238" s="114" t="e">
        <f>AF238+(VLOOKUP($B237,'Growth Rates'!$B$11:$O$140,($B$1+2),FALSE))-(AG237*(AG$7/VLOOKUP($B237,'Paddock Names'!$B$11:$D$140,3)))</f>
        <v>#DIV/0!</v>
      </c>
      <c r="AH238" s="114" t="e">
        <f>AG238+(VLOOKUP($B237,'Growth Rates'!$B$11:$O$140,($B$1+2),FALSE))-(AH237*(AH$7/VLOOKUP($B237,'Paddock Names'!$B$11:$D$140,3)))</f>
        <v>#DIV/0!</v>
      </c>
      <c r="AI238" s="114" t="e">
        <f>AH238+(VLOOKUP($B237,'Growth Rates'!$B$11:$O$140,($B$1+2),FALSE))-(AI237*(AI$7/VLOOKUP($B237,'Paddock Names'!$B$11:$D$140,3)))</f>
        <v>#DIV/0!</v>
      </c>
      <c r="AJ238" s="114" t="e">
        <f>AI238+(VLOOKUP($B237,'Growth Rates'!$B$11:$O$140,($B$1+2),FALSE))-(AJ237*(AJ$7/VLOOKUP($B237,'Paddock Names'!$B$11:$D$140,3)))</f>
        <v>#DIV/0!</v>
      </c>
      <c r="AK238" s="114" t="e">
        <f>AJ238+(VLOOKUP($B237,'Growth Rates'!$B$11:$O$140,($B$1+2),FALSE))-(AK237*(AK$7/VLOOKUP($B237,'Paddock Names'!$B$11:$D$140,3)))</f>
        <v>#DIV/0!</v>
      </c>
      <c r="AL238" s="114" t="e">
        <f>AK238+(VLOOKUP($B237,'Growth Rates'!$B$11:$O$140,($B$1+2),FALSE))-(AL237*(AL$7/VLOOKUP($B237,'Paddock Names'!$B$11:$D$140,3)))</f>
        <v>#DIV/0!</v>
      </c>
      <c r="AM238" s="115" t="e">
        <f>AL238+(VLOOKUP($B237,'Growth Rates'!$B$11:$O$140,($B$1+2),FALSE))-(AM237*(AM$7/VLOOKUP($B237,'Paddock Names'!$B$11:$D$140,3)))</f>
        <v>#DIV/0!</v>
      </c>
    </row>
    <row r="239" spans="2:39" x14ac:dyDescent="0.2">
      <c r="B239" s="58">
        <f t="shared" si="9"/>
        <v>115</v>
      </c>
      <c r="C239" s="23" t="str">
        <f>IF(VLOOKUP(B239,'Paddock Names'!$B$11:$C$140,2)&gt;0,VLOOKUP(B239,'Paddock Names'!$B$11:$C$140,2),"")</f>
        <v/>
      </c>
      <c r="D239" s="28" t="e">
        <f>IF(((F239-G239)/(((VLOOKUP(B239,'Growth Rates'!$B$11:$O$140,($B$1+2),FALSE)))-(((I$7/VLOOKUP(B239,'Paddock Names'!$B$11:$D$140,3))))))*-1&gt;31,31,(IF(((F239-G239)/(((VLOOKUP(B239,'Growth Rates'!$B$11:$O$140,($B$1+2),FALSE)))-(((I$7/VLOOKUP(B239,'Paddock Names'!$B$11:$D$140,3))))))*-1&gt;0,ROUNDDOWN(((F239-G239)/(((VLOOKUP(B239,'Growth Rates'!$B$11:$O$140,($B$1+2),FALSE)))-(((I$7/VLOOKUP(B239,'Paddock Names'!$B$11:$D$140,3))))))*-1,0),31)))</f>
        <v>#DIV/0!</v>
      </c>
      <c r="E239" s="17" t="str">
        <f t="shared" si="10"/>
        <v xml:space="preserve"> </v>
      </c>
      <c r="F239" s="119" t="e">
        <f>Nov!AL240</f>
        <v>#DIV/0!</v>
      </c>
      <c r="G239" s="17">
        <f>VLOOKUP(B239,'Herbage Mass Residual'!$B$11:$O$140,($B$1+2),FALSE)</f>
        <v>2000</v>
      </c>
      <c r="H239" s="103" t="e">
        <f>($F$7/VLOOKUP(B239,'Paddock Names'!$B$11:$D$140,3))*(SUM(I239:AM239)/31)</f>
        <v>#DIV/0!</v>
      </c>
      <c r="I239" s="100"/>
      <c r="J239" s="100"/>
      <c r="K239" s="100"/>
      <c r="L239" s="100"/>
      <c r="M239" s="100"/>
      <c r="N239" s="100"/>
      <c r="O239" s="100"/>
      <c r="P239" s="100"/>
      <c r="Q239" s="100"/>
      <c r="R239" s="100"/>
      <c r="S239" s="100"/>
      <c r="T239" s="100"/>
      <c r="U239" s="100"/>
      <c r="V239" s="100"/>
      <c r="W239" s="100"/>
      <c r="X239" s="100"/>
      <c r="Y239" s="100"/>
      <c r="Z239" s="100"/>
      <c r="AA239" s="100"/>
      <c r="AB239" s="100"/>
      <c r="AC239" s="100"/>
      <c r="AD239" s="100"/>
      <c r="AE239" s="100"/>
      <c r="AF239" s="100"/>
      <c r="AG239" s="100"/>
      <c r="AH239" s="100"/>
      <c r="AI239" s="100"/>
      <c r="AJ239" s="100"/>
      <c r="AK239" s="100"/>
      <c r="AL239" s="100"/>
      <c r="AM239" s="102"/>
    </row>
    <row r="240" spans="2:39" ht="16" thickBot="1" x14ac:dyDescent="0.25">
      <c r="B240" s="58">
        <f t="shared" si="9"/>
        <v>115.5</v>
      </c>
      <c r="C240" s="23"/>
      <c r="D240" s="29"/>
      <c r="E240" s="27"/>
      <c r="F240" s="21"/>
      <c r="G240" s="22"/>
      <c r="H240" s="104"/>
      <c r="I240" s="114" t="e">
        <f>F239+(VLOOKUP(B239,'Growth Rates'!$B$11:$O$140,($B$1+2),FALSE))-(I239*(I$7/VLOOKUP(B239,'Paddock Names'!$B$11:$D$140,3)))</f>
        <v>#DIV/0!</v>
      </c>
      <c r="J240" s="114" t="e">
        <f>I240+(VLOOKUP($B239,'Growth Rates'!$B$11:$O$140,($B$1+2),FALSE))-(J239*(J$7/VLOOKUP($B239,'Paddock Names'!$B$11:$D$140,3)))</f>
        <v>#DIV/0!</v>
      </c>
      <c r="K240" s="114" t="e">
        <f>J240+(VLOOKUP($B239,'Growth Rates'!$B$11:$O$140,($B$1+2),FALSE))-(K239*(K$7/VLOOKUP($B239,'Paddock Names'!$B$11:$D$140,3)))</f>
        <v>#DIV/0!</v>
      </c>
      <c r="L240" s="114" t="e">
        <f>K240+(VLOOKUP($B239,'Growth Rates'!$B$11:$O$140,($B$1+2),FALSE))-(L239*(L$7/VLOOKUP($B239,'Paddock Names'!$B$11:$D$140,3)))</f>
        <v>#DIV/0!</v>
      </c>
      <c r="M240" s="114" t="e">
        <f>L240+(VLOOKUP($B239,'Growth Rates'!$B$11:$O$140,($B$1+2),FALSE))-(M239*(M$7/VLOOKUP($B239,'Paddock Names'!$B$11:$D$140,3)))</f>
        <v>#DIV/0!</v>
      </c>
      <c r="N240" s="114" t="e">
        <f>M240+(VLOOKUP($B239,'Growth Rates'!$B$11:$O$140,($B$1+2),FALSE))-(N239*(N$7/VLOOKUP($B239,'Paddock Names'!$B$11:$D$140,3)))</f>
        <v>#DIV/0!</v>
      </c>
      <c r="O240" s="114" t="e">
        <f>N240+(VLOOKUP($B239,'Growth Rates'!$B$11:$O$140,($B$1+2),FALSE))-(O239*(O$7/VLOOKUP($B239,'Paddock Names'!$B$11:$D$140,3)))</f>
        <v>#DIV/0!</v>
      </c>
      <c r="P240" s="114" t="e">
        <f>O240+(VLOOKUP($B239,'Growth Rates'!$B$11:$O$140,($B$1+2),FALSE))-(P239*(P$7/VLOOKUP($B239,'Paddock Names'!$B$11:$D$140,3)))</f>
        <v>#DIV/0!</v>
      </c>
      <c r="Q240" s="114" t="e">
        <f>P240+(VLOOKUP($B239,'Growth Rates'!$B$11:$O$140,($B$1+2),FALSE))-(Q239*(Q$7/VLOOKUP($B239,'Paddock Names'!$B$11:$D$140,3)))</f>
        <v>#DIV/0!</v>
      </c>
      <c r="R240" s="114" t="e">
        <f>Q240+(VLOOKUP($B239,'Growth Rates'!$B$11:$O$140,($B$1+2),FALSE))-(R239*(R$7/VLOOKUP($B239,'Paddock Names'!$B$11:$D$140,3)))</f>
        <v>#DIV/0!</v>
      </c>
      <c r="S240" s="114" t="e">
        <f>R240+(VLOOKUP($B239,'Growth Rates'!$B$11:$O$140,($B$1+2),FALSE))-(S239*(S$7/VLOOKUP($B239,'Paddock Names'!$B$11:$D$140,3)))</f>
        <v>#DIV/0!</v>
      </c>
      <c r="T240" s="114" t="e">
        <f>S240+(VLOOKUP($B239,'Growth Rates'!$B$11:$O$140,($B$1+2),FALSE))-(T239*(T$7/VLOOKUP($B239,'Paddock Names'!$B$11:$D$140,3)))</f>
        <v>#DIV/0!</v>
      </c>
      <c r="U240" s="114" t="e">
        <f>T240+(VLOOKUP($B239,'Growth Rates'!$B$11:$O$140,($B$1+2),FALSE))-(U239*(U$7/VLOOKUP($B239,'Paddock Names'!$B$11:$D$140,3)))</f>
        <v>#DIV/0!</v>
      </c>
      <c r="V240" s="114" t="e">
        <f>U240+(VLOOKUP($B239,'Growth Rates'!$B$11:$O$140,($B$1+2),FALSE))-(V239*(V$7/VLOOKUP($B239,'Paddock Names'!$B$11:$D$140,3)))</f>
        <v>#DIV/0!</v>
      </c>
      <c r="W240" s="114" t="e">
        <f>V240+(VLOOKUP($B239,'Growth Rates'!$B$11:$O$140,($B$1+2),FALSE))-(W239*(W$7/VLOOKUP($B239,'Paddock Names'!$B$11:$D$140,3)))</f>
        <v>#DIV/0!</v>
      </c>
      <c r="X240" s="114" t="e">
        <f>W240+(VLOOKUP($B239,'Growth Rates'!$B$11:$O$140,($B$1+2),FALSE))-(X239*(X$7/VLOOKUP($B239,'Paddock Names'!$B$11:$D$140,3)))</f>
        <v>#DIV/0!</v>
      </c>
      <c r="Y240" s="114" t="e">
        <f>X240+(VLOOKUP($B239,'Growth Rates'!$B$11:$O$140,($B$1+2),FALSE))-(Y239*(Y$7/VLOOKUP($B239,'Paddock Names'!$B$11:$D$140,3)))</f>
        <v>#DIV/0!</v>
      </c>
      <c r="Z240" s="114" t="e">
        <f>Y240+(VLOOKUP($B239,'Growth Rates'!$B$11:$O$140,($B$1+2),FALSE))-(Z239*(Z$7/VLOOKUP($B239,'Paddock Names'!$B$11:$D$140,3)))</f>
        <v>#DIV/0!</v>
      </c>
      <c r="AA240" s="114" t="e">
        <f>Z240+(VLOOKUP($B239,'Growth Rates'!$B$11:$O$140,($B$1+2),FALSE))-(AA239*(AA$7/VLOOKUP($B239,'Paddock Names'!$B$11:$D$140,3)))</f>
        <v>#DIV/0!</v>
      </c>
      <c r="AB240" s="114" t="e">
        <f>AA240+(VLOOKUP($B239,'Growth Rates'!$B$11:$O$140,($B$1+2),FALSE))-(AB239*(AB$7/VLOOKUP($B239,'Paddock Names'!$B$11:$D$140,3)))</f>
        <v>#DIV/0!</v>
      </c>
      <c r="AC240" s="114" t="e">
        <f>AB240+(VLOOKUP($B239,'Growth Rates'!$B$11:$O$140,($B$1+2),FALSE))-(AC239*(AC$7/VLOOKUP($B239,'Paddock Names'!$B$11:$D$140,3)))</f>
        <v>#DIV/0!</v>
      </c>
      <c r="AD240" s="114" t="e">
        <f>AC240+(VLOOKUP($B239,'Growth Rates'!$B$11:$O$140,($B$1+2),FALSE))-(AD239*(AD$7/VLOOKUP($B239,'Paddock Names'!$B$11:$D$140,3)))</f>
        <v>#DIV/0!</v>
      </c>
      <c r="AE240" s="114" t="e">
        <f>AD240+(VLOOKUP($B239,'Growth Rates'!$B$11:$O$140,($B$1+2),FALSE))-(AE239*(AE$7/VLOOKUP($B239,'Paddock Names'!$B$11:$D$140,3)))</f>
        <v>#DIV/0!</v>
      </c>
      <c r="AF240" s="114" t="e">
        <f>AE240+(VLOOKUP($B239,'Growth Rates'!$B$11:$O$140,($B$1+2),FALSE))-(AF239*(AF$7/VLOOKUP($B239,'Paddock Names'!$B$11:$D$140,3)))</f>
        <v>#DIV/0!</v>
      </c>
      <c r="AG240" s="114" t="e">
        <f>AF240+(VLOOKUP($B239,'Growth Rates'!$B$11:$O$140,($B$1+2),FALSE))-(AG239*(AG$7/VLOOKUP($B239,'Paddock Names'!$B$11:$D$140,3)))</f>
        <v>#DIV/0!</v>
      </c>
      <c r="AH240" s="114" t="e">
        <f>AG240+(VLOOKUP($B239,'Growth Rates'!$B$11:$O$140,($B$1+2),FALSE))-(AH239*(AH$7/VLOOKUP($B239,'Paddock Names'!$B$11:$D$140,3)))</f>
        <v>#DIV/0!</v>
      </c>
      <c r="AI240" s="114" t="e">
        <f>AH240+(VLOOKUP($B239,'Growth Rates'!$B$11:$O$140,($B$1+2),FALSE))-(AI239*(AI$7/VLOOKUP($B239,'Paddock Names'!$B$11:$D$140,3)))</f>
        <v>#DIV/0!</v>
      </c>
      <c r="AJ240" s="114" t="e">
        <f>AI240+(VLOOKUP($B239,'Growth Rates'!$B$11:$O$140,($B$1+2),FALSE))-(AJ239*(AJ$7/VLOOKUP($B239,'Paddock Names'!$B$11:$D$140,3)))</f>
        <v>#DIV/0!</v>
      </c>
      <c r="AK240" s="114" t="e">
        <f>AJ240+(VLOOKUP($B239,'Growth Rates'!$B$11:$O$140,($B$1+2),FALSE))-(AK239*(AK$7/VLOOKUP($B239,'Paddock Names'!$B$11:$D$140,3)))</f>
        <v>#DIV/0!</v>
      </c>
      <c r="AL240" s="114" t="e">
        <f>AK240+(VLOOKUP($B239,'Growth Rates'!$B$11:$O$140,($B$1+2),FALSE))-(AL239*(AL$7/VLOOKUP($B239,'Paddock Names'!$B$11:$D$140,3)))</f>
        <v>#DIV/0!</v>
      </c>
      <c r="AM240" s="115" t="e">
        <f>AL240+(VLOOKUP($B239,'Growth Rates'!$B$11:$O$140,($B$1+2),FALSE))-(AM239*(AM$7/VLOOKUP($B239,'Paddock Names'!$B$11:$D$140,3)))</f>
        <v>#DIV/0!</v>
      </c>
    </row>
    <row r="241" spans="2:39" x14ac:dyDescent="0.2">
      <c r="B241" s="58">
        <f t="shared" si="9"/>
        <v>116</v>
      </c>
      <c r="C241" s="23" t="str">
        <f>IF(VLOOKUP(B241,'Paddock Names'!$B$11:$C$140,2)&gt;0,VLOOKUP(B241,'Paddock Names'!$B$11:$C$140,2),"")</f>
        <v/>
      </c>
      <c r="D241" s="28" t="e">
        <f>IF(((F241-G241)/(((VLOOKUP(B241,'Growth Rates'!$B$11:$O$140,($B$1+2),FALSE)))-(((I$7/VLOOKUP(B241,'Paddock Names'!$B$11:$D$140,3))))))*-1&gt;31,31,(IF(((F241-G241)/(((VLOOKUP(B241,'Growth Rates'!$B$11:$O$140,($B$1+2),FALSE)))-(((I$7/VLOOKUP(B241,'Paddock Names'!$B$11:$D$140,3))))))*-1&gt;0,ROUNDDOWN(((F241-G241)/(((VLOOKUP(B241,'Growth Rates'!$B$11:$O$140,($B$1+2),FALSE)))-(((I$7/VLOOKUP(B241,'Paddock Names'!$B$11:$D$140,3))))))*-1,0),31)))</f>
        <v>#DIV/0!</v>
      </c>
      <c r="E241" s="17" t="str">
        <f t="shared" si="10"/>
        <v xml:space="preserve"> </v>
      </c>
      <c r="F241" s="119" t="e">
        <f>Nov!AL242</f>
        <v>#DIV/0!</v>
      </c>
      <c r="G241" s="17">
        <f>VLOOKUP(B241,'Herbage Mass Residual'!$B$11:$O$140,($B$1+2),FALSE)</f>
        <v>2000</v>
      </c>
      <c r="H241" s="103" t="e">
        <f>($F$7/VLOOKUP(B241,'Paddock Names'!$B$11:$D$140,3))*(SUM(I241:AM241)/31)</f>
        <v>#DIV/0!</v>
      </c>
      <c r="I241" s="100"/>
      <c r="J241" s="100"/>
      <c r="K241" s="100"/>
      <c r="L241" s="100"/>
      <c r="M241" s="100"/>
      <c r="N241" s="100"/>
      <c r="O241" s="100"/>
      <c r="P241" s="100"/>
      <c r="Q241" s="100"/>
      <c r="R241" s="100"/>
      <c r="S241" s="100"/>
      <c r="T241" s="100"/>
      <c r="U241" s="100"/>
      <c r="V241" s="100"/>
      <c r="W241" s="100"/>
      <c r="X241" s="100"/>
      <c r="Y241" s="100"/>
      <c r="Z241" s="100"/>
      <c r="AA241" s="100"/>
      <c r="AB241" s="100"/>
      <c r="AC241" s="100"/>
      <c r="AD241" s="100"/>
      <c r="AE241" s="100"/>
      <c r="AF241" s="100"/>
      <c r="AG241" s="100"/>
      <c r="AH241" s="100"/>
      <c r="AI241" s="100"/>
      <c r="AJ241" s="100"/>
      <c r="AK241" s="100"/>
      <c r="AL241" s="100"/>
      <c r="AM241" s="102"/>
    </row>
    <row r="242" spans="2:39" ht="16" thickBot="1" x14ac:dyDescent="0.25">
      <c r="B242" s="58">
        <f t="shared" si="9"/>
        <v>116.5</v>
      </c>
      <c r="C242" s="23"/>
      <c r="D242" s="29"/>
      <c r="E242" s="27"/>
      <c r="F242" s="21"/>
      <c r="G242" s="22"/>
      <c r="H242" s="104"/>
      <c r="I242" s="114" t="e">
        <f>F241+(VLOOKUP(B241,'Growth Rates'!$B$11:$O$140,($B$1+2),FALSE))-(I241*(I$7/VLOOKUP(B241,'Paddock Names'!$B$11:$D$140,3)))</f>
        <v>#DIV/0!</v>
      </c>
      <c r="J242" s="114" t="e">
        <f>I242+(VLOOKUP($B241,'Growth Rates'!$B$11:$O$140,($B$1+2),FALSE))-(J241*(J$7/VLOOKUP($B241,'Paddock Names'!$B$11:$D$140,3)))</f>
        <v>#DIV/0!</v>
      </c>
      <c r="K242" s="114" t="e">
        <f>J242+(VLOOKUP($B241,'Growth Rates'!$B$11:$O$140,($B$1+2),FALSE))-(K241*(K$7/VLOOKUP($B241,'Paddock Names'!$B$11:$D$140,3)))</f>
        <v>#DIV/0!</v>
      </c>
      <c r="L242" s="114" t="e">
        <f>K242+(VLOOKUP($B241,'Growth Rates'!$B$11:$O$140,($B$1+2),FALSE))-(L241*(L$7/VLOOKUP($B241,'Paddock Names'!$B$11:$D$140,3)))</f>
        <v>#DIV/0!</v>
      </c>
      <c r="M242" s="114" t="e">
        <f>L242+(VLOOKUP($B241,'Growth Rates'!$B$11:$O$140,($B$1+2),FALSE))-(M241*(M$7/VLOOKUP($B241,'Paddock Names'!$B$11:$D$140,3)))</f>
        <v>#DIV/0!</v>
      </c>
      <c r="N242" s="114" t="e">
        <f>M242+(VLOOKUP($B241,'Growth Rates'!$B$11:$O$140,($B$1+2),FALSE))-(N241*(N$7/VLOOKUP($B241,'Paddock Names'!$B$11:$D$140,3)))</f>
        <v>#DIV/0!</v>
      </c>
      <c r="O242" s="114" t="e">
        <f>N242+(VLOOKUP($B241,'Growth Rates'!$B$11:$O$140,($B$1+2),FALSE))-(O241*(O$7/VLOOKUP($B241,'Paddock Names'!$B$11:$D$140,3)))</f>
        <v>#DIV/0!</v>
      </c>
      <c r="P242" s="114" t="e">
        <f>O242+(VLOOKUP($B241,'Growth Rates'!$B$11:$O$140,($B$1+2),FALSE))-(P241*(P$7/VLOOKUP($B241,'Paddock Names'!$B$11:$D$140,3)))</f>
        <v>#DIV/0!</v>
      </c>
      <c r="Q242" s="114" t="e">
        <f>P242+(VLOOKUP($B241,'Growth Rates'!$B$11:$O$140,($B$1+2),FALSE))-(Q241*(Q$7/VLOOKUP($B241,'Paddock Names'!$B$11:$D$140,3)))</f>
        <v>#DIV/0!</v>
      </c>
      <c r="R242" s="114" t="e">
        <f>Q242+(VLOOKUP($B241,'Growth Rates'!$B$11:$O$140,($B$1+2),FALSE))-(R241*(R$7/VLOOKUP($B241,'Paddock Names'!$B$11:$D$140,3)))</f>
        <v>#DIV/0!</v>
      </c>
      <c r="S242" s="114" t="e">
        <f>R242+(VLOOKUP($B241,'Growth Rates'!$B$11:$O$140,($B$1+2),FALSE))-(S241*(S$7/VLOOKUP($B241,'Paddock Names'!$B$11:$D$140,3)))</f>
        <v>#DIV/0!</v>
      </c>
      <c r="T242" s="114" t="e">
        <f>S242+(VLOOKUP($B241,'Growth Rates'!$B$11:$O$140,($B$1+2),FALSE))-(T241*(T$7/VLOOKUP($B241,'Paddock Names'!$B$11:$D$140,3)))</f>
        <v>#DIV/0!</v>
      </c>
      <c r="U242" s="114" t="e">
        <f>T242+(VLOOKUP($B241,'Growth Rates'!$B$11:$O$140,($B$1+2),FALSE))-(U241*(U$7/VLOOKUP($B241,'Paddock Names'!$B$11:$D$140,3)))</f>
        <v>#DIV/0!</v>
      </c>
      <c r="V242" s="114" t="e">
        <f>U242+(VLOOKUP($B241,'Growth Rates'!$B$11:$O$140,($B$1+2),FALSE))-(V241*(V$7/VLOOKUP($B241,'Paddock Names'!$B$11:$D$140,3)))</f>
        <v>#DIV/0!</v>
      </c>
      <c r="W242" s="114" t="e">
        <f>V242+(VLOOKUP($B241,'Growth Rates'!$B$11:$O$140,($B$1+2),FALSE))-(W241*(W$7/VLOOKUP($B241,'Paddock Names'!$B$11:$D$140,3)))</f>
        <v>#DIV/0!</v>
      </c>
      <c r="X242" s="114" t="e">
        <f>W242+(VLOOKUP($B241,'Growth Rates'!$B$11:$O$140,($B$1+2),FALSE))-(X241*(X$7/VLOOKUP($B241,'Paddock Names'!$B$11:$D$140,3)))</f>
        <v>#DIV/0!</v>
      </c>
      <c r="Y242" s="114" t="e">
        <f>X242+(VLOOKUP($B241,'Growth Rates'!$B$11:$O$140,($B$1+2),FALSE))-(Y241*(Y$7/VLOOKUP($B241,'Paddock Names'!$B$11:$D$140,3)))</f>
        <v>#DIV/0!</v>
      </c>
      <c r="Z242" s="114" t="e">
        <f>Y242+(VLOOKUP($B241,'Growth Rates'!$B$11:$O$140,($B$1+2),FALSE))-(Z241*(Z$7/VLOOKUP($B241,'Paddock Names'!$B$11:$D$140,3)))</f>
        <v>#DIV/0!</v>
      </c>
      <c r="AA242" s="114" t="e">
        <f>Z242+(VLOOKUP($B241,'Growth Rates'!$B$11:$O$140,($B$1+2),FALSE))-(AA241*(AA$7/VLOOKUP($B241,'Paddock Names'!$B$11:$D$140,3)))</f>
        <v>#DIV/0!</v>
      </c>
      <c r="AB242" s="114" t="e">
        <f>AA242+(VLOOKUP($B241,'Growth Rates'!$B$11:$O$140,($B$1+2),FALSE))-(AB241*(AB$7/VLOOKUP($B241,'Paddock Names'!$B$11:$D$140,3)))</f>
        <v>#DIV/0!</v>
      </c>
      <c r="AC242" s="114" t="e">
        <f>AB242+(VLOOKUP($B241,'Growth Rates'!$B$11:$O$140,($B$1+2),FALSE))-(AC241*(AC$7/VLOOKUP($B241,'Paddock Names'!$B$11:$D$140,3)))</f>
        <v>#DIV/0!</v>
      </c>
      <c r="AD242" s="114" t="e">
        <f>AC242+(VLOOKUP($B241,'Growth Rates'!$B$11:$O$140,($B$1+2),FALSE))-(AD241*(AD$7/VLOOKUP($B241,'Paddock Names'!$B$11:$D$140,3)))</f>
        <v>#DIV/0!</v>
      </c>
      <c r="AE242" s="114" t="e">
        <f>AD242+(VLOOKUP($B241,'Growth Rates'!$B$11:$O$140,($B$1+2),FALSE))-(AE241*(AE$7/VLOOKUP($B241,'Paddock Names'!$B$11:$D$140,3)))</f>
        <v>#DIV/0!</v>
      </c>
      <c r="AF242" s="114" t="e">
        <f>AE242+(VLOOKUP($B241,'Growth Rates'!$B$11:$O$140,($B$1+2),FALSE))-(AF241*(AF$7/VLOOKUP($B241,'Paddock Names'!$B$11:$D$140,3)))</f>
        <v>#DIV/0!</v>
      </c>
      <c r="AG242" s="114" t="e">
        <f>AF242+(VLOOKUP($B241,'Growth Rates'!$B$11:$O$140,($B$1+2),FALSE))-(AG241*(AG$7/VLOOKUP($B241,'Paddock Names'!$B$11:$D$140,3)))</f>
        <v>#DIV/0!</v>
      </c>
      <c r="AH242" s="114" t="e">
        <f>AG242+(VLOOKUP($B241,'Growth Rates'!$B$11:$O$140,($B$1+2),FALSE))-(AH241*(AH$7/VLOOKUP($B241,'Paddock Names'!$B$11:$D$140,3)))</f>
        <v>#DIV/0!</v>
      </c>
      <c r="AI242" s="114" t="e">
        <f>AH242+(VLOOKUP($B241,'Growth Rates'!$B$11:$O$140,($B$1+2),FALSE))-(AI241*(AI$7/VLOOKUP($B241,'Paddock Names'!$B$11:$D$140,3)))</f>
        <v>#DIV/0!</v>
      </c>
      <c r="AJ242" s="114" t="e">
        <f>AI242+(VLOOKUP($B241,'Growth Rates'!$B$11:$O$140,($B$1+2),FALSE))-(AJ241*(AJ$7/VLOOKUP($B241,'Paddock Names'!$B$11:$D$140,3)))</f>
        <v>#DIV/0!</v>
      </c>
      <c r="AK242" s="114" t="e">
        <f>AJ242+(VLOOKUP($B241,'Growth Rates'!$B$11:$O$140,($B$1+2),FALSE))-(AK241*(AK$7/VLOOKUP($B241,'Paddock Names'!$B$11:$D$140,3)))</f>
        <v>#DIV/0!</v>
      </c>
      <c r="AL242" s="114" t="e">
        <f>AK242+(VLOOKUP($B241,'Growth Rates'!$B$11:$O$140,($B$1+2),FALSE))-(AL241*(AL$7/VLOOKUP($B241,'Paddock Names'!$B$11:$D$140,3)))</f>
        <v>#DIV/0!</v>
      </c>
      <c r="AM242" s="115" t="e">
        <f>AL242+(VLOOKUP($B241,'Growth Rates'!$B$11:$O$140,($B$1+2),FALSE))-(AM241*(AM$7/VLOOKUP($B241,'Paddock Names'!$B$11:$D$140,3)))</f>
        <v>#DIV/0!</v>
      </c>
    </row>
    <row r="243" spans="2:39" x14ac:dyDescent="0.2">
      <c r="B243" s="58">
        <f t="shared" si="9"/>
        <v>117</v>
      </c>
      <c r="C243" s="23" t="str">
        <f>IF(VLOOKUP(B243,'Paddock Names'!$B$11:$C$140,2)&gt;0,VLOOKUP(B243,'Paddock Names'!$B$11:$C$140,2),"")</f>
        <v/>
      </c>
      <c r="D243" s="28" t="e">
        <f>IF(((F243-G243)/(((VLOOKUP(B243,'Growth Rates'!$B$11:$O$140,($B$1+2),FALSE)))-(((I$7/VLOOKUP(B243,'Paddock Names'!$B$11:$D$140,3))))))*-1&gt;31,31,(IF(((F243-G243)/(((VLOOKUP(B243,'Growth Rates'!$B$11:$O$140,($B$1+2),FALSE)))-(((I$7/VLOOKUP(B243,'Paddock Names'!$B$11:$D$140,3))))))*-1&gt;0,ROUNDDOWN(((F243-G243)/(((VLOOKUP(B243,'Growth Rates'!$B$11:$O$140,($B$1+2),FALSE)))-(((I$7/VLOOKUP(B243,'Paddock Names'!$B$11:$D$140,3))))))*-1,0),31)))</f>
        <v>#DIV/0!</v>
      </c>
      <c r="E243" s="17" t="str">
        <f t="shared" si="10"/>
        <v xml:space="preserve"> </v>
      </c>
      <c r="F243" s="119" t="e">
        <f>Nov!AL244</f>
        <v>#DIV/0!</v>
      </c>
      <c r="G243" s="17">
        <f>VLOOKUP(B243,'Herbage Mass Residual'!$B$11:$O$140,($B$1+2),FALSE)</f>
        <v>2000</v>
      </c>
      <c r="H243" s="103" t="e">
        <f>($F$7/VLOOKUP(B243,'Paddock Names'!$B$11:$D$140,3))*(SUM(I243:AM243)/31)</f>
        <v>#DIV/0!</v>
      </c>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2"/>
    </row>
    <row r="244" spans="2:39" ht="16" thickBot="1" x14ac:dyDescent="0.25">
      <c r="B244" s="58">
        <f t="shared" si="9"/>
        <v>117.5</v>
      </c>
      <c r="C244" s="23"/>
      <c r="D244" s="29"/>
      <c r="E244" s="27"/>
      <c r="F244" s="21"/>
      <c r="G244" s="22"/>
      <c r="H244" s="104"/>
      <c r="I244" s="114" t="e">
        <f>F243+(VLOOKUP(B243,'Growth Rates'!$B$11:$O$140,($B$1+2),FALSE))-(I243*(I$7/VLOOKUP(B243,'Paddock Names'!$B$11:$D$140,3)))</f>
        <v>#DIV/0!</v>
      </c>
      <c r="J244" s="114" t="e">
        <f>I244+(VLOOKUP($B243,'Growth Rates'!$B$11:$O$140,($B$1+2),FALSE))-(J243*(J$7/VLOOKUP($B243,'Paddock Names'!$B$11:$D$140,3)))</f>
        <v>#DIV/0!</v>
      </c>
      <c r="K244" s="114" t="e">
        <f>J244+(VLOOKUP($B243,'Growth Rates'!$B$11:$O$140,($B$1+2),FALSE))-(K243*(K$7/VLOOKUP($B243,'Paddock Names'!$B$11:$D$140,3)))</f>
        <v>#DIV/0!</v>
      </c>
      <c r="L244" s="114" t="e">
        <f>K244+(VLOOKUP($B243,'Growth Rates'!$B$11:$O$140,($B$1+2),FALSE))-(L243*(L$7/VLOOKUP($B243,'Paddock Names'!$B$11:$D$140,3)))</f>
        <v>#DIV/0!</v>
      </c>
      <c r="M244" s="114" t="e">
        <f>L244+(VLOOKUP($B243,'Growth Rates'!$B$11:$O$140,($B$1+2),FALSE))-(M243*(M$7/VLOOKUP($B243,'Paddock Names'!$B$11:$D$140,3)))</f>
        <v>#DIV/0!</v>
      </c>
      <c r="N244" s="114" t="e">
        <f>M244+(VLOOKUP($B243,'Growth Rates'!$B$11:$O$140,($B$1+2),FALSE))-(N243*(N$7/VLOOKUP($B243,'Paddock Names'!$B$11:$D$140,3)))</f>
        <v>#DIV/0!</v>
      </c>
      <c r="O244" s="114" t="e">
        <f>N244+(VLOOKUP($B243,'Growth Rates'!$B$11:$O$140,($B$1+2),FALSE))-(O243*(O$7/VLOOKUP($B243,'Paddock Names'!$B$11:$D$140,3)))</f>
        <v>#DIV/0!</v>
      </c>
      <c r="P244" s="114" t="e">
        <f>O244+(VLOOKUP($B243,'Growth Rates'!$B$11:$O$140,($B$1+2),FALSE))-(P243*(P$7/VLOOKUP($B243,'Paddock Names'!$B$11:$D$140,3)))</f>
        <v>#DIV/0!</v>
      </c>
      <c r="Q244" s="114" t="e">
        <f>P244+(VLOOKUP($B243,'Growth Rates'!$B$11:$O$140,($B$1+2),FALSE))-(Q243*(Q$7/VLOOKUP($B243,'Paddock Names'!$B$11:$D$140,3)))</f>
        <v>#DIV/0!</v>
      </c>
      <c r="R244" s="114" t="e">
        <f>Q244+(VLOOKUP($B243,'Growth Rates'!$B$11:$O$140,($B$1+2),FALSE))-(R243*(R$7/VLOOKUP($B243,'Paddock Names'!$B$11:$D$140,3)))</f>
        <v>#DIV/0!</v>
      </c>
      <c r="S244" s="114" t="e">
        <f>R244+(VLOOKUP($B243,'Growth Rates'!$B$11:$O$140,($B$1+2),FALSE))-(S243*(S$7/VLOOKUP($B243,'Paddock Names'!$B$11:$D$140,3)))</f>
        <v>#DIV/0!</v>
      </c>
      <c r="T244" s="114" t="e">
        <f>S244+(VLOOKUP($B243,'Growth Rates'!$B$11:$O$140,($B$1+2),FALSE))-(T243*(T$7/VLOOKUP($B243,'Paddock Names'!$B$11:$D$140,3)))</f>
        <v>#DIV/0!</v>
      </c>
      <c r="U244" s="114" t="e">
        <f>T244+(VLOOKUP($B243,'Growth Rates'!$B$11:$O$140,($B$1+2),FALSE))-(U243*(U$7/VLOOKUP($B243,'Paddock Names'!$B$11:$D$140,3)))</f>
        <v>#DIV/0!</v>
      </c>
      <c r="V244" s="114" t="e">
        <f>U244+(VLOOKUP($B243,'Growth Rates'!$B$11:$O$140,($B$1+2),FALSE))-(V243*(V$7/VLOOKUP($B243,'Paddock Names'!$B$11:$D$140,3)))</f>
        <v>#DIV/0!</v>
      </c>
      <c r="W244" s="114" t="e">
        <f>V244+(VLOOKUP($B243,'Growth Rates'!$B$11:$O$140,($B$1+2),FALSE))-(W243*(W$7/VLOOKUP($B243,'Paddock Names'!$B$11:$D$140,3)))</f>
        <v>#DIV/0!</v>
      </c>
      <c r="X244" s="114" t="e">
        <f>W244+(VLOOKUP($B243,'Growth Rates'!$B$11:$O$140,($B$1+2),FALSE))-(X243*(X$7/VLOOKUP($B243,'Paddock Names'!$B$11:$D$140,3)))</f>
        <v>#DIV/0!</v>
      </c>
      <c r="Y244" s="114" t="e">
        <f>X244+(VLOOKUP($B243,'Growth Rates'!$B$11:$O$140,($B$1+2),FALSE))-(Y243*(Y$7/VLOOKUP($B243,'Paddock Names'!$B$11:$D$140,3)))</f>
        <v>#DIV/0!</v>
      </c>
      <c r="Z244" s="114" t="e">
        <f>Y244+(VLOOKUP($B243,'Growth Rates'!$B$11:$O$140,($B$1+2),FALSE))-(Z243*(Z$7/VLOOKUP($B243,'Paddock Names'!$B$11:$D$140,3)))</f>
        <v>#DIV/0!</v>
      </c>
      <c r="AA244" s="114" t="e">
        <f>Z244+(VLOOKUP($B243,'Growth Rates'!$B$11:$O$140,($B$1+2),FALSE))-(AA243*(AA$7/VLOOKUP($B243,'Paddock Names'!$B$11:$D$140,3)))</f>
        <v>#DIV/0!</v>
      </c>
      <c r="AB244" s="114" t="e">
        <f>AA244+(VLOOKUP($B243,'Growth Rates'!$B$11:$O$140,($B$1+2),FALSE))-(AB243*(AB$7/VLOOKUP($B243,'Paddock Names'!$B$11:$D$140,3)))</f>
        <v>#DIV/0!</v>
      </c>
      <c r="AC244" s="114" t="e">
        <f>AB244+(VLOOKUP($B243,'Growth Rates'!$B$11:$O$140,($B$1+2),FALSE))-(AC243*(AC$7/VLOOKUP($B243,'Paddock Names'!$B$11:$D$140,3)))</f>
        <v>#DIV/0!</v>
      </c>
      <c r="AD244" s="114" t="e">
        <f>AC244+(VLOOKUP($B243,'Growth Rates'!$B$11:$O$140,($B$1+2),FALSE))-(AD243*(AD$7/VLOOKUP($B243,'Paddock Names'!$B$11:$D$140,3)))</f>
        <v>#DIV/0!</v>
      </c>
      <c r="AE244" s="114" t="e">
        <f>AD244+(VLOOKUP($B243,'Growth Rates'!$B$11:$O$140,($B$1+2),FALSE))-(AE243*(AE$7/VLOOKUP($B243,'Paddock Names'!$B$11:$D$140,3)))</f>
        <v>#DIV/0!</v>
      </c>
      <c r="AF244" s="114" t="e">
        <f>AE244+(VLOOKUP($B243,'Growth Rates'!$B$11:$O$140,($B$1+2),FALSE))-(AF243*(AF$7/VLOOKUP($B243,'Paddock Names'!$B$11:$D$140,3)))</f>
        <v>#DIV/0!</v>
      </c>
      <c r="AG244" s="114" t="e">
        <f>AF244+(VLOOKUP($B243,'Growth Rates'!$B$11:$O$140,($B$1+2),FALSE))-(AG243*(AG$7/VLOOKUP($B243,'Paddock Names'!$B$11:$D$140,3)))</f>
        <v>#DIV/0!</v>
      </c>
      <c r="AH244" s="114" t="e">
        <f>AG244+(VLOOKUP($B243,'Growth Rates'!$B$11:$O$140,($B$1+2),FALSE))-(AH243*(AH$7/VLOOKUP($B243,'Paddock Names'!$B$11:$D$140,3)))</f>
        <v>#DIV/0!</v>
      </c>
      <c r="AI244" s="114" t="e">
        <f>AH244+(VLOOKUP($B243,'Growth Rates'!$B$11:$O$140,($B$1+2),FALSE))-(AI243*(AI$7/VLOOKUP($B243,'Paddock Names'!$B$11:$D$140,3)))</f>
        <v>#DIV/0!</v>
      </c>
      <c r="AJ244" s="114" t="e">
        <f>AI244+(VLOOKUP($B243,'Growth Rates'!$B$11:$O$140,($B$1+2),FALSE))-(AJ243*(AJ$7/VLOOKUP($B243,'Paddock Names'!$B$11:$D$140,3)))</f>
        <v>#DIV/0!</v>
      </c>
      <c r="AK244" s="114" t="e">
        <f>AJ244+(VLOOKUP($B243,'Growth Rates'!$B$11:$O$140,($B$1+2),FALSE))-(AK243*(AK$7/VLOOKUP($B243,'Paddock Names'!$B$11:$D$140,3)))</f>
        <v>#DIV/0!</v>
      </c>
      <c r="AL244" s="114" t="e">
        <f>AK244+(VLOOKUP($B243,'Growth Rates'!$B$11:$O$140,($B$1+2),FALSE))-(AL243*(AL$7/VLOOKUP($B243,'Paddock Names'!$B$11:$D$140,3)))</f>
        <v>#DIV/0!</v>
      </c>
      <c r="AM244" s="115" t="e">
        <f>AL244+(VLOOKUP($B243,'Growth Rates'!$B$11:$O$140,($B$1+2),FALSE))-(AM243*(AM$7/VLOOKUP($B243,'Paddock Names'!$B$11:$D$140,3)))</f>
        <v>#DIV/0!</v>
      </c>
    </row>
    <row r="245" spans="2:39" x14ac:dyDescent="0.2">
      <c r="B245" s="58">
        <f t="shared" si="9"/>
        <v>118</v>
      </c>
      <c r="C245" s="23" t="str">
        <f>IF(VLOOKUP(B245,'Paddock Names'!$B$11:$C$140,2)&gt;0,VLOOKUP(B245,'Paddock Names'!$B$11:$C$140,2),"")</f>
        <v/>
      </c>
      <c r="D245" s="28" t="e">
        <f>IF(((F245-G245)/(((VLOOKUP(B245,'Growth Rates'!$B$11:$O$140,($B$1+2),FALSE)))-(((I$7/VLOOKUP(B245,'Paddock Names'!$B$11:$D$140,3))))))*-1&gt;31,31,(IF(((F245-G245)/(((VLOOKUP(B245,'Growth Rates'!$B$11:$O$140,($B$1+2),FALSE)))-(((I$7/VLOOKUP(B245,'Paddock Names'!$B$11:$D$140,3))))))*-1&gt;0,ROUNDDOWN(((F245-G245)/(((VLOOKUP(B245,'Growth Rates'!$B$11:$O$140,($B$1+2),FALSE)))-(((I$7/VLOOKUP(B245,'Paddock Names'!$B$11:$D$140,3))))))*-1,0),31)))</f>
        <v>#DIV/0!</v>
      </c>
      <c r="E245" s="17" t="str">
        <f t="shared" si="10"/>
        <v xml:space="preserve"> </v>
      </c>
      <c r="F245" s="119" t="e">
        <f>Nov!AL246</f>
        <v>#DIV/0!</v>
      </c>
      <c r="G245" s="17">
        <f>VLOOKUP(B245,'Herbage Mass Residual'!$B$11:$O$140,($B$1+2),FALSE)</f>
        <v>2000</v>
      </c>
      <c r="H245" s="103" t="e">
        <f>($F$7/VLOOKUP(B245,'Paddock Names'!$B$11:$D$140,3))*(SUM(I245:AM245)/31)</f>
        <v>#DIV/0!</v>
      </c>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2"/>
    </row>
    <row r="246" spans="2:39" ht="16" thickBot="1" x14ac:dyDescent="0.25">
      <c r="B246" s="58">
        <f t="shared" si="9"/>
        <v>118.5</v>
      </c>
      <c r="C246" s="23"/>
      <c r="D246" s="29"/>
      <c r="E246" s="27"/>
      <c r="F246" s="21"/>
      <c r="G246" s="22"/>
      <c r="H246" s="104"/>
      <c r="I246" s="114" t="e">
        <f>F245+(VLOOKUP(B245,'Growth Rates'!$B$11:$O$140,($B$1+2),FALSE))-(I245*(I$7/VLOOKUP(B245,'Paddock Names'!$B$11:$D$140,3)))</f>
        <v>#DIV/0!</v>
      </c>
      <c r="J246" s="114" t="e">
        <f>I246+(VLOOKUP($B245,'Growth Rates'!$B$11:$O$140,($B$1+2),FALSE))-(J245*(J$7/VLOOKUP($B245,'Paddock Names'!$B$11:$D$140,3)))</f>
        <v>#DIV/0!</v>
      </c>
      <c r="K246" s="114" t="e">
        <f>J246+(VLOOKUP($B245,'Growth Rates'!$B$11:$O$140,($B$1+2),FALSE))-(K245*(K$7/VLOOKUP($B245,'Paddock Names'!$B$11:$D$140,3)))</f>
        <v>#DIV/0!</v>
      </c>
      <c r="L246" s="114" t="e">
        <f>K246+(VLOOKUP($B245,'Growth Rates'!$B$11:$O$140,($B$1+2),FALSE))-(L245*(L$7/VLOOKUP($B245,'Paddock Names'!$B$11:$D$140,3)))</f>
        <v>#DIV/0!</v>
      </c>
      <c r="M246" s="114" t="e">
        <f>L246+(VLOOKUP($B245,'Growth Rates'!$B$11:$O$140,($B$1+2),FALSE))-(M245*(M$7/VLOOKUP($B245,'Paddock Names'!$B$11:$D$140,3)))</f>
        <v>#DIV/0!</v>
      </c>
      <c r="N246" s="114" t="e">
        <f>M246+(VLOOKUP($B245,'Growth Rates'!$B$11:$O$140,($B$1+2),FALSE))-(N245*(N$7/VLOOKUP($B245,'Paddock Names'!$B$11:$D$140,3)))</f>
        <v>#DIV/0!</v>
      </c>
      <c r="O246" s="114" t="e">
        <f>N246+(VLOOKUP($B245,'Growth Rates'!$B$11:$O$140,($B$1+2),FALSE))-(O245*(O$7/VLOOKUP($B245,'Paddock Names'!$B$11:$D$140,3)))</f>
        <v>#DIV/0!</v>
      </c>
      <c r="P246" s="114" t="e">
        <f>O246+(VLOOKUP($B245,'Growth Rates'!$B$11:$O$140,($B$1+2),FALSE))-(P245*(P$7/VLOOKUP($B245,'Paddock Names'!$B$11:$D$140,3)))</f>
        <v>#DIV/0!</v>
      </c>
      <c r="Q246" s="114" t="e">
        <f>P246+(VLOOKUP($B245,'Growth Rates'!$B$11:$O$140,($B$1+2),FALSE))-(Q245*(Q$7/VLOOKUP($B245,'Paddock Names'!$B$11:$D$140,3)))</f>
        <v>#DIV/0!</v>
      </c>
      <c r="R246" s="114" t="e">
        <f>Q246+(VLOOKUP($B245,'Growth Rates'!$B$11:$O$140,($B$1+2),FALSE))-(R245*(R$7/VLOOKUP($B245,'Paddock Names'!$B$11:$D$140,3)))</f>
        <v>#DIV/0!</v>
      </c>
      <c r="S246" s="114" t="e">
        <f>R246+(VLOOKUP($B245,'Growth Rates'!$B$11:$O$140,($B$1+2),FALSE))-(S245*(S$7/VLOOKUP($B245,'Paddock Names'!$B$11:$D$140,3)))</f>
        <v>#DIV/0!</v>
      </c>
      <c r="T246" s="114" t="e">
        <f>S246+(VLOOKUP($B245,'Growth Rates'!$B$11:$O$140,($B$1+2),FALSE))-(T245*(T$7/VLOOKUP($B245,'Paddock Names'!$B$11:$D$140,3)))</f>
        <v>#DIV/0!</v>
      </c>
      <c r="U246" s="114" t="e">
        <f>T246+(VLOOKUP($B245,'Growth Rates'!$B$11:$O$140,($B$1+2),FALSE))-(U245*(U$7/VLOOKUP($B245,'Paddock Names'!$B$11:$D$140,3)))</f>
        <v>#DIV/0!</v>
      </c>
      <c r="V246" s="114" t="e">
        <f>U246+(VLOOKUP($B245,'Growth Rates'!$B$11:$O$140,($B$1+2),FALSE))-(V245*(V$7/VLOOKUP($B245,'Paddock Names'!$B$11:$D$140,3)))</f>
        <v>#DIV/0!</v>
      </c>
      <c r="W246" s="114" t="e">
        <f>V246+(VLOOKUP($B245,'Growth Rates'!$B$11:$O$140,($B$1+2),FALSE))-(W245*(W$7/VLOOKUP($B245,'Paddock Names'!$B$11:$D$140,3)))</f>
        <v>#DIV/0!</v>
      </c>
      <c r="X246" s="114" t="e">
        <f>W246+(VLOOKUP($B245,'Growth Rates'!$B$11:$O$140,($B$1+2),FALSE))-(X245*(X$7/VLOOKUP($B245,'Paddock Names'!$B$11:$D$140,3)))</f>
        <v>#DIV/0!</v>
      </c>
      <c r="Y246" s="114" t="e">
        <f>X246+(VLOOKUP($B245,'Growth Rates'!$B$11:$O$140,($B$1+2),FALSE))-(Y245*(Y$7/VLOOKUP($B245,'Paddock Names'!$B$11:$D$140,3)))</f>
        <v>#DIV/0!</v>
      </c>
      <c r="Z246" s="114" t="e">
        <f>Y246+(VLOOKUP($B245,'Growth Rates'!$B$11:$O$140,($B$1+2),FALSE))-(Z245*(Z$7/VLOOKUP($B245,'Paddock Names'!$B$11:$D$140,3)))</f>
        <v>#DIV/0!</v>
      </c>
      <c r="AA246" s="114" t="e">
        <f>Z246+(VLOOKUP($B245,'Growth Rates'!$B$11:$O$140,($B$1+2),FALSE))-(AA245*(AA$7/VLOOKUP($B245,'Paddock Names'!$B$11:$D$140,3)))</f>
        <v>#DIV/0!</v>
      </c>
      <c r="AB246" s="114" t="e">
        <f>AA246+(VLOOKUP($B245,'Growth Rates'!$B$11:$O$140,($B$1+2),FALSE))-(AB245*(AB$7/VLOOKUP($B245,'Paddock Names'!$B$11:$D$140,3)))</f>
        <v>#DIV/0!</v>
      </c>
      <c r="AC246" s="114" t="e">
        <f>AB246+(VLOOKUP($B245,'Growth Rates'!$B$11:$O$140,($B$1+2),FALSE))-(AC245*(AC$7/VLOOKUP($B245,'Paddock Names'!$B$11:$D$140,3)))</f>
        <v>#DIV/0!</v>
      </c>
      <c r="AD246" s="114" t="e">
        <f>AC246+(VLOOKUP($B245,'Growth Rates'!$B$11:$O$140,($B$1+2),FALSE))-(AD245*(AD$7/VLOOKUP($B245,'Paddock Names'!$B$11:$D$140,3)))</f>
        <v>#DIV/0!</v>
      </c>
      <c r="AE246" s="114" t="e">
        <f>AD246+(VLOOKUP($B245,'Growth Rates'!$B$11:$O$140,($B$1+2),FALSE))-(AE245*(AE$7/VLOOKUP($B245,'Paddock Names'!$B$11:$D$140,3)))</f>
        <v>#DIV/0!</v>
      </c>
      <c r="AF246" s="114" t="e">
        <f>AE246+(VLOOKUP($B245,'Growth Rates'!$B$11:$O$140,($B$1+2),FALSE))-(AF245*(AF$7/VLOOKUP($B245,'Paddock Names'!$B$11:$D$140,3)))</f>
        <v>#DIV/0!</v>
      </c>
      <c r="AG246" s="114" t="e">
        <f>AF246+(VLOOKUP($B245,'Growth Rates'!$B$11:$O$140,($B$1+2),FALSE))-(AG245*(AG$7/VLOOKUP($B245,'Paddock Names'!$B$11:$D$140,3)))</f>
        <v>#DIV/0!</v>
      </c>
      <c r="AH246" s="114" t="e">
        <f>AG246+(VLOOKUP($B245,'Growth Rates'!$B$11:$O$140,($B$1+2),FALSE))-(AH245*(AH$7/VLOOKUP($B245,'Paddock Names'!$B$11:$D$140,3)))</f>
        <v>#DIV/0!</v>
      </c>
      <c r="AI246" s="114" t="e">
        <f>AH246+(VLOOKUP($B245,'Growth Rates'!$B$11:$O$140,($B$1+2),FALSE))-(AI245*(AI$7/VLOOKUP($B245,'Paddock Names'!$B$11:$D$140,3)))</f>
        <v>#DIV/0!</v>
      </c>
      <c r="AJ246" s="114" t="e">
        <f>AI246+(VLOOKUP($B245,'Growth Rates'!$B$11:$O$140,($B$1+2),FALSE))-(AJ245*(AJ$7/VLOOKUP($B245,'Paddock Names'!$B$11:$D$140,3)))</f>
        <v>#DIV/0!</v>
      </c>
      <c r="AK246" s="114" t="e">
        <f>AJ246+(VLOOKUP($B245,'Growth Rates'!$B$11:$O$140,($B$1+2),FALSE))-(AK245*(AK$7/VLOOKUP($B245,'Paddock Names'!$B$11:$D$140,3)))</f>
        <v>#DIV/0!</v>
      </c>
      <c r="AL246" s="114" t="e">
        <f>AK246+(VLOOKUP($B245,'Growth Rates'!$B$11:$O$140,($B$1+2),FALSE))-(AL245*(AL$7/VLOOKUP($B245,'Paddock Names'!$B$11:$D$140,3)))</f>
        <v>#DIV/0!</v>
      </c>
      <c r="AM246" s="115" t="e">
        <f>AL246+(VLOOKUP($B245,'Growth Rates'!$B$11:$O$140,($B$1+2),FALSE))-(AM245*(AM$7/VLOOKUP($B245,'Paddock Names'!$B$11:$D$140,3)))</f>
        <v>#DIV/0!</v>
      </c>
    </row>
    <row r="247" spans="2:39" x14ac:dyDescent="0.2">
      <c r="B247" s="58">
        <f t="shared" si="9"/>
        <v>119</v>
      </c>
      <c r="C247" s="23" t="str">
        <f>IF(VLOOKUP(B247,'Paddock Names'!$B$11:$C$140,2)&gt;0,VLOOKUP(B247,'Paddock Names'!$B$11:$C$140,2),"")</f>
        <v/>
      </c>
      <c r="D247" s="28" t="e">
        <f>IF(((F247-G247)/(((VLOOKUP(B247,'Growth Rates'!$B$11:$O$140,($B$1+2),FALSE)))-(((I$7/VLOOKUP(B247,'Paddock Names'!$B$11:$D$140,3))))))*-1&gt;31,31,(IF(((F247-G247)/(((VLOOKUP(B247,'Growth Rates'!$B$11:$O$140,($B$1+2),FALSE)))-(((I$7/VLOOKUP(B247,'Paddock Names'!$B$11:$D$140,3))))))*-1&gt;0,ROUNDDOWN(((F247-G247)/(((VLOOKUP(B247,'Growth Rates'!$B$11:$O$140,($B$1+2),FALSE)))-(((I$7/VLOOKUP(B247,'Paddock Names'!$B$11:$D$140,3))))))*-1,0),31)))</f>
        <v>#DIV/0!</v>
      </c>
      <c r="E247" s="17" t="str">
        <f t="shared" si="10"/>
        <v xml:space="preserve"> </v>
      </c>
      <c r="F247" s="119" t="e">
        <f>Nov!AL248</f>
        <v>#DIV/0!</v>
      </c>
      <c r="G247" s="17">
        <f>VLOOKUP(B247,'Herbage Mass Residual'!$B$11:$O$140,($B$1+2),FALSE)</f>
        <v>2000</v>
      </c>
      <c r="H247" s="103" t="e">
        <f>($F$7/VLOOKUP(B247,'Paddock Names'!$B$11:$D$140,3))*(SUM(I247:AM247)/31)</f>
        <v>#DIV/0!</v>
      </c>
      <c r="I247" s="100"/>
      <c r="J247" s="100"/>
      <c r="K247" s="100"/>
      <c r="L247" s="100"/>
      <c r="M247" s="100"/>
      <c r="N247" s="100"/>
      <c r="O247" s="100"/>
      <c r="P247" s="100"/>
      <c r="Q247" s="100"/>
      <c r="R247" s="100"/>
      <c r="S247" s="100"/>
      <c r="T247" s="100"/>
      <c r="U247" s="100"/>
      <c r="V247" s="100"/>
      <c r="W247" s="100"/>
      <c r="X247" s="100"/>
      <c r="Y247" s="100"/>
      <c r="Z247" s="100"/>
      <c r="AA247" s="100"/>
      <c r="AB247" s="100"/>
      <c r="AC247" s="100"/>
      <c r="AD247" s="100"/>
      <c r="AE247" s="100"/>
      <c r="AF247" s="100"/>
      <c r="AG247" s="100"/>
      <c r="AH247" s="100"/>
      <c r="AI247" s="100"/>
      <c r="AJ247" s="100"/>
      <c r="AK247" s="100"/>
      <c r="AL247" s="100"/>
      <c r="AM247" s="102"/>
    </row>
    <row r="248" spans="2:39" ht="16" thickBot="1" x14ac:dyDescent="0.25">
      <c r="B248" s="58">
        <f t="shared" si="9"/>
        <v>119.5</v>
      </c>
      <c r="C248" s="23"/>
      <c r="D248" s="29"/>
      <c r="E248" s="27"/>
      <c r="F248" s="21"/>
      <c r="G248" s="22"/>
      <c r="H248" s="104"/>
      <c r="I248" s="114" t="e">
        <f>F247+(VLOOKUP(B247,'Growth Rates'!$B$11:$O$140,($B$1+2),FALSE))-(I247*(I$7/VLOOKUP(B247,'Paddock Names'!$B$11:$D$140,3)))</f>
        <v>#DIV/0!</v>
      </c>
      <c r="J248" s="114" t="e">
        <f>I248+(VLOOKUP($B247,'Growth Rates'!$B$11:$O$140,($B$1+2),FALSE))-(J247*(J$7/VLOOKUP($B247,'Paddock Names'!$B$11:$D$140,3)))</f>
        <v>#DIV/0!</v>
      </c>
      <c r="K248" s="114" t="e">
        <f>J248+(VLOOKUP($B247,'Growth Rates'!$B$11:$O$140,($B$1+2),FALSE))-(K247*(K$7/VLOOKUP($B247,'Paddock Names'!$B$11:$D$140,3)))</f>
        <v>#DIV/0!</v>
      </c>
      <c r="L248" s="114" t="e">
        <f>K248+(VLOOKUP($B247,'Growth Rates'!$B$11:$O$140,($B$1+2),FALSE))-(L247*(L$7/VLOOKUP($B247,'Paddock Names'!$B$11:$D$140,3)))</f>
        <v>#DIV/0!</v>
      </c>
      <c r="M248" s="114" t="e">
        <f>L248+(VLOOKUP($B247,'Growth Rates'!$B$11:$O$140,($B$1+2),FALSE))-(M247*(M$7/VLOOKUP($B247,'Paddock Names'!$B$11:$D$140,3)))</f>
        <v>#DIV/0!</v>
      </c>
      <c r="N248" s="114" t="e">
        <f>M248+(VLOOKUP($B247,'Growth Rates'!$B$11:$O$140,($B$1+2),FALSE))-(N247*(N$7/VLOOKUP($B247,'Paddock Names'!$B$11:$D$140,3)))</f>
        <v>#DIV/0!</v>
      </c>
      <c r="O248" s="114" t="e">
        <f>N248+(VLOOKUP($B247,'Growth Rates'!$B$11:$O$140,($B$1+2),FALSE))-(O247*(O$7/VLOOKUP($B247,'Paddock Names'!$B$11:$D$140,3)))</f>
        <v>#DIV/0!</v>
      </c>
      <c r="P248" s="114" t="e">
        <f>O248+(VLOOKUP($B247,'Growth Rates'!$B$11:$O$140,($B$1+2),FALSE))-(P247*(P$7/VLOOKUP($B247,'Paddock Names'!$B$11:$D$140,3)))</f>
        <v>#DIV/0!</v>
      </c>
      <c r="Q248" s="114" t="e">
        <f>P248+(VLOOKUP($B247,'Growth Rates'!$B$11:$O$140,($B$1+2),FALSE))-(Q247*(Q$7/VLOOKUP($B247,'Paddock Names'!$B$11:$D$140,3)))</f>
        <v>#DIV/0!</v>
      </c>
      <c r="R248" s="114" t="e">
        <f>Q248+(VLOOKUP($B247,'Growth Rates'!$B$11:$O$140,($B$1+2),FALSE))-(R247*(R$7/VLOOKUP($B247,'Paddock Names'!$B$11:$D$140,3)))</f>
        <v>#DIV/0!</v>
      </c>
      <c r="S248" s="114" t="e">
        <f>R248+(VLOOKUP($B247,'Growth Rates'!$B$11:$O$140,($B$1+2),FALSE))-(S247*(S$7/VLOOKUP($B247,'Paddock Names'!$B$11:$D$140,3)))</f>
        <v>#DIV/0!</v>
      </c>
      <c r="T248" s="114" t="e">
        <f>S248+(VLOOKUP($B247,'Growth Rates'!$B$11:$O$140,($B$1+2),FALSE))-(T247*(T$7/VLOOKUP($B247,'Paddock Names'!$B$11:$D$140,3)))</f>
        <v>#DIV/0!</v>
      </c>
      <c r="U248" s="114" t="e">
        <f>T248+(VLOOKUP($B247,'Growth Rates'!$B$11:$O$140,($B$1+2),FALSE))-(U247*(U$7/VLOOKUP($B247,'Paddock Names'!$B$11:$D$140,3)))</f>
        <v>#DIV/0!</v>
      </c>
      <c r="V248" s="114" t="e">
        <f>U248+(VLOOKUP($B247,'Growth Rates'!$B$11:$O$140,($B$1+2),FALSE))-(V247*(V$7/VLOOKUP($B247,'Paddock Names'!$B$11:$D$140,3)))</f>
        <v>#DIV/0!</v>
      </c>
      <c r="W248" s="114" t="e">
        <f>V248+(VLOOKUP($B247,'Growth Rates'!$B$11:$O$140,($B$1+2),FALSE))-(W247*(W$7/VLOOKUP($B247,'Paddock Names'!$B$11:$D$140,3)))</f>
        <v>#DIV/0!</v>
      </c>
      <c r="X248" s="114" t="e">
        <f>W248+(VLOOKUP($B247,'Growth Rates'!$B$11:$O$140,($B$1+2),FALSE))-(X247*(X$7/VLOOKUP($B247,'Paddock Names'!$B$11:$D$140,3)))</f>
        <v>#DIV/0!</v>
      </c>
      <c r="Y248" s="114" t="e">
        <f>X248+(VLOOKUP($B247,'Growth Rates'!$B$11:$O$140,($B$1+2),FALSE))-(Y247*(Y$7/VLOOKUP($B247,'Paddock Names'!$B$11:$D$140,3)))</f>
        <v>#DIV/0!</v>
      </c>
      <c r="Z248" s="114" t="e">
        <f>Y248+(VLOOKUP($B247,'Growth Rates'!$B$11:$O$140,($B$1+2),FALSE))-(Z247*(Z$7/VLOOKUP($B247,'Paddock Names'!$B$11:$D$140,3)))</f>
        <v>#DIV/0!</v>
      </c>
      <c r="AA248" s="114" t="e">
        <f>Z248+(VLOOKUP($B247,'Growth Rates'!$B$11:$O$140,($B$1+2),FALSE))-(AA247*(AA$7/VLOOKUP($B247,'Paddock Names'!$B$11:$D$140,3)))</f>
        <v>#DIV/0!</v>
      </c>
      <c r="AB248" s="114" t="e">
        <f>AA248+(VLOOKUP($B247,'Growth Rates'!$B$11:$O$140,($B$1+2),FALSE))-(AB247*(AB$7/VLOOKUP($B247,'Paddock Names'!$B$11:$D$140,3)))</f>
        <v>#DIV/0!</v>
      </c>
      <c r="AC248" s="114" t="e">
        <f>AB248+(VLOOKUP($B247,'Growth Rates'!$B$11:$O$140,($B$1+2),FALSE))-(AC247*(AC$7/VLOOKUP($B247,'Paddock Names'!$B$11:$D$140,3)))</f>
        <v>#DIV/0!</v>
      </c>
      <c r="AD248" s="114" t="e">
        <f>AC248+(VLOOKUP($B247,'Growth Rates'!$B$11:$O$140,($B$1+2),FALSE))-(AD247*(AD$7/VLOOKUP($B247,'Paddock Names'!$B$11:$D$140,3)))</f>
        <v>#DIV/0!</v>
      </c>
      <c r="AE248" s="114" t="e">
        <f>AD248+(VLOOKUP($B247,'Growth Rates'!$B$11:$O$140,($B$1+2),FALSE))-(AE247*(AE$7/VLOOKUP($B247,'Paddock Names'!$B$11:$D$140,3)))</f>
        <v>#DIV/0!</v>
      </c>
      <c r="AF248" s="114" t="e">
        <f>AE248+(VLOOKUP($B247,'Growth Rates'!$B$11:$O$140,($B$1+2),FALSE))-(AF247*(AF$7/VLOOKUP($B247,'Paddock Names'!$B$11:$D$140,3)))</f>
        <v>#DIV/0!</v>
      </c>
      <c r="AG248" s="114" t="e">
        <f>AF248+(VLOOKUP($B247,'Growth Rates'!$B$11:$O$140,($B$1+2),FALSE))-(AG247*(AG$7/VLOOKUP($B247,'Paddock Names'!$B$11:$D$140,3)))</f>
        <v>#DIV/0!</v>
      </c>
      <c r="AH248" s="114" t="e">
        <f>AG248+(VLOOKUP($B247,'Growth Rates'!$B$11:$O$140,($B$1+2),FALSE))-(AH247*(AH$7/VLOOKUP($B247,'Paddock Names'!$B$11:$D$140,3)))</f>
        <v>#DIV/0!</v>
      </c>
      <c r="AI248" s="114" t="e">
        <f>AH248+(VLOOKUP($B247,'Growth Rates'!$B$11:$O$140,($B$1+2),FALSE))-(AI247*(AI$7/VLOOKUP($B247,'Paddock Names'!$B$11:$D$140,3)))</f>
        <v>#DIV/0!</v>
      </c>
      <c r="AJ248" s="114" t="e">
        <f>AI248+(VLOOKUP($B247,'Growth Rates'!$B$11:$O$140,($B$1+2),FALSE))-(AJ247*(AJ$7/VLOOKUP($B247,'Paddock Names'!$B$11:$D$140,3)))</f>
        <v>#DIV/0!</v>
      </c>
      <c r="AK248" s="114" t="e">
        <f>AJ248+(VLOOKUP($B247,'Growth Rates'!$B$11:$O$140,($B$1+2),FALSE))-(AK247*(AK$7/VLOOKUP($B247,'Paddock Names'!$B$11:$D$140,3)))</f>
        <v>#DIV/0!</v>
      </c>
      <c r="AL248" s="114" t="e">
        <f>AK248+(VLOOKUP($B247,'Growth Rates'!$B$11:$O$140,($B$1+2),FALSE))-(AL247*(AL$7/VLOOKUP($B247,'Paddock Names'!$B$11:$D$140,3)))</f>
        <v>#DIV/0!</v>
      </c>
      <c r="AM248" s="115" t="e">
        <f>AL248+(VLOOKUP($B247,'Growth Rates'!$B$11:$O$140,($B$1+2),FALSE))-(AM247*(AM$7/VLOOKUP($B247,'Paddock Names'!$B$11:$D$140,3)))</f>
        <v>#DIV/0!</v>
      </c>
    </row>
    <row r="249" spans="2:39" x14ac:dyDescent="0.2">
      <c r="B249" s="58">
        <f t="shared" si="9"/>
        <v>120</v>
      </c>
      <c r="C249" s="23" t="str">
        <f>IF(VLOOKUP(B249,'Paddock Names'!$B$11:$C$140,2)&gt;0,VLOOKUP(B249,'Paddock Names'!$B$11:$C$140,2),"")</f>
        <v/>
      </c>
      <c r="D249" s="28" t="e">
        <f>IF(((F249-G249)/(((VLOOKUP(B249,'Growth Rates'!$B$11:$O$140,($B$1+2),FALSE)))-(((I$7/VLOOKUP(B249,'Paddock Names'!$B$11:$D$140,3))))))*-1&gt;31,31,(IF(((F249-G249)/(((VLOOKUP(B249,'Growth Rates'!$B$11:$O$140,($B$1+2),FALSE)))-(((I$7/VLOOKUP(B249,'Paddock Names'!$B$11:$D$140,3))))))*-1&gt;0,ROUNDDOWN(((F249-G249)/(((VLOOKUP(B249,'Growth Rates'!$B$11:$O$140,($B$1+2),FALSE)))-(((I$7/VLOOKUP(B249,'Paddock Names'!$B$11:$D$140,3))))))*-1,0),31)))</f>
        <v>#DIV/0!</v>
      </c>
      <c r="E249" s="17" t="str">
        <f t="shared" si="10"/>
        <v xml:space="preserve"> </v>
      </c>
      <c r="F249" s="119" t="e">
        <f>Nov!AL250</f>
        <v>#DIV/0!</v>
      </c>
      <c r="G249" s="17">
        <f>VLOOKUP(B249,'Herbage Mass Residual'!$B$11:$O$140,($B$1+2),FALSE)</f>
        <v>2000</v>
      </c>
      <c r="H249" s="103" t="e">
        <f>($F$7/VLOOKUP(B249,'Paddock Names'!$B$11:$D$140,3))*(SUM(I249:AM249)/31)</f>
        <v>#DIV/0!</v>
      </c>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2"/>
    </row>
    <row r="250" spans="2:39" ht="16" thickBot="1" x14ac:dyDescent="0.25">
      <c r="B250" s="58">
        <f t="shared" si="9"/>
        <v>120.5</v>
      </c>
      <c r="C250" s="23"/>
      <c r="D250" s="29"/>
      <c r="E250" s="27"/>
      <c r="F250" s="21"/>
      <c r="G250" s="22"/>
      <c r="H250" s="104"/>
      <c r="I250" s="114" t="e">
        <f>F249+(VLOOKUP(B249,'Growth Rates'!$B$11:$O$140,($B$1+2),FALSE))-(I249*(I$7/VLOOKUP(B249,'Paddock Names'!$B$11:$D$140,3)))</f>
        <v>#DIV/0!</v>
      </c>
      <c r="J250" s="114" t="e">
        <f>I250+(VLOOKUP($B249,'Growth Rates'!$B$11:$O$140,($B$1+2),FALSE))-(J249*(J$7/VLOOKUP($B249,'Paddock Names'!$B$11:$D$140,3)))</f>
        <v>#DIV/0!</v>
      </c>
      <c r="K250" s="114" t="e">
        <f>J250+(VLOOKUP($B249,'Growth Rates'!$B$11:$O$140,($B$1+2),FALSE))-(K249*(K$7/VLOOKUP($B249,'Paddock Names'!$B$11:$D$140,3)))</f>
        <v>#DIV/0!</v>
      </c>
      <c r="L250" s="114" t="e">
        <f>K250+(VLOOKUP($B249,'Growth Rates'!$B$11:$O$140,($B$1+2),FALSE))-(L249*(L$7/VLOOKUP($B249,'Paddock Names'!$B$11:$D$140,3)))</f>
        <v>#DIV/0!</v>
      </c>
      <c r="M250" s="114" t="e">
        <f>L250+(VLOOKUP($B249,'Growth Rates'!$B$11:$O$140,($B$1+2),FALSE))-(M249*(M$7/VLOOKUP($B249,'Paddock Names'!$B$11:$D$140,3)))</f>
        <v>#DIV/0!</v>
      </c>
      <c r="N250" s="114" t="e">
        <f>M250+(VLOOKUP($B249,'Growth Rates'!$B$11:$O$140,($B$1+2),FALSE))-(N249*(N$7/VLOOKUP($B249,'Paddock Names'!$B$11:$D$140,3)))</f>
        <v>#DIV/0!</v>
      </c>
      <c r="O250" s="114" t="e">
        <f>N250+(VLOOKUP($B249,'Growth Rates'!$B$11:$O$140,($B$1+2),FALSE))-(O249*(O$7/VLOOKUP($B249,'Paddock Names'!$B$11:$D$140,3)))</f>
        <v>#DIV/0!</v>
      </c>
      <c r="P250" s="114" t="e">
        <f>O250+(VLOOKUP($B249,'Growth Rates'!$B$11:$O$140,($B$1+2),FALSE))-(P249*(P$7/VLOOKUP($B249,'Paddock Names'!$B$11:$D$140,3)))</f>
        <v>#DIV/0!</v>
      </c>
      <c r="Q250" s="114" t="e">
        <f>P250+(VLOOKUP($B249,'Growth Rates'!$B$11:$O$140,($B$1+2),FALSE))-(Q249*(Q$7/VLOOKUP($B249,'Paddock Names'!$B$11:$D$140,3)))</f>
        <v>#DIV/0!</v>
      </c>
      <c r="R250" s="114" t="e">
        <f>Q250+(VLOOKUP($B249,'Growth Rates'!$B$11:$O$140,($B$1+2),FALSE))-(R249*(R$7/VLOOKUP($B249,'Paddock Names'!$B$11:$D$140,3)))</f>
        <v>#DIV/0!</v>
      </c>
      <c r="S250" s="114" t="e">
        <f>R250+(VLOOKUP($B249,'Growth Rates'!$B$11:$O$140,($B$1+2),FALSE))-(S249*(S$7/VLOOKUP($B249,'Paddock Names'!$B$11:$D$140,3)))</f>
        <v>#DIV/0!</v>
      </c>
      <c r="T250" s="114" t="e">
        <f>S250+(VLOOKUP($B249,'Growth Rates'!$B$11:$O$140,($B$1+2),FALSE))-(T249*(T$7/VLOOKUP($B249,'Paddock Names'!$B$11:$D$140,3)))</f>
        <v>#DIV/0!</v>
      </c>
      <c r="U250" s="114" t="e">
        <f>T250+(VLOOKUP($B249,'Growth Rates'!$B$11:$O$140,($B$1+2),FALSE))-(U249*(U$7/VLOOKUP($B249,'Paddock Names'!$B$11:$D$140,3)))</f>
        <v>#DIV/0!</v>
      </c>
      <c r="V250" s="114" t="e">
        <f>U250+(VLOOKUP($B249,'Growth Rates'!$B$11:$O$140,($B$1+2),FALSE))-(V249*(V$7/VLOOKUP($B249,'Paddock Names'!$B$11:$D$140,3)))</f>
        <v>#DIV/0!</v>
      </c>
      <c r="W250" s="114" t="e">
        <f>V250+(VLOOKUP($B249,'Growth Rates'!$B$11:$O$140,($B$1+2),FALSE))-(W249*(W$7/VLOOKUP($B249,'Paddock Names'!$B$11:$D$140,3)))</f>
        <v>#DIV/0!</v>
      </c>
      <c r="X250" s="114" t="e">
        <f>W250+(VLOOKUP($B249,'Growth Rates'!$B$11:$O$140,($B$1+2),FALSE))-(X249*(X$7/VLOOKUP($B249,'Paddock Names'!$B$11:$D$140,3)))</f>
        <v>#DIV/0!</v>
      </c>
      <c r="Y250" s="114" t="e">
        <f>X250+(VLOOKUP($B249,'Growth Rates'!$B$11:$O$140,($B$1+2),FALSE))-(Y249*(Y$7/VLOOKUP($B249,'Paddock Names'!$B$11:$D$140,3)))</f>
        <v>#DIV/0!</v>
      </c>
      <c r="Z250" s="114" t="e">
        <f>Y250+(VLOOKUP($B249,'Growth Rates'!$B$11:$O$140,($B$1+2),FALSE))-(Z249*(Z$7/VLOOKUP($B249,'Paddock Names'!$B$11:$D$140,3)))</f>
        <v>#DIV/0!</v>
      </c>
      <c r="AA250" s="114" t="e">
        <f>Z250+(VLOOKUP($B249,'Growth Rates'!$B$11:$O$140,($B$1+2),FALSE))-(AA249*(AA$7/VLOOKUP($B249,'Paddock Names'!$B$11:$D$140,3)))</f>
        <v>#DIV/0!</v>
      </c>
      <c r="AB250" s="114" t="e">
        <f>AA250+(VLOOKUP($B249,'Growth Rates'!$B$11:$O$140,($B$1+2),FALSE))-(AB249*(AB$7/VLOOKUP($B249,'Paddock Names'!$B$11:$D$140,3)))</f>
        <v>#DIV/0!</v>
      </c>
      <c r="AC250" s="114" t="e">
        <f>AB250+(VLOOKUP($B249,'Growth Rates'!$B$11:$O$140,($B$1+2),FALSE))-(AC249*(AC$7/VLOOKUP($B249,'Paddock Names'!$B$11:$D$140,3)))</f>
        <v>#DIV/0!</v>
      </c>
      <c r="AD250" s="114" t="e">
        <f>AC250+(VLOOKUP($B249,'Growth Rates'!$B$11:$O$140,($B$1+2),FALSE))-(AD249*(AD$7/VLOOKUP($B249,'Paddock Names'!$B$11:$D$140,3)))</f>
        <v>#DIV/0!</v>
      </c>
      <c r="AE250" s="114" t="e">
        <f>AD250+(VLOOKUP($B249,'Growth Rates'!$B$11:$O$140,($B$1+2),FALSE))-(AE249*(AE$7/VLOOKUP($B249,'Paddock Names'!$B$11:$D$140,3)))</f>
        <v>#DIV/0!</v>
      </c>
      <c r="AF250" s="114" t="e">
        <f>AE250+(VLOOKUP($B249,'Growth Rates'!$B$11:$O$140,($B$1+2),FALSE))-(AF249*(AF$7/VLOOKUP($B249,'Paddock Names'!$B$11:$D$140,3)))</f>
        <v>#DIV/0!</v>
      </c>
      <c r="AG250" s="114" t="e">
        <f>AF250+(VLOOKUP($B249,'Growth Rates'!$B$11:$O$140,($B$1+2),FALSE))-(AG249*(AG$7/VLOOKUP($B249,'Paddock Names'!$B$11:$D$140,3)))</f>
        <v>#DIV/0!</v>
      </c>
      <c r="AH250" s="114" t="e">
        <f>AG250+(VLOOKUP($B249,'Growth Rates'!$B$11:$O$140,($B$1+2),FALSE))-(AH249*(AH$7/VLOOKUP($B249,'Paddock Names'!$B$11:$D$140,3)))</f>
        <v>#DIV/0!</v>
      </c>
      <c r="AI250" s="114" t="e">
        <f>AH250+(VLOOKUP($B249,'Growth Rates'!$B$11:$O$140,($B$1+2),FALSE))-(AI249*(AI$7/VLOOKUP($B249,'Paddock Names'!$B$11:$D$140,3)))</f>
        <v>#DIV/0!</v>
      </c>
      <c r="AJ250" s="114" t="e">
        <f>AI250+(VLOOKUP($B249,'Growth Rates'!$B$11:$O$140,($B$1+2),FALSE))-(AJ249*(AJ$7/VLOOKUP($B249,'Paddock Names'!$B$11:$D$140,3)))</f>
        <v>#DIV/0!</v>
      </c>
      <c r="AK250" s="114" t="e">
        <f>AJ250+(VLOOKUP($B249,'Growth Rates'!$B$11:$O$140,($B$1+2),FALSE))-(AK249*(AK$7/VLOOKUP($B249,'Paddock Names'!$B$11:$D$140,3)))</f>
        <v>#DIV/0!</v>
      </c>
      <c r="AL250" s="114" t="e">
        <f>AK250+(VLOOKUP($B249,'Growth Rates'!$B$11:$O$140,($B$1+2),FALSE))-(AL249*(AL$7/VLOOKUP($B249,'Paddock Names'!$B$11:$D$140,3)))</f>
        <v>#DIV/0!</v>
      </c>
      <c r="AM250" s="115" t="e">
        <f>AL250+(VLOOKUP($B249,'Growth Rates'!$B$11:$O$140,($B$1+2),FALSE))-(AM249*(AM$7/VLOOKUP($B249,'Paddock Names'!$B$11:$D$140,3)))</f>
        <v>#DIV/0!</v>
      </c>
    </row>
    <row r="251" spans="2:39" x14ac:dyDescent="0.2">
      <c r="B251" s="58">
        <f t="shared" si="9"/>
        <v>121</v>
      </c>
      <c r="C251" s="23" t="str">
        <f>IF(VLOOKUP(B251,'Paddock Names'!$B$11:$C$140,2)&gt;0,VLOOKUP(B251,'Paddock Names'!$B$11:$C$140,2),"")</f>
        <v/>
      </c>
      <c r="D251" s="28" t="e">
        <f>IF(((F251-G251)/(((VLOOKUP(B251,'Growth Rates'!$B$11:$O$140,($B$1+2),FALSE)))-(((I$7/VLOOKUP(B251,'Paddock Names'!$B$11:$D$140,3))))))*-1&gt;31,31,(IF(((F251-G251)/(((VLOOKUP(B251,'Growth Rates'!$B$11:$O$140,($B$1+2),FALSE)))-(((I$7/VLOOKUP(B251,'Paddock Names'!$B$11:$D$140,3))))))*-1&gt;0,ROUNDDOWN(((F251-G251)/(((VLOOKUP(B251,'Growth Rates'!$B$11:$O$140,($B$1+2),FALSE)))-(((I$7/VLOOKUP(B251,'Paddock Names'!$B$11:$D$140,3))))))*-1,0),31)))</f>
        <v>#DIV/0!</v>
      </c>
      <c r="E251" s="17" t="str">
        <f t="shared" si="10"/>
        <v xml:space="preserve"> </v>
      </c>
      <c r="F251" s="119" t="e">
        <f>Nov!AL252</f>
        <v>#DIV/0!</v>
      </c>
      <c r="G251" s="17">
        <f>VLOOKUP(B251,'Herbage Mass Residual'!$B$11:$O$140,($B$1+2),FALSE)</f>
        <v>2000</v>
      </c>
      <c r="H251" s="103" t="e">
        <f>($F$7/VLOOKUP(B251,'Paddock Names'!$B$11:$D$140,3))*(SUM(I251:AM251)/31)</f>
        <v>#DIV/0!</v>
      </c>
      <c r="I251" s="100"/>
      <c r="J251" s="100"/>
      <c r="K251" s="100"/>
      <c r="L251" s="100"/>
      <c r="M251" s="100"/>
      <c r="N251" s="100"/>
      <c r="O251" s="100"/>
      <c r="P251" s="100"/>
      <c r="Q251" s="100"/>
      <c r="R251" s="100"/>
      <c r="S251" s="100"/>
      <c r="T251" s="100"/>
      <c r="U251" s="100"/>
      <c r="V251" s="100"/>
      <c r="W251" s="100"/>
      <c r="X251" s="100"/>
      <c r="Y251" s="100"/>
      <c r="Z251" s="100"/>
      <c r="AA251" s="100"/>
      <c r="AB251" s="100"/>
      <c r="AC251" s="100"/>
      <c r="AD251" s="100"/>
      <c r="AE251" s="100"/>
      <c r="AF251" s="100"/>
      <c r="AG251" s="100"/>
      <c r="AH251" s="100"/>
      <c r="AI251" s="100"/>
      <c r="AJ251" s="100"/>
      <c r="AK251" s="100"/>
      <c r="AL251" s="100"/>
      <c r="AM251" s="102"/>
    </row>
    <row r="252" spans="2:39" ht="16" thickBot="1" x14ac:dyDescent="0.25">
      <c r="B252" s="58">
        <f t="shared" si="9"/>
        <v>121.5</v>
      </c>
      <c r="C252" s="23"/>
      <c r="D252" s="29"/>
      <c r="E252" s="27"/>
      <c r="F252" s="21"/>
      <c r="G252" s="22"/>
      <c r="H252" s="104"/>
      <c r="I252" s="114" t="e">
        <f>F251+(VLOOKUP(B251,'Growth Rates'!$B$11:$O$140,($B$1+2),FALSE))-(I251*(I$7/VLOOKUP(B251,'Paddock Names'!$B$11:$D$140,3)))</f>
        <v>#DIV/0!</v>
      </c>
      <c r="J252" s="114" t="e">
        <f>I252+(VLOOKUP($B251,'Growth Rates'!$B$11:$O$140,($B$1+2),FALSE))-(J251*(J$7/VLOOKUP($B251,'Paddock Names'!$B$11:$D$140,3)))</f>
        <v>#DIV/0!</v>
      </c>
      <c r="K252" s="114" t="e">
        <f>J252+(VLOOKUP($B251,'Growth Rates'!$B$11:$O$140,($B$1+2),FALSE))-(K251*(K$7/VLOOKUP($B251,'Paddock Names'!$B$11:$D$140,3)))</f>
        <v>#DIV/0!</v>
      </c>
      <c r="L252" s="114" t="e">
        <f>K252+(VLOOKUP($B251,'Growth Rates'!$B$11:$O$140,($B$1+2),FALSE))-(L251*(L$7/VLOOKUP($B251,'Paddock Names'!$B$11:$D$140,3)))</f>
        <v>#DIV/0!</v>
      </c>
      <c r="M252" s="114" t="e">
        <f>L252+(VLOOKUP($B251,'Growth Rates'!$B$11:$O$140,($B$1+2),FALSE))-(M251*(M$7/VLOOKUP($B251,'Paddock Names'!$B$11:$D$140,3)))</f>
        <v>#DIV/0!</v>
      </c>
      <c r="N252" s="114" t="e">
        <f>M252+(VLOOKUP($B251,'Growth Rates'!$B$11:$O$140,($B$1+2),FALSE))-(N251*(N$7/VLOOKUP($B251,'Paddock Names'!$B$11:$D$140,3)))</f>
        <v>#DIV/0!</v>
      </c>
      <c r="O252" s="114" t="e">
        <f>N252+(VLOOKUP($B251,'Growth Rates'!$B$11:$O$140,($B$1+2),FALSE))-(O251*(O$7/VLOOKUP($B251,'Paddock Names'!$B$11:$D$140,3)))</f>
        <v>#DIV/0!</v>
      </c>
      <c r="P252" s="114" t="e">
        <f>O252+(VLOOKUP($B251,'Growth Rates'!$B$11:$O$140,($B$1+2),FALSE))-(P251*(P$7/VLOOKUP($B251,'Paddock Names'!$B$11:$D$140,3)))</f>
        <v>#DIV/0!</v>
      </c>
      <c r="Q252" s="114" t="e">
        <f>P252+(VLOOKUP($B251,'Growth Rates'!$B$11:$O$140,($B$1+2),FALSE))-(Q251*(Q$7/VLOOKUP($B251,'Paddock Names'!$B$11:$D$140,3)))</f>
        <v>#DIV/0!</v>
      </c>
      <c r="R252" s="114" t="e">
        <f>Q252+(VLOOKUP($B251,'Growth Rates'!$B$11:$O$140,($B$1+2),FALSE))-(R251*(R$7/VLOOKUP($B251,'Paddock Names'!$B$11:$D$140,3)))</f>
        <v>#DIV/0!</v>
      </c>
      <c r="S252" s="114" t="e">
        <f>R252+(VLOOKUP($B251,'Growth Rates'!$B$11:$O$140,($B$1+2),FALSE))-(S251*(S$7/VLOOKUP($B251,'Paddock Names'!$B$11:$D$140,3)))</f>
        <v>#DIV/0!</v>
      </c>
      <c r="T252" s="114" t="e">
        <f>S252+(VLOOKUP($B251,'Growth Rates'!$B$11:$O$140,($B$1+2),FALSE))-(T251*(T$7/VLOOKUP($B251,'Paddock Names'!$B$11:$D$140,3)))</f>
        <v>#DIV/0!</v>
      </c>
      <c r="U252" s="114" t="e">
        <f>T252+(VLOOKUP($B251,'Growth Rates'!$B$11:$O$140,($B$1+2),FALSE))-(U251*(U$7/VLOOKUP($B251,'Paddock Names'!$B$11:$D$140,3)))</f>
        <v>#DIV/0!</v>
      </c>
      <c r="V252" s="114" t="e">
        <f>U252+(VLOOKUP($B251,'Growth Rates'!$B$11:$O$140,($B$1+2),FALSE))-(V251*(V$7/VLOOKUP($B251,'Paddock Names'!$B$11:$D$140,3)))</f>
        <v>#DIV/0!</v>
      </c>
      <c r="W252" s="114" t="e">
        <f>V252+(VLOOKUP($B251,'Growth Rates'!$B$11:$O$140,($B$1+2),FALSE))-(W251*(W$7/VLOOKUP($B251,'Paddock Names'!$B$11:$D$140,3)))</f>
        <v>#DIV/0!</v>
      </c>
      <c r="X252" s="114" t="e">
        <f>W252+(VLOOKUP($B251,'Growth Rates'!$B$11:$O$140,($B$1+2),FALSE))-(X251*(X$7/VLOOKUP($B251,'Paddock Names'!$B$11:$D$140,3)))</f>
        <v>#DIV/0!</v>
      </c>
      <c r="Y252" s="114" t="e">
        <f>X252+(VLOOKUP($B251,'Growth Rates'!$B$11:$O$140,($B$1+2),FALSE))-(Y251*(Y$7/VLOOKUP($B251,'Paddock Names'!$B$11:$D$140,3)))</f>
        <v>#DIV/0!</v>
      </c>
      <c r="Z252" s="114" t="e">
        <f>Y252+(VLOOKUP($B251,'Growth Rates'!$B$11:$O$140,($B$1+2),FALSE))-(Z251*(Z$7/VLOOKUP($B251,'Paddock Names'!$B$11:$D$140,3)))</f>
        <v>#DIV/0!</v>
      </c>
      <c r="AA252" s="114" t="e">
        <f>Z252+(VLOOKUP($B251,'Growth Rates'!$B$11:$O$140,($B$1+2),FALSE))-(AA251*(AA$7/VLOOKUP($B251,'Paddock Names'!$B$11:$D$140,3)))</f>
        <v>#DIV/0!</v>
      </c>
      <c r="AB252" s="114" t="e">
        <f>AA252+(VLOOKUP($B251,'Growth Rates'!$B$11:$O$140,($B$1+2),FALSE))-(AB251*(AB$7/VLOOKUP($B251,'Paddock Names'!$B$11:$D$140,3)))</f>
        <v>#DIV/0!</v>
      </c>
      <c r="AC252" s="114" t="e">
        <f>AB252+(VLOOKUP($B251,'Growth Rates'!$B$11:$O$140,($B$1+2),FALSE))-(AC251*(AC$7/VLOOKUP($B251,'Paddock Names'!$B$11:$D$140,3)))</f>
        <v>#DIV/0!</v>
      </c>
      <c r="AD252" s="114" t="e">
        <f>AC252+(VLOOKUP($B251,'Growth Rates'!$B$11:$O$140,($B$1+2),FALSE))-(AD251*(AD$7/VLOOKUP($B251,'Paddock Names'!$B$11:$D$140,3)))</f>
        <v>#DIV/0!</v>
      </c>
      <c r="AE252" s="114" t="e">
        <f>AD252+(VLOOKUP($B251,'Growth Rates'!$B$11:$O$140,($B$1+2),FALSE))-(AE251*(AE$7/VLOOKUP($B251,'Paddock Names'!$B$11:$D$140,3)))</f>
        <v>#DIV/0!</v>
      </c>
      <c r="AF252" s="114" t="e">
        <f>AE252+(VLOOKUP($B251,'Growth Rates'!$B$11:$O$140,($B$1+2),FALSE))-(AF251*(AF$7/VLOOKUP($B251,'Paddock Names'!$B$11:$D$140,3)))</f>
        <v>#DIV/0!</v>
      </c>
      <c r="AG252" s="114" t="e">
        <f>AF252+(VLOOKUP($B251,'Growth Rates'!$B$11:$O$140,($B$1+2),FALSE))-(AG251*(AG$7/VLOOKUP($B251,'Paddock Names'!$B$11:$D$140,3)))</f>
        <v>#DIV/0!</v>
      </c>
      <c r="AH252" s="114" t="e">
        <f>AG252+(VLOOKUP($B251,'Growth Rates'!$B$11:$O$140,($B$1+2),FALSE))-(AH251*(AH$7/VLOOKUP($B251,'Paddock Names'!$B$11:$D$140,3)))</f>
        <v>#DIV/0!</v>
      </c>
      <c r="AI252" s="114" t="e">
        <f>AH252+(VLOOKUP($B251,'Growth Rates'!$B$11:$O$140,($B$1+2),FALSE))-(AI251*(AI$7/VLOOKUP($B251,'Paddock Names'!$B$11:$D$140,3)))</f>
        <v>#DIV/0!</v>
      </c>
      <c r="AJ252" s="114" t="e">
        <f>AI252+(VLOOKUP($B251,'Growth Rates'!$B$11:$O$140,($B$1+2),FALSE))-(AJ251*(AJ$7/VLOOKUP($B251,'Paddock Names'!$B$11:$D$140,3)))</f>
        <v>#DIV/0!</v>
      </c>
      <c r="AK252" s="114" t="e">
        <f>AJ252+(VLOOKUP($B251,'Growth Rates'!$B$11:$O$140,($B$1+2),FALSE))-(AK251*(AK$7/VLOOKUP($B251,'Paddock Names'!$B$11:$D$140,3)))</f>
        <v>#DIV/0!</v>
      </c>
      <c r="AL252" s="114" t="e">
        <f>AK252+(VLOOKUP($B251,'Growth Rates'!$B$11:$O$140,($B$1+2),FALSE))-(AL251*(AL$7/VLOOKUP($B251,'Paddock Names'!$B$11:$D$140,3)))</f>
        <v>#DIV/0!</v>
      </c>
      <c r="AM252" s="115" t="e">
        <f>AL252+(VLOOKUP($B251,'Growth Rates'!$B$11:$O$140,($B$1+2),FALSE))-(AM251*(AM$7/VLOOKUP($B251,'Paddock Names'!$B$11:$D$140,3)))</f>
        <v>#DIV/0!</v>
      </c>
    </row>
    <row r="253" spans="2:39" x14ac:dyDescent="0.2">
      <c r="B253" s="58">
        <f t="shared" si="9"/>
        <v>122</v>
      </c>
      <c r="C253" s="23" t="str">
        <f>IF(VLOOKUP(B253,'Paddock Names'!$B$11:$C$140,2)&gt;0,VLOOKUP(B253,'Paddock Names'!$B$11:$C$140,2),"")</f>
        <v/>
      </c>
      <c r="D253" s="28" t="e">
        <f>IF(((F253-G253)/(((VLOOKUP(B253,'Growth Rates'!$B$11:$O$140,($B$1+2),FALSE)))-(((I$7/VLOOKUP(B253,'Paddock Names'!$B$11:$D$140,3))))))*-1&gt;31,31,(IF(((F253-G253)/(((VLOOKUP(B253,'Growth Rates'!$B$11:$O$140,($B$1+2),FALSE)))-(((I$7/VLOOKUP(B253,'Paddock Names'!$B$11:$D$140,3))))))*-1&gt;0,ROUNDDOWN(((F253-G253)/(((VLOOKUP(B253,'Growth Rates'!$B$11:$O$140,($B$1+2),FALSE)))-(((I$7/VLOOKUP(B253,'Paddock Names'!$B$11:$D$140,3))))))*-1,0),31)))</f>
        <v>#DIV/0!</v>
      </c>
      <c r="E253" s="17" t="str">
        <f t="shared" si="10"/>
        <v xml:space="preserve"> </v>
      </c>
      <c r="F253" s="119" t="e">
        <f>Nov!AL254</f>
        <v>#DIV/0!</v>
      </c>
      <c r="G253" s="17">
        <f>VLOOKUP(B253,'Herbage Mass Residual'!$B$11:$O$140,($B$1+2),FALSE)</f>
        <v>2000</v>
      </c>
      <c r="H253" s="103" t="e">
        <f>($F$7/VLOOKUP(B253,'Paddock Names'!$B$11:$D$140,3))*(SUM(I253:AM253)/31)</f>
        <v>#DIV/0!</v>
      </c>
      <c r="I253" s="100"/>
      <c r="J253" s="100"/>
      <c r="K253" s="100"/>
      <c r="L253" s="100"/>
      <c r="M253" s="100"/>
      <c r="N253" s="100"/>
      <c r="O253" s="100"/>
      <c r="P253" s="100"/>
      <c r="Q253" s="100"/>
      <c r="R253" s="100"/>
      <c r="S253" s="100"/>
      <c r="T253" s="100"/>
      <c r="U253" s="100"/>
      <c r="V253" s="100"/>
      <c r="W253" s="100"/>
      <c r="X253" s="100"/>
      <c r="Y253" s="100"/>
      <c r="Z253" s="100"/>
      <c r="AA253" s="100"/>
      <c r="AB253" s="100"/>
      <c r="AC253" s="100"/>
      <c r="AD253" s="100"/>
      <c r="AE253" s="100"/>
      <c r="AF253" s="100"/>
      <c r="AG253" s="100"/>
      <c r="AH253" s="100"/>
      <c r="AI253" s="100"/>
      <c r="AJ253" s="100"/>
      <c r="AK253" s="100"/>
      <c r="AL253" s="100"/>
      <c r="AM253" s="102"/>
    </row>
    <row r="254" spans="2:39" ht="16" thickBot="1" x14ac:dyDescent="0.25">
      <c r="B254" s="58">
        <f t="shared" si="9"/>
        <v>122.5</v>
      </c>
      <c r="C254" s="23"/>
      <c r="D254" s="29"/>
      <c r="E254" s="27"/>
      <c r="F254" s="21"/>
      <c r="G254" s="22"/>
      <c r="H254" s="104"/>
      <c r="I254" s="114" t="e">
        <f>F253+(VLOOKUP(B253,'Growth Rates'!$B$11:$O$140,($B$1+2),FALSE))-(I253*(I$7/VLOOKUP(B253,'Paddock Names'!$B$11:$D$140,3)))</f>
        <v>#DIV/0!</v>
      </c>
      <c r="J254" s="114" t="e">
        <f>I254+(VLOOKUP($B253,'Growth Rates'!$B$11:$O$140,($B$1+2),FALSE))-(J253*(J$7/VLOOKUP($B253,'Paddock Names'!$B$11:$D$140,3)))</f>
        <v>#DIV/0!</v>
      </c>
      <c r="K254" s="114" t="e">
        <f>J254+(VLOOKUP($B253,'Growth Rates'!$B$11:$O$140,($B$1+2),FALSE))-(K253*(K$7/VLOOKUP($B253,'Paddock Names'!$B$11:$D$140,3)))</f>
        <v>#DIV/0!</v>
      </c>
      <c r="L254" s="114" t="e">
        <f>K254+(VLOOKUP($B253,'Growth Rates'!$B$11:$O$140,($B$1+2),FALSE))-(L253*(L$7/VLOOKUP($B253,'Paddock Names'!$B$11:$D$140,3)))</f>
        <v>#DIV/0!</v>
      </c>
      <c r="M254" s="114" t="e">
        <f>L254+(VLOOKUP($B253,'Growth Rates'!$B$11:$O$140,($B$1+2),FALSE))-(M253*(M$7/VLOOKUP($B253,'Paddock Names'!$B$11:$D$140,3)))</f>
        <v>#DIV/0!</v>
      </c>
      <c r="N254" s="114" t="e">
        <f>M254+(VLOOKUP($B253,'Growth Rates'!$B$11:$O$140,($B$1+2),FALSE))-(N253*(N$7/VLOOKUP($B253,'Paddock Names'!$B$11:$D$140,3)))</f>
        <v>#DIV/0!</v>
      </c>
      <c r="O254" s="114" t="e">
        <f>N254+(VLOOKUP($B253,'Growth Rates'!$B$11:$O$140,($B$1+2),FALSE))-(O253*(O$7/VLOOKUP($B253,'Paddock Names'!$B$11:$D$140,3)))</f>
        <v>#DIV/0!</v>
      </c>
      <c r="P254" s="114" t="e">
        <f>O254+(VLOOKUP($B253,'Growth Rates'!$B$11:$O$140,($B$1+2),FALSE))-(P253*(P$7/VLOOKUP($B253,'Paddock Names'!$B$11:$D$140,3)))</f>
        <v>#DIV/0!</v>
      </c>
      <c r="Q254" s="114" t="e">
        <f>P254+(VLOOKUP($B253,'Growth Rates'!$B$11:$O$140,($B$1+2),FALSE))-(Q253*(Q$7/VLOOKUP($B253,'Paddock Names'!$B$11:$D$140,3)))</f>
        <v>#DIV/0!</v>
      </c>
      <c r="R254" s="114" t="e">
        <f>Q254+(VLOOKUP($B253,'Growth Rates'!$B$11:$O$140,($B$1+2),FALSE))-(R253*(R$7/VLOOKUP($B253,'Paddock Names'!$B$11:$D$140,3)))</f>
        <v>#DIV/0!</v>
      </c>
      <c r="S254" s="114" t="e">
        <f>R254+(VLOOKUP($B253,'Growth Rates'!$B$11:$O$140,($B$1+2),FALSE))-(S253*(S$7/VLOOKUP($B253,'Paddock Names'!$B$11:$D$140,3)))</f>
        <v>#DIV/0!</v>
      </c>
      <c r="T254" s="114" t="e">
        <f>S254+(VLOOKUP($B253,'Growth Rates'!$B$11:$O$140,($B$1+2),FALSE))-(T253*(T$7/VLOOKUP($B253,'Paddock Names'!$B$11:$D$140,3)))</f>
        <v>#DIV/0!</v>
      </c>
      <c r="U254" s="114" t="e">
        <f>T254+(VLOOKUP($B253,'Growth Rates'!$B$11:$O$140,($B$1+2),FALSE))-(U253*(U$7/VLOOKUP($B253,'Paddock Names'!$B$11:$D$140,3)))</f>
        <v>#DIV/0!</v>
      </c>
      <c r="V254" s="114" t="e">
        <f>U254+(VLOOKUP($B253,'Growth Rates'!$B$11:$O$140,($B$1+2),FALSE))-(V253*(V$7/VLOOKUP($B253,'Paddock Names'!$B$11:$D$140,3)))</f>
        <v>#DIV/0!</v>
      </c>
      <c r="W254" s="114" t="e">
        <f>V254+(VLOOKUP($B253,'Growth Rates'!$B$11:$O$140,($B$1+2),FALSE))-(W253*(W$7/VLOOKUP($B253,'Paddock Names'!$B$11:$D$140,3)))</f>
        <v>#DIV/0!</v>
      </c>
      <c r="X254" s="114" t="e">
        <f>W254+(VLOOKUP($B253,'Growth Rates'!$B$11:$O$140,($B$1+2),FALSE))-(X253*(X$7/VLOOKUP($B253,'Paddock Names'!$B$11:$D$140,3)))</f>
        <v>#DIV/0!</v>
      </c>
      <c r="Y254" s="114" t="e">
        <f>X254+(VLOOKUP($B253,'Growth Rates'!$B$11:$O$140,($B$1+2),FALSE))-(Y253*(Y$7/VLOOKUP($B253,'Paddock Names'!$B$11:$D$140,3)))</f>
        <v>#DIV/0!</v>
      </c>
      <c r="Z254" s="114" t="e">
        <f>Y254+(VLOOKUP($B253,'Growth Rates'!$B$11:$O$140,($B$1+2),FALSE))-(Z253*(Z$7/VLOOKUP($B253,'Paddock Names'!$B$11:$D$140,3)))</f>
        <v>#DIV/0!</v>
      </c>
      <c r="AA254" s="114" t="e">
        <f>Z254+(VLOOKUP($B253,'Growth Rates'!$B$11:$O$140,($B$1+2),FALSE))-(AA253*(AA$7/VLOOKUP($B253,'Paddock Names'!$B$11:$D$140,3)))</f>
        <v>#DIV/0!</v>
      </c>
      <c r="AB254" s="114" t="e">
        <f>AA254+(VLOOKUP($B253,'Growth Rates'!$B$11:$O$140,($B$1+2),FALSE))-(AB253*(AB$7/VLOOKUP($B253,'Paddock Names'!$B$11:$D$140,3)))</f>
        <v>#DIV/0!</v>
      </c>
      <c r="AC254" s="114" t="e">
        <f>AB254+(VLOOKUP($B253,'Growth Rates'!$B$11:$O$140,($B$1+2),FALSE))-(AC253*(AC$7/VLOOKUP($B253,'Paddock Names'!$B$11:$D$140,3)))</f>
        <v>#DIV/0!</v>
      </c>
      <c r="AD254" s="114" t="e">
        <f>AC254+(VLOOKUP($B253,'Growth Rates'!$B$11:$O$140,($B$1+2),FALSE))-(AD253*(AD$7/VLOOKUP($B253,'Paddock Names'!$B$11:$D$140,3)))</f>
        <v>#DIV/0!</v>
      </c>
      <c r="AE254" s="114" t="e">
        <f>AD254+(VLOOKUP($B253,'Growth Rates'!$B$11:$O$140,($B$1+2),FALSE))-(AE253*(AE$7/VLOOKUP($B253,'Paddock Names'!$B$11:$D$140,3)))</f>
        <v>#DIV/0!</v>
      </c>
      <c r="AF254" s="114" t="e">
        <f>AE254+(VLOOKUP($B253,'Growth Rates'!$B$11:$O$140,($B$1+2),FALSE))-(AF253*(AF$7/VLOOKUP($B253,'Paddock Names'!$B$11:$D$140,3)))</f>
        <v>#DIV/0!</v>
      </c>
      <c r="AG254" s="114" t="e">
        <f>AF254+(VLOOKUP($B253,'Growth Rates'!$B$11:$O$140,($B$1+2),FALSE))-(AG253*(AG$7/VLOOKUP($B253,'Paddock Names'!$B$11:$D$140,3)))</f>
        <v>#DIV/0!</v>
      </c>
      <c r="AH254" s="114" t="e">
        <f>AG254+(VLOOKUP($B253,'Growth Rates'!$B$11:$O$140,($B$1+2),FALSE))-(AH253*(AH$7/VLOOKUP($B253,'Paddock Names'!$B$11:$D$140,3)))</f>
        <v>#DIV/0!</v>
      </c>
      <c r="AI254" s="114" t="e">
        <f>AH254+(VLOOKUP($B253,'Growth Rates'!$B$11:$O$140,($B$1+2),FALSE))-(AI253*(AI$7/VLOOKUP($B253,'Paddock Names'!$B$11:$D$140,3)))</f>
        <v>#DIV/0!</v>
      </c>
      <c r="AJ254" s="114" t="e">
        <f>AI254+(VLOOKUP($B253,'Growth Rates'!$B$11:$O$140,($B$1+2),FALSE))-(AJ253*(AJ$7/VLOOKUP($B253,'Paddock Names'!$B$11:$D$140,3)))</f>
        <v>#DIV/0!</v>
      </c>
      <c r="AK254" s="114" t="e">
        <f>AJ254+(VLOOKUP($B253,'Growth Rates'!$B$11:$O$140,($B$1+2),FALSE))-(AK253*(AK$7/VLOOKUP($B253,'Paddock Names'!$B$11:$D$140,3)))</f>
        <v>#DIV/0!</v>
      </c>
      <c r="AL254" s="114" t="e">
        <f>AK254+(VLOOKUP($B253,'Growth Rates'!$B$11:$O$140,($B$1+2),FALSE))-(AL253*(AL$7/VLOOKUP($B253,'Paddock Names'!$B$11:$D$140,3)))</f>
        <v>#DIV/0!</v>
      </c>
      <c r="AM254" s="115" t="e">
        <f>AL254+(VLOOKUP($B253,'Growth Rates'!$B$11:$O$140,($B$1+2),FALSE))-(AM253*(AM$7/VLOOKUP($B253,'Paddock Names'!$B$11:$D$140,3)))</f>
        <v>#DIV/0!</v>
      </c>
    </row>
    <row r="255" spans="2:39" x14ac:dyDescent="0.2">
      <c r="B255" s="58">
        <f t="shared" si="9"/>
        <v>123</v>
      </c>
      <c r="C255" s="23" t="str">
        <f>IF(VLOOKUP(B255,'Paddock Names'!$B$11:$C$140,2)&gt;0,VLOOKUP(B255,'Paddock Names'!$B$11:$C$140,2),"")</f>
        <v/>
      </c>
      <c r="D255" s="28" t="e">
        <f>IF(((F255-G255)/(((VLOOKUP(B255,'Growth Rates'!$B$11:$O$140,($B$1+2),FALSE)))-(((I$7/VLOOKUP(B255,'Paddock Names'!$B$11:$D$140,3))))))*-1&gt;31,31,(IF(((F255-G255)/(((VLOOKUP(B255,'Growth Rates'!$B$11:$O$140,($B$1+2),FALSE)))-(((I$7/VLOOKUP(B255,'Paddock Names'!$B$11:$D$140,3))))))*-1&gt;0,ROUNDDOWN(((F255-G255)/(((VLOOKUP(B255,'Growth Rates'!$B$11:$O$140,($B$1+2),FALSE)))-(((I$7/VLOOKUP(B255,'Paddock Names'!$B$11:$D$140,3))))))*-1,0),31)))</f>
        <v>#DIV/0!</v>
      </c>
      <c r="E255" s="17" t="str">
        <f t="shared" si="10"/>
        <v xml:space="preserve"> </v>
      </c>
      <c r="F255" s="119" t="e">
        <f>Nov!AL256</f>
        <v>#DIV/0!</v>
      </c>
      <c r="G255" s="17">
        <f>VLOOKUP(B255,'Herbage Mass Residual'!$B$11:$O$140,($B$1+2),FALSE)</f>
        <v>2000</v>
      </c>
      <c r="H255" s="103" t="e">
        <f>($F$7/VLOOKUP(B255,'Paddock Names'!$B$11:$D$140,3))*(SUM(I255:AM255)/31)</f>
        <v>#DIV/0!</v>
      </c>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2"/>
    </row>
    <row r="256" spans="2:39" ht="16" thickBot="1" x14ac:dyDescent="0.25">
      <c r="B256" s="58">
        <f t="shared" si="9"/>
        <v>123.5</v>
      </c>
      <c r="C256" s="23"/>
      <c r="D256" s="29"/>
      <c r="E256" s="27"/>
      <c r="F256" s="21"/>
      <c r="G256" s="22"/>
      <c r="H256" s="104"/>
      <c r="I256" s="114" t="e">
        <f>F255+(VLOOKUP(B255,'Growth Rates'!$B$11:$O$140,($B$1+2),FALSE))-(I255*(I$7/VLOOKUP(B255,'Paddock Names'!$B$11:$D$140,3)))</f>
        <v>#DIV/0!</v>
      </c>
      <c r="J256" s="114" t="e">
        <f>I256+(VLOOKUP($B255,'Growth Rates'!$B$11:$O$140,($B$1+2),FALSE))-(J255*(J$7/VLOOKUP($B255,'Paddock Names'!$B$11:$D$140,3)))</f>
        <v>#DIV/0!</v>
      </c>
      <c r="K256" s="114" t="e">
        <f>J256+(VLOOKUP($B255,'Growth Rates'!$B$11:$O$140,($B$1+2),FALSE))-(K255*(K$7/VLOOKUP($B255,'Paddock Names'!$B$11:$D$140,3)))</f>
        <v>#DIV/0!</v>
      </c>
      <c r="L256" s="114" t="e">
        <f>K256+(VLOOKUP($B255,'Growth Rates'!$B$11:$O$140,($B$1+2),FALSE))-(L255*(L$7/VLOOKUP($B255,'Paddock Names'!$B$11:$D$140,3)))</f>
        <v>#DIV/0!</v>
      </c>
      <c r="M256" s="114" t="e">
        <f>L256+(VLOOKUP($B255,'Growth Rates'!$B$11:$O$140,($B$1+2),FALSE))-(M255*(M$7/VLOOKUP($B255,'Paddock Names'!$B$11:$D$140,3)))</f>
        <v>#DIV/0!</v>
      </c>
      <c r="N256" s="114" t="e">
        <f>M256+(VLOOKUP($B255,'Growth Rates'!$B$11:$O$140,($B$1+2),FALSE))-(N255*(N$7/VLOOKUP($B255,'Paddock Names'!$B$11:$D$140,3)))</f>
        <v>#DIV/0!</v>
      </c>
      <c r="O256" s="114" t="e">
        <f>N256+(VLOOKUP($B255,'Growth Rates'!$B$11:$O$140,($B$1+2),FALSE))-(O255*(O$7/VLOOKUP($B255,'Paddock Names'!$B$11:$D$140,3)))</f>
        <v>#DIV/0!</v>
      </c>
      <c r="P256" s="114" t="e">
        <f>O256+(VLOOKUP($B255,'Growth Rates'!$B$11:$O$140,($B$1+2),FALSE))-(P255*(P$7/VLOOKUP($B255,'Paddock Names'!$B$11:$D$140,3)))</f>
        <v>#DIV/0!</v>
      </c>
      <c r="Q256" s="114" t="e">
        <f>P256+(VLOOKUP($B255,'Growth Rates'!$B$11:$O$140,($B$1+2),FALSE))-(Q255*(Q$7/VLOOKUP($B255,'Paddock Names'!$B$11:$D$140,3)))</f>
        <v>#DIV/0!</v>
      </c>
      <c r="R256" s="114" t="e">
        <f>Q256+(VLOOKUP($B255,'Growth Rates'!$B$11:$O$140,($B$1+2),FALSE))-(R255*(R$7/VLOOKUP($B255,'Paddock Names'!$B$11:$D$140,3)))</f>
        <v>#DIV/0!</v>
      </c>
      <c r="S256" s="114" t="e">
        <f>R256+(VLOOKUP($B255,'Growth Rates'!$B$11:$O$140,($B$1+2),FALSE))-(S255*(S$7/VLOOKUP($B255,'Paddock Names'!$B$11:$D$140,3)))</f>
        <v>#DIV/0!</v>
      </c>
      <c r="T256" s="114" t="e">
        <f>S256+(VLOOKUP($B255,'Growth Rates'!$B$11:$O$140,($B$1+2),FALSE))-(T255*(T$7/VLOOKUP($B255,'Paddock Names'!$B$11:$D$140,3)))</f>
        <v>#DIV/0!</v>
      </c>
      <c r="U256" s="114" t="e">
        <f>T256+(VLOOKUP($B255,'Growth Rates'!$B$11:$O$140,($B$1+2),FALSE))-(U255*(U$7/VLOOKUP($B255,'Paddock Names'!$B$11:$D$140,3)))</f>
        <v>#DIV/0!</v>
      </c>
      <c r="V256" s="114" t="e">
        <f>U256+(VLOOKUP($B255,'Growth Rates'!$B$11:$O$140,($B$1+2),FALSE))-(V255*(V$7/VLOOKUP($B255,'Paddock Names'!$B$11:$D$140,3)))</f>
        <v>#DIV/0!</v>
      </c>
      <c r="W256" s="114" t="e">
        <f>V256+(VLOOKUP($B255,'Growth Rates'!$B$11:$O$140,($B$1+2),FALSE))-(W255*(W$7/VLOOKUP($B255,'Paddock Names'!$B$11:$D$140,3)))</f>
        <v>#DIV/0!</v>
      </c>
      <c r="X256" s="114" t="e">
        <f>W256+(VLOOKUP($B255,'Growth Rates'!$B$11:$O$140,($B$1+2),FALSE))-(X255*(X$7/VLOOKUP($B255,'Paddock Names'!$B$11:$D$140,3)))</f>
        <v>#DIV/0!</v>
      </c>
      <c r="Y256" s="114" t="e">
        <f>X256+(VLOOKUP($B255,'Growth Rates'!$B$11:$O$140,($B$1+2),FALSE))-(Y255*(Y$7/VLOOKUP($B255,'Paddock Names'!$B$11:$D$140,3)))</f>
        <v>#DIV/0!</v>
      </c>
      <c r="Z256" s="114" t="e">
        <f>Y256+(VLOOKUP($B255,'Growth Rates'!$B$11:$O$140,($B$1+2),FALSE))-(Z255*(Z$7/VLOOKUP($B255,'Paddock Names'!$B$11:$D$140,3)))</f>
        <v>#DIV/0!</v>
      </c>
      <c r="AA256" s="114" t="e">
        <f>Z256+(VLOOKUP($B255,'Growth Rates'!$B$11:$O$140,($B$1+2),FALSE))-(AA255*(AA$7/VLOOKUP($B255,'Paddock Names'!$B$11:$D$140,3)))</f>
        <v>#DIV/0!</v>
      </c>
      <c r="AB256" s="114" t="e">
        <f>AA256+(VLOOKUP($B255,'Growth Rates'!$B$11:$O$140,($B$1+2),FALSE))-(AB255*(AB$7/VLOOKUP($B255,'Paddock Names'!$B$11:$D$140,3)))</f>
        <v>#DIV/0!</v>
      </c>
      <c r="AC256" s="114" t="e">
        <f>AB256+(VLOOKUP($B255,'Growth Rates'!$B$11:$O$140,($B$1+2),FALSE))-(AC255*(AC$7/VLOOKUP($B255,'Paddock Names'!$B$11:$D$140,3)))</f>
        <v>#DIV/0!</v>
      </c>
      <c r="AD256" s="114" t="e">
        <f>AC256+(VLOOKUP($B255,'Growth Rates'!$B$11:$O$140,($B$1+2),FALSE))-(AD255*(AD$7/VLOOKUP($B255,'Paddock Names'!$B$11:$D$140,3)))</f>
        <v>#DIV/0!</v>
      </c>
      <c r="AE256" s="114" t="e">
        <f>AD256+(VLOOKUP($B255,'Growth Rates'!$B$11:$O$140,($B$1+2),FALSE))-(AE255*(AE$7/VLOOKUP($B255,'Paddock Names'!$B$11:$D$140,3)))</f>
        <v>#DIV/0!</v>
      </c>
      <c r="AF256" s="114" t="e">
        <f>AE256+(VLOOKUP($B255,'Growth Rates'!$B$11:$O$140,($B$1+2),FALSE))-(AF255*(AF$7/VLOOKUP($B255,'Paddock Names'!$B$11:$D$140,3)))</f>
        <v>#DIV/0!</v>
      </c>
      <c r="AG256" s="114" t="e">
        <f>AF256+(VLOOKUP($B255,'Growth Rates'!$B$11:$O$140,($B$1+2),FALSE))-(AG255*(AG$7/VLOOKUP($B255,'Paddock Names'!$B$11:$D$140,3)))</f>
        <v>#DIV/0!</v>
      </c>
      <c r="AH256" s="114" t="e">
        <f>AG256+(VLOOKUP($B255,'Growth Rates'!$B$11:$O$140,($B$1+2),FALSE))-(AH255*(AH$7/VLOOKUP($B255,'Paddock Names'!$B$11:$D$140,3)))</f>
        <v>#DIV/0!</v>
      </c>
      <c r="AI256" s="114" t="e">
        <f>AH256+(VLOOKUP($B255,'Growth Rates'!$B$11:$O$140,($B$1+2),FALSE))-(AI255*(AI$7/VLOOKUP($B255,'Paddock Names'!$B$11:$D$140,3)))</f>
        <v>#DIV/0!</v>
      </c>
      <c r="AJ256" s="114" t="e">
        <f>AI256+(VLOOKUP($B255,'Growth Rates'!$B$11:$O$140,($B$1+2),FALSE))-(AJ255*(AJ$7/VLOOKUP($B255,'Paddock Names'!$B$11:$D$140,3)))</f>
        <v>#DIV/0!</v>
      </c>
      <c r="AK256" s="114" t="e">
        <f>AJ256+(VLOOKUP($B255,'Growth Rates'!$B$11:$O$140,($B$1+2),FALSE))-(AK255*(AK$7/VLOOKUP($B255,'Paddock Names'!$B$11:$D$140,3)))</f>
        <v>#DIV/0!</v>
      </c>
      <c r="AL256" s="114" t="e">
        <f>AK256+(VLOOKUP($B255,'Growth Rates'!$B$11:$O$140,($B$1+2),FALSE))-(AL255*(AL$7/VLOOKUP($B255,'Paddock Names'!$B$11:$D$140,3)))</f>
        <v>#DIV/0!</v>
      </c>
      <c r="AM256" s="115" t="e">
        <f>AL256+(VLOOKUP($B255,'Growth Rates'!$B$11:$O$140,($B$1+2),FALSE))-(AM255*(AM$7/VLOOKUP($B255,'Paddock Names'!$B$11:$D$140,3)))</f>
        <v>#DIV/0!</v>
      </c>
    </row>
    <row r="257" spans="1:40" x14ac:dyDescent="0.2">
      <c r="B257" s="58">
        <f t="shared" si="9"/>
        <v>124</v>
      </c>
      <c r="C257" s="23" t="str">
        <f>IF(VLOOKUP(B257,'Paddock Names'!$B$11:$C$140,2)&gt;0,VLOOKUP(B257,'Paddock Names'!$B$11:$C$140,2),"")</f>
        <v/>
      </c>
      <c r="D257" s="28" t="e">
        <f>IF(((F257-G257)/(((VLOOKUP(B257,'Growth Rates'!$B$11:$O$140,($B$1+2),FALSE)))-(((I$7/VLOOKUP(B257,'Paddock Names'!$B$11:$D$140,3))))))*-1&gt;31,31,(IF(((F257-G257)/(((VLOOKUP(B257,'Growth Rates'!$B$11:$O$140,($B$1+2),FALSE)))-(((I$7/VLOOKUP(B257,'Paddock Names'!$B$11:$D$140,3))))))*-1&gt;0,ROUNDDOWN(((F257-G257)/(((VLOOKUP(B257,'Growth Rates'!$B$11:$O$140,($B$1+2),FALSE)))-(((I$7/VLOOKUP(B257,'Paddock Names'!$B$11:$D$140,3))))))*-1,0),31)))</f>
        <v>#DIV/0!</v>
      </c>
      <c r="E257" s="17" t="str">
        <f t="shared" si="10"/>
        <v xml:space="preserve"> </v>
      </c>
      <c r="F257" s="119" t="e">
        <f>Nov!AL258</f>
        <v>#DIV/0!</v>
      </c>
      <c r="G257" s="17">
        <f>VLOOKUP(B257,'Herbage Mass Residual'!$B$11:$O$140,($B$1+2),FALSE)</f>
        <v>2000</v>
      </c>
      <c r="H257" s="103" t="e">
        <f>($F$7/VLOOKUP(B257,'Paddock Names'!$B$11:$D$140,3))*(SUM(I257:AM257)/31)</f>
        <v>#DIV/0!</v>
      </c>
      <c r="I257" s="100"/>
      <c r="J257" s="100"/>
      <c r="K257" s="100"/>
      <c r="L257" s="100"/>
      <c r="M257" s="100"/>
      <c r="N257" s="100"/>
      <c r="O257" s="100"/>
      <c r="P257" s="100"/>
      <c r="Q257" s="100"/>
      <c r="R257" s="100"/>
      <c r="S257" s="100"/>
      <c r="T257" s="100"/>
      <c r="U257" s="100"/>
      <c r="V257" s="100"/>
      <c r="W257" s="100"/>
      <c r="X257" s="100"/>
      <c r="Y257" s="100"/>
      <c r="Z257" s="100"/>
      <c r="AA257" s="100"/>
      <c r="AB257" s="100"/>
      <c r="AC257" s="100"/>
      <c r="AD257" s="100"/>
      <c r="AE257" s="100"/>
      <c r="AF257" s="100"/>
      <c r="AG257" s="100"/>
      <c r="AH257" s="100"/>
      <c r="AI257" s="100"/>
      <c r="AJ257" s="100"/>
      <c r="AK257" s="100"/>
      <c r="AL257" s="100"/>
      <c r="AM257" s="102"/>
    </row>
    <row r="258" spans="1:40" ht="16" thickBot="1" x14ac:dyDescent="0.25">
      <c r="B258" s="58">
        <f t="shared" si="9"/>
        <v>124.5</v>
      </c>
      <c r="C258" s="23"/>
      <c r="D258" s="29"/>
      <c r="E258" s="27"/>
      <c r="F258" s="21"/>
      <c r="G258" s="22"/>
      <c r="H258" s="104"/>
      <c r="I258" s="114" t="e">
        <f>F257+(VLOOKUP(B257,'Growth Rates'!$B$11:$O$140,($B$1+2),FALSE))-(I257*(I$7/VLOOKUP(B257,'Paddock Names'!$B$11:$D$140,3)))</f>
        <v>#DIV/0!</v>
      </c>
      <c r="J258" s="114" t="e">
        <f>I258+(VLOOKUP($B257,'Growth Rates'!$B$11:$O$140,($B$1+2),FALSE))-(J257*(J$7/VLOOKUP($B257,'Paddock Names'!$B$11:$D$140,3)))</f>
        <v>#DIV/0!</v>
      </c>
      <c r="K258" s="114" t="e">
        <f>J258+(VLOOKUP($B257,'Growth Rates'!$B$11:$O$140,($B$1+2),FALSE))-(K257*(K$7/VLOOKUP($B257,'Paddock Names'!$B$11:$D$140,3)))</f>
        <v>#DIV/0!</v>
      </c>
      <c r="L258" s="114" t="e">
        <f>K258+(VLOOKUP($B257,'Growth Rates'!$B$11:$O$140,($B$1+2),FALSE))-(L257*(L$7/VLOOKUP($B257,'Paddock Names'!$B$11:$D$140,3)))</f>
        <v>#DIV/0!</v>
      </c>
      <c r="M258" s="114" t="e">
        <f>L258+(VLOOKUP($B257,'Growth Rates'!$B$11:$O$140,($B$1+2),FALSE))-(M257*(M$7/VLOOKUP($B257,'Paddock Names'!$B$11:$D$140,3)))</f>
        <v>#DIV/0!</v>
      </c>
      <c r="N258" s="114" t="e">
        <f>M258+(VLOOKUP($B257,'Growth Rates'!$B$11:$O$140,($B$1+2),FALSE))-(N257*(N$7/VLOOKUP($B257,'Paddock Names'!$B$11:$D$140,3)))</f>
        <v>#DIV/0!</v>
      </c>
      <c r="O258" s="114" t="e">
        <f>N258+(VLOOKUP($B257,'Growth Rates'!$B$11:$O$140,($B$1+2),FALSE))-(O257*(O$7/VLOOKUP($B257,'Paddock Names'!$B$11:$D$140,3)))</f>
        <v>#DIV/0!</v>
      </c>
      <c r="P258" s="114" t="e">
        <f>O258+(VLOOKUP($B257,'Growth Rates'!$B$11:$O$140,($B$1+2),FALSE))-(P257*(P$7/VLOOKUP($B257,'Paddock Names'!$B$11:$D$140,3)))</f>
        <v>#DIV/0!</v>
      </c>
      <c r="Q258" s="114" t="e">
        <f>P258+(VLOOKUP($B257,'Growth Rates'!$B$11:$O$140,($B$1+2),FALSE))-(Q257*(Q$7/VLOOKUP($B257,'Paddock Names'!$B$11:$D$140,3)))</f>
        <v>#DIV/0!</v>
      </c>
      <c r="R258" s="114" t="e">
        <f>Q258+(VLOOKUP($B257,'Growth Rates'!$B$11:$O$140,($B$1+2),FALSE))-(R257*(R$7/VLOOKUP($B257,'Paddock Names'!$B$11:$D$140,3)))</f>
        <v>#DIV/0!</v>
      </c>
      <c r="S258" s="114" t="e">
        <f>R258+(VLOOKUP($B257,'Growth Rates'!$B$11:$O$140,($B$1+2),FALSE))-(S257*(S$7/VLOOKUP($B257,'Paddock Names'!$B$11:$D$140,3)))</f>
        <v>#DIV/0!</v>
      </c>
      <c r="T258" s="114" t="e">
        <f>S258+(VLOOKUP($B257,'Growth Rates'!$B$11:$O$140,($B$1+2),FALSE))-(T257*(T$7/VLOOKUP($B257,'Paddock Names'!$B$11:$D$140,3)))</f>
        <v>#DIV/0!</v>
      </c>
      <c r="U258" s="114" t="e">
        <f>T258+(VLOOKUP($B257,'Growth Rates'!$B$11:$O$140,($B$1+2),FALSE))-(U257*(U$7/VLOOKUP($B257,'Paddock Names'!$B$11:$D$140,3)))</f>
        <v>#DIV/0!</v>
      </c>
      <c r="V258" s="114" t="e">
        <f>U258+(VLOOKUP($B257,'Growth Rates'!$B$11:$O$140,($B$1+2),FALSE))-(V257*(V$7/VLOOKUP($B257,'Paddock Names'!$B$11:$D$140,3)))</f>
        <v>#DIV/0!</v>
      </c>
      <c r="W258" s="114" t="e">
        <f>V258+(VLOOKUP($B257,'Growth Rates'!$B$11:$O$140,($B$1+2),FALSE))-(W257*(W$7/VLOOKUP($B257,'Paddock Names'!$B$11:$D$140,3)))</f>
        <v>#DIV/0!</v>
      </c>
      <c r="X258" s="114" t="e">
        <f>W258+(VLOOKUP($B257,'Growth Rates'!$B$11:$O$140,($B$1+2),FALSE))-(X257*(X$7/VLOOKUP($B257,'Paddock Names'!$B$11:$D$140,3)))</f>
        <v>#DIV/0!</v>
      </c>
      <c r="Y258" s="114" t="e">
        <f>X258+(VLOOKUP($B257,'Growth Rates'!$B$11:$O$140,($B$1+2),FALSE))-(Y257*(Y$7/VLOOKUP($B257,'Paddock Names'!$B$11:$D$140,3)))</f>
        <v>#DIV/0!</v>
      </c>
      <c r="Z258" s="114" t="e">
        <f>Y258+(VLOOKUP($B257,'Growth Rates'!$B$11:$O$140,($B$1+2),FALSE))-(Z257*(Z$7/VLOOKUP($B257,'Paddock Names'!$B$11:$D$140,3)))</f>
        <v>#DIV/0!</v>
      </c>
      <c r="AA258" s="114" t="e">
        <f>Z258+(VLOOKUP($B257,'Growth Rates'!$B$11:$O$140,($B$1+2),FALSE))-(AA257*(AA$7/VLOOKUP($B257,'Paddock Names'!$B$11:$D$140,3)))</f>
        <v>#DIV/0!</v>
      </c>
      <c r="AB258" s="114" t="e">
        <f>AA258+(VLOOKUP($B257,'Growth Rates'!$B$11:$O$140,($B$1+2),FALSE))-(AB257*(AB$7/VLOOKUP($B257,'Paddock Names'!$B$11:$D$140,3)))</f>
        <v>#DIV/0!</v>
      </c>
      <c r="AC258" s="114" t="e">
        <f>AB258+(VLOOKUP($B257,'Growth Rates'!$B$11:$O$140,($B$1+2),FALSE))-(AC257*(AC$7/VLOOKUP($B257,'Paddock Names'!$B$11:$D$140,3)))</f>
        <v>#DIV/0!</v>
      </c>
      <c r="AD258" s="114" t="e">
        <f>AC258+(VLOOKUP($B257,'Growth Rates'!$B$11:$O$140,($B$1+2),FALSE))-(AD257*(AD$7/VLOOKUP($B257,'Paddock Names'!$B$11:$D$140,3)))</f>
        <v>#DIV/0!</v>
      </c>
      <c r="AE258" s="114" t="e">
        <f>AD258+(VLOOKUP($B257,'Growth Rates'!$B$11:$O$140,($B$1+2),FALSE))-(AE257*(AE$7/VLOOKUP($B257,'Paddock Names'!$B$11:$D$140,3)))</f>
        <v>#DIV/0!</v>
      </c>
      <c r="AF258" s="114" t="e">
        <f>AE258+(VLOOKUP($B257,'Growth Rates'!$B$11:$O$140,($B$1+2),FALSE))-(AF257*(AF$7/VLOOKUP($B257,'Paddock Names'!$B$11:$D$140,3)))</f>
        <v>#DIV/0!</v>
      </c>
      <c r="AG258" s="114" t="e">
        <f>AF258+(VLOOKUP($B257,'Growth Rates'!$B$11:$O$140,($B$1+2),FALSE))-(AG257*(AG$7/VLOOKUP($B257,'Paddock Names'!$B$11:$D$140,3)))</f>
        <v>#DIV/0!</v>
      </c>
      <c r="AH258" s="114" t="e">
        <f>AG258+(VLOOKUP($B257,'Growth Rates'!$B$11:$O$140,($B$1+2),FALSE))-(AH257*(AH$7/VLOOKUP($B257,'Paddock Names'!$B$11:$D$140,3)))</f>
        <v>#DIV/0!</v>
      </c>
      <c r="AI258" s="114" t="e">
        <f>AH258+(VLOOKUP($B257,'Growth Rates'!$B$11:$O$140,($B$1+2),FALSE))-(AI257*(AI$7/VLOOKUP($B257,'Paddock Names'!$B$11:$D$140,3)))</f>
        <v>#DIV/0!</v>
      </c>
      <c r="AJ258" s="114" t="e">
        <f>AI258+(VLOOKUP($B257,'Growth Rates'!$B$11:$O$140,($B$1+2),FALSE))-(AJ257*(AJ$7/VLOOKUP($B257,'Paddock Names'!$B$11:$D$140,3)))</f>
        <v>#DIV/0!</v>
      </c>
      <c r="AK258" s="114" t="e">
        <f>AJ258+(VLOOKUP($B257,'Growth Rates'!$B$11:$O$140,($B$1+2),FALSE))-(AK257*(AK$7/VLOOKUP($B257,'Paddock Names'!$B$11:$D$140,3)))</f>
        <v>#DIV/0!</v>
      </c>
      <c r="AL258" s="114" t="e">
        <f>AK258+(VLOOKUP($B257,'Growth Rates'!$B$11:$O$140,($B$1+2),FALSE))-(AL257*(AL$7/VLOOKUP($B257,'Paddock Names'!$B$11:$D$140,3)))</f>
        <v>#DIV/0!</v>
      </c>
      <c r="AM258" s="115" t="e">
        <f>AL258+(VLOOKUP($B257,'Growth Rates'!$B$11:$O$140,($B$1+2),FALSE))-(AM257*(AM$7/VLOOKUP($B257,'Paddock Names'!$B$11:$D$140,3)))</f>
        <v>#DIV/0!</v>
      </c>
    </row>
    <row r="259" spans="1:40" x14ac:dyDescent="0.2">
      <c r="B259" s="58">
        <f t="shared" si="9"/>
        <v>125</v>
      </c>
      <c r="C259" s="23" t="str">
        <f>IF(VLOOKUP(B259,'Paddock Names'!$B$11:$C$140,2)&gt;0,VLOOKUP(B259,'Paddock Names'!$B$11:$C$140,2),"")</f>
        <v/>
      </c>
      <c r="D259" s="28" t="e">
        <f>IF(((F259-G259)/(((VLOOKUP(B259,'Growth Rates'!$B$11:$O$140,($B$1+2),FALSE)))-(((I$7/VLOOKUP(B259,'Paddock Names'!$B$11:$D$140,3))))))*-1&gt;31,31,(IF(((F259-G259)/(((VLOOKUP(B259,'Growth Rates'!$B$11:$O$140,($B$1+2),FALSE)))-(((I$7/VLOOKUP(B259,'Paddock Names'!$B$11:$D$140,3))))))*-1&gt;0,ROUNDDOWN(((F259-G259)/(((VLOOKUP(B259,'Growth Rates'!$B$11:$O$140,($B$1+2),FALSE)))-(((I$7/VLOOKUP(B259,'Paddock Names'!$B$11:$D$140,3))))))*-1,0),31)))</f>
        <v>#DIV/0!</v>
      </c>
      <c r="E259" s="17" t="str">
        <f t="shared" si="10"/>
        <v xml:space="preserve"> </v>
      </c>
      <c r="F259" s="119" t="e">
        <f>Nov!AL260</f>
        <v>#DIV/0!</v>
      </c>
      <c r="G259" s="17">
        <f>VLOOKUP(B259,'Herbage Mass Residual'!$B$11:$O$140,($B$1+2),FALSE)</f>
        <v>2000</v>
      </c>
      <c r="H259" s="103" t="e">
        <f>($F$7/VLOOKUP(B259,'Paddock Names'!$B$11:$D$140,3))*(SUM(I259:AM259)/31)</f>
        <v>#DIV/0!</v>
      </c>
      <c r="I259" s="100"/>
      <c r="J259" s="100"/>
      <c r="K259" s="100"/>
      <c r="L259" s="100"/>
      <c r="M259" s="100"/>
      <c r="N259" s="100"/>
      <c r="O259" s="100"/>
      <c r="P259" s="100"/>
      <c r="Q259" s="100"/>
      <c r="R259" s="100"/>
      <c r="S259" s="100"/>
      <c r="T259" s="100"/>
      <c r="U259" s="100"/>
      <c r="V259" s="100"/>
      <c r="W259" s="100"/>
      <c r="X259" s="100"/>
      <c r="Y259" s="100"/>
      <c r="Z259" s="100"/>
      <c r="AA259" s="100"/>
      <c r="AB259" s="100"/>
      <c r="AC259" s="100"/>
      <c r="AD259" s="100"/>
      <c r="AE259" s="100"/>
      <c r="AF259" s="100"/>
      <c r="AG259" s="100"/>
      <c r="AH259" s="100"/>
      <c r="AI259" s="100"/>
      <c r="AJ259" s="100"/>
      <c r="AK259" s="100"/>
      <c r="AL259" s="100"/>
      <c r="AM259" s="102"/>
    </row>
    <row r="260" spans="1:40" ht="16" thickBot="1" x14ac:dyDescent="0.25">
      <c r="B260" s="58">
        <f t="shared" si="9"/>
        <v>125.5</v>
      </c>
      <c r="C260" s="23"/>
      <c r="D260" s="29"/>
      <c r="E260" s="27"/>
      <c r="F260" s="21"/>
      <c r="G260" s="22"/>
      <c r="H260" s="104"/>
      <c r="I260" s="114" t="e">
        <f>F259+(VLOOKUP(B259,'Growth Rates'!$B$11:$O$140,($B$1+2),FALSE))-(I259*(I$7/VLOOKUP(B259,'Paddock Names'!$B$11:$D$140,3)))</f>
        <v>#DIV/0!</v>
      </c>
      <c r="J260" s="114" t="e">
        <f>I260+(VLOOKUP($B259,'Growth Rates'!$B$11:$O$140,($B$1+2),FALSE))-(J259*(J$7/VLOOKUP($B259,'Paddock Names'!$B$11:$D$140,3)))</f>
        <v>#DIV/0!</v>
      </c>
      <c r="K260" s="114" t="e">
        <f>J260+(VLOOKUP($B259,'Growth Rates'!$B$11:$O$140,($B$1+2),FALSE))-(K259*(K$7/VLOOKUP($B259,'Paddock Names'!$B$11:$D$140,3)))</f>
        <v>#DIV/0!</v>
      </c>
      <c r="L260" s="114" t="e">
        <f>K260+(VLOOKUP($B259,'Growth Rates'!$B$11:$O$140,($B$1+2),FALSE))-(L259*(L$7/VLOOKUP($B259,'Paddock Names'!$B$11:$D$140,3)))</f>
        <v>#DIV/0!</v>
      </c>
      <c r="M260" s="114" t="e">
        <f>L260+(VLOOKUP($B259,'Growth Rates'!$B$11:$O$140,($B$1+2),FALSE))-(M259*(M$7/VLOOKUP($B259,'Paddock Names'!$B$11:$D$140,3)))</f>
        <v>#DIV/0!</v>
      </c>
      <c r="N260" s="114" t="e">
        <f>M260+(VLOOKUP($B259,'Growth Rates'!$B$11:$O$140,($B$1+2),FALSE))-(N259*(N$7/VLOOKUP($B259,'Paddock Names'!$B$11:$D$140,3)))</f>
        <v>#DIV/0!</v>
      </c>
      <c r="O260" s="114" t="e">
        <f>N260+(VLOOKUP($B259,'Growth Rates'!$B$11:$O$140,($B$1+2),FALSE))-(O259*(O$7/VLOOKUP($B259,'Paddock Names'!$B$11:$D$140,3)))</f>
        <v>#DIV/0!</v>
      </c>
      <c r="P260" s="114" t="e">
        <f>O260+(VLOOKUP($B259,'Growth Rates'!$B$11:$O$140,($B$1+2),FALSE))-(P259*(P$7/VLOOKUP($B259,'Paddock Names'!$B$11:$D$140,3)))</f>
        <v>#DIV/0!</v>
      </c>
      <c r="Q260" s="114" t="e">
        <f>P260+(VLOOKUP($B259,'Growth Rates'!$B$11:$O$140,($B$1+2),FALSE))-(Q259*(Q$7/VLOOKUP($B259,'Paddock Names'!$B$11:$D$140,3)))</f>
        <v>#DIV/0!</v>
      </c>
      <c r="R260" s="114" t="e">
        <f>Q260+(VLOOKUP($B259,'Growth Rates'!$B$11:$O$140,($B$1+2),FALSE))-(R259*(R$7/VLOOKUP($B259,'Paddock Names'!$B$11:$D$140,3)))</f>
        <v>#DIV/0!</v>
      </c>
      <c r="S260" s="114" t="e">
        <f>R260+(VLOOKUP($B259,'Growth Rates'!$B$11:$O$140,($B$1+2),FALSE))-(S259*(S$7/VLOOKUP($B259,'Paddock Names'!$B$11:$D$140,3)))</f>
        <v>#DIV/0!</v>
      </c>
      <c r="T260" s="114" t="e">
        <f>S260+(VLOOKUP($B259,'Growth Rates'!$B$11:$O$140,($B$1+2),FALSE))-(T259*(T$7/VLOOKUP($B259,'Paddock Names'!$B$11:$D$140,3)))</f>
        <v>#DIV/0!</v>
      </c>
      <c r="U260" s="114" t="e">
        <f>T260+(VLOOKUP($B259,'Growth Rates'!$B$11:$O$140,($B$1+2),FALSE))-(U259*(U$7/VLOOKUP($B259,'Paddock Names'!$B$11:$D$140,3)))</f>
        <v>#DIV/0!</v>
      </c>
      <c r="V260" s="114" t="e">
        <f>U260+(VLOOKUP($B259,'Growth Rates'!$B$11:$O$140,($B$1+2),FALSE))-(V259*(V$7/VLOOKUP($B259,'Paddock Names'!$B$11:$D$140,3)))</f>
        <v>#DIV/0!</v>
      </c>
      <c r="W260" s="114" t="e">
        <f>V260+(VLOOKUP($B259,'Growth Rates'!$B$11:$O$140,($B$1+2),FALSE))-(W259*(W$7/VLOOKUP($B259,'Paddock Names'!$B$11:$D$140,3)))</f>
        <v>#DIV/0!</v>
      </c>
      <c r="X260" s="114" t="e">
        <f>W260+(VLOOKUP($B259,'Growth Rates'!$B$11:$O$140,($B$1+2),FALSE))-(X259*(X$7/VLOOKUP($B259,'Paddock Names'!$B$11:$D$140,3)))</f>
        <v>#DIV/0!</v>
      </c>
      <c r="Y260" s="114" t="e">
        <f>X260+(VLOOKUP($B259,'Growth Rates'!$B$11:$O$140,($B$1+2),FALSE))-(Y259*(Y$7/VLOOKUP($B259,'Paddock Names'!$B$11:$D$140,3)))</f>
        <v>#DIV/0!</v>
      </c>
      <c r="Z260" s="114" t="e">
        <f>Y260+(VLOOKUP($B259,'Growth Rates'!$B$11:$O$140,($B$1+2),FALSE))-(Z259*(Z$7/VLOOKUP($B259,'Paddock Names'!$B$11:$D$140,3)))</f>
        <v>#DIV/0!</v>
      </c>
      <c r="AA260" s="114" t="e">
        <f>Z260+(VLOOKUP($B259,'Growth Rates'!$B$11:$O$140,($B$1+2),FALSE))-(AA259*(AA$7/VLOOKUP($B259,'Paddock Names'!$B$11:$D$140,3)))</f>
        <v>#DIV/0!</v>
      </c>
      <c r="AB260" s="114" t="e">
        <f>AA260+(VLOOKUP($B259,'Growth Rates'!$B$11:$O$140,($B$1+2),FALSE))-(AB259*(AB$7/VLOOKUP($B259,'Paddock Names'!$B$11:$D$140,3)))</f>
        <v>#DIV/0!</v>
      </c>
      <c r="AC260" s="114" t="e">
        <f>AB260+(VLOOKUP($B259,'Growth Rates'!$B$11:$O$140,($B$1+2),FALSE))-(AC259*(AC$7/VLOOKUP($B259,'Paddock Names'!$B$11:$D$140,3)))</f>
        <v>#DIV/0!</v>
      </c>
      <c r="AD260" s="114" t="e">
        <f>AC260+(VLOOKUP($B259,'Growth Rates'!$B$11:$O$140,($B$1+2),FALSE))-(AD259*(AD$7/VLOOKUP($B259,'Paddock Names'!$B$11:$D$140,3)))</f>
        <v>#DIV/0!</v>
      </c>
      <c r="AE260" s="114" t="e">
        <f>AD260+(VLOOKUP($B259,'Growth Rates'!$B$11:$O$140,($B$1+2),FALSE))-(AE259*(AE$7/VLOOKUP($B259,'Paddock Names'!$B$11:$D$140,3)))</f>
        <v>#DIV/0!</v>
      </c>
      <c r="AF260" s="114" t="e">
        <f>AE260+(VLOOKUP($B259,'Growth Rates'!$B$11:$O$140,($B$1+2),FALSE))-(AF259*(AF$7/VLOOKUP($B259,'Paddock Names'!$B$11:$D$140,3)))</f>
        <v>#DIV/0!</v>
      </c>
      <c r="AG260" s="114" t="e">
        <f>AF260+(VLOOKUP($B259,'Growth Rates'!$B$11:$O$140,($B$1+2),FALSE))-(AG259*(AG$7/VLOOKUP($B259,'Paddock Names'!$B$11:$D$140,3)))</f>
        <v>#DIV/0!</v>
      </c>
      <c r="AH260" s="114" t="e">
        <f>AG260+(VLOOKUP($B259,'Growth Rates'!$B$11:$O$140,($B$1+2),FALSE))-(AH259*(AH$7/VLOOKUP($B259,'Paddock Names'!$B$11:$D$140,3)))</f>
        <v>#DIV/0!</v>
      </c>
      <c r="AI260" s="114" t="e">
        <f>AH260+(VLOOKUP($B259,'Growth Rates'!$B$11:$O$140,($B$1+2),FALSE))-(AI259*(AI$7/VLOOKUP($B259,'Paddock Names'!$B$11:$D$140,3)))</f>
        <v>#DIV/0!</v>
      </c>
      <c r="AJ260" s="114" t="e">
        <f>AI260+(VLOOKUP($B259,'Growth Rates'!$B$11:$O$140,($B$1+2),FALSE))-(AJ259*(AJ$7/VLOOKUP($B259,'Paddock Names'!$B$11:$D$140,3)))</f>
        <v>#DIV/0!</v>
      </c>
      <c r="AK260" s="114" t="e">
        <f>AJ260+(VLOOKUP($B259,'Growth Rates'!$B$11:$O$140,($B$1+2),FALSE))-(AK259*(AK$7/VLOOKUP($B259,'Paddock Names'!$B$11:$D$140,3)))</f>
        <v>#DIV/0!</v>
      </c>
      <c r="AL260" s="114" t="e">
        <f>AK260+(VLOOKUP($B259,'Growth Rates'!$B$11:$O$140,($B$1+2),FALSE))-(AL259*(AL$7/VLOOKUP($B259,'Paddock Names'!$B$11:$D$140,3)))</f>
        <v>#DIV/0!</v>
      </c>
      <c r="AM260" s="115" t="e">
        <f>AL260+(VLOOKUP($B259,'Growth Rates'!$B$11:$O$140,($B$1+2),FALSE))-(AM259*(AM$7/VLOOKUP($B259,'Paddock Names'!$B$11:$D$140,3)))</f>
        <v>#DIV/0!</v>
      </c>
    </row>
    <row r="261" spans="1:40" x14ac:dyDescent="0.2">
      <c r="B261" s="58">
        <f t="shared" si="9"/>
        <v>126</v>
      </c>
      <c r="C261" s="23" t="str">
        <f>IF(VLOOKUP(B261,'Paddock Names'!$B$11:$C$140,2)&gt;0,VLOOKUP(B261,'Paddock Names'!$B$11:$C$140,2),"")</f>
        <v/>
      </c>
      <c r="D261" s="28" t="e">
        <f>IF(((F261-G261)/(((VLOOKUP(B261,'Growth Rates'!$B$11:$O$140,($B$1+2),FALSE)))-(((I$7/VLOOKUP(B261,'Paddock Names'!$B$11:$D$140,3))))))*-1&gt;31,31,(IF(((F261-G261)/(((VLOOKUP(B261,'Growth Rates'!$B$11:$O$140,($B$1+2),FALSE)))-(((I$7/VLOOKUP(B261,'Paddock Names'!$B$11:$D$140,3))))))*-1&gt;0,ROUNDDOWN(((F261-G261)/(((VLOOKUP(B261,'Growth Rates'!$B$11:$O$140,($B$1+2),FALSE)))-(((I$7/VLOOKUP(B261,'Paddock Names'!$B$11:$D$140,3))))))*-1,0),31)))</f>
        <v>#DIV/0!</v>
      </c>
      <c r="E261" s="17" t="str">
        <f t="shared" si="10"/>
        <v xml:space="preserve"> </v>
      </c>
      <c r="F261" s="119" t="e">
        <f>Nov!AL262</f>
        <v>#DIV/0!</v>
      </c>
      <c r="G261" s="17">
        <f>VLOOKUP(B261,'Herbage Mass Residual'!$B$11:$O$140,($B$1+2),FALSE)</f>
        <v>2000</v>
      </c>
      <c r="H261" s="103" t="e">
        <f>($F$7/VLOOKUP(B261,'Paddock Names'!$B$11:$D$140,3))*(SUM(I261:AM261)/31)</f>
        <v>#DIV/0!</v>
      </c>
      <c r="I261" s="100"/>
      <c r="J261" s="100"/>
      <c r="K261" s="100"/>
      <c r="L261" s="100"/>
      <c r="M261" s="100"/>
      <c r="N261" s="100"/>
      <c r="O261" s="100"/>
      <c r="P261" s="100"/>
      <c r="Q261" s="100"/>
      <c r="R261" s="100"/>
      <c r="S261" s="100"/>
      <c r="T261" s="100"/>
      <c r="U261" s="100"/>
      <c r="V261" s="100"/>
      <c r="W261" s="100"/>
      <c r="X261" s="100"/>
      <c r="Y261" s="100"/>
      <c r="Z261" s="100"/>
      <c r="AA261" s="100"/>
      <c r="AB261" s="100"/>
      <c r="AC261" s="100"/>
      <c r="AD261" s="100"/>
      <c r="AE261" s="100"/>
      <c r="AF261" s="100"/>
      <c r="AG261" s="100"/>
      <c r="AH261" s="100"/>
      <c r="AI261" s="100"/>
      <c r="AJ261" s="100"/>
      <c r="AK261" s="100"/>
      <c r="AL261" s="100"/>
      <c r="AM261" s="102"/>
    </row>
    <row r="262" spans="1:40" ht="16" thickBot="1" x14ac:dyDescent="0.25">
      <c r="B262" s="58">
        <f t="shared" si="9"/>
        <v>126.5</v>
      </c>
      <c r="C262" s="23"/>
      <c r="D262" s="29"/>
      <c r="E262" s="27"/>
      <c r="F262" s="21"/>
      <c r="G262" s="22"/>
      <c r="H262" s="104"/>
      <c r="I262" s="114" t="e">
        <f>F261+(VLOOKUP(B261,'Growth Rates'!$B$11:$O$140,($B$1+2),FALSE))-(I261*(I$7/VLOOKUP(B261,'Paddock Names'!$B$11:$D$140,3)))</f>
        <v>#DIV/0!</v>
      </c>
      <c r="J262" s="114" t="e">
        <f>I262+(VLOOKUP($B261,'Growth Rates'!$B$11:$O$140,($B$1+2),FALSE))-(J261*(J$7/VLOOKUP($B261,'Paddock Names'!$B$11:$D$140,3)))</f>
        <v>#DIV/0!</v>
      </c>
      <c r="K262" s="114" t="e">
        <f>J262+(VLOOKUP($B261,'Growth Rates'!$B$11:$O$140,($B$1+2),FALSE))-(K261*(K$7/VLOOKUP($B261,'Paddock Names'!$B$11:$D$140,3)))</f>
        <v>#DIV/0!</v>
      </c>
      <c r="L262" s="114" t="e">
        <f>K262+(VLOOKUP($B261,'Growth Rates'!$B$11:$O$140,($B$1+2),FALSE))-(L261*(L$7/VLOOKUP($B261,'Paddock Names'!$B$11:$D$140,3)))</f>
        <v>#DIV/0!</v>
      </c>
      <c r="M262" s="114" t="e">
        <f>L262+(VLOOKUP($B261,'Growth Rates'!$B$11:$O$140,($B$1+2),FALSE))-(M261*(M$7/VLOOKUP($B261,'Paddock Names'!$B$11:$D$140,3)))</f>
        <v>#DIV/0!</v>
      </c>
      <c r="N262" s="114" t="e">
        <f>M262+(VLOOKUP($B261,'Growth Rates'!$B$11:$O$140,($B$1+2),FALSE))-(N261*(N$7/VLOOKUP($B261,'Paddock Names'!$B$11:$D$140,3)))</f>
        <v>#DIV/0!</v>
      </c>
      <c r="O262" s="114" t="e">
        <f>N262+(VLOOKUP($B261,'Growth Rates'!$B$11:$O$140,($B$1+2),FALSE))-(O261*(O$7/VLOOKUP($B261,'Paddock Names'!$B$11:$D$140,3)))</f>
        <v>#DIV/0!</v>
      </c>
      <c r="P262" s="114" t="e">
        <f>O262+(VLOOKUP($B261,'Growth Rates'!$B$11:$O$140,($B$1+2),FALSE))-(P261*(P$7/VLOOKUP($B261,'Paddock Names'!$B$11:$D$140,3)))</f>
        <v>#DIV/0!</v>
      </c>
      <c r="Q262" s="114" t="e">
        <f>P262+(VLOOKUP($B261,'Growth Rates'!$B$11:$O$140,($B$1+2),FALSE))-(Q261*(Q$7/VLOOKUP($B261,'Paddock Names'!$B$11:$D$140,3)))</f>
        <v>#DIV/0!</v>
      </c>
      <c r="R262" s="114" t="e">
        <f>Q262+(VLOOKUP($B261,'Growth Rates'!$B$11:$O$140,($B$1+2),FALSE))-(R261*(R$7/VLOOKUP($B261,'Paddock Names'!$B$11:$D$140,3)))</f>
        <v>#DIV/0!</v>
      </c>
      <c r="S262" s="114" t="e">
        <f>R262+(VLOOKUP($B261,'Growth Rates'!$B$11:$O$140,($B$1+2),FALSE))-(S261*(S$7/VLOOKUP($B261,'Paddock Names'!$B$11:$D$140,3)))</f>
        <v>#DIV/0!</v>
      </c>
      <c r="T262" s="114" t="e">
        <f>S262+(VLOOKUP($B261,'Growth Rates'!$B$11:$O$140,($B$1+2),FALSE))-(T261*(T$7/VLOOKUP($B261,'Paddock Names'!$B$11:$D$140,3)))</f>
        <v>#DIV/0!</v>
      </c>
      <c r="U262" s="114" t="e">
        <f>T262+(VLOOKUP($B261,'Growth Rates'!$B$11:$O$140,($B$1+2),FALSE))-(U261*(U$7/VLOOKUP($B261,'Paddock Names'!$B$11:$D$140,3)))</f>
        <v>#DIV/0!</v>
      </c>
      <c r="V262" s="114" t="e">
        <f>U262+(VLOOKUP($B261,'Growth Rates'!$B$11:$O$140,($B$1+2),FALSE))-(V261*(V$7/VLOOKUP($B261,'Paddock Names'!$B$11:$D$140,3)))</f>
        <v>#DIV/0!</v>
      </c>
      <c r="W262" s="114" t="e">
        <f>V262+(VLOOKUP($B261,'Growth Rates'!$B$11:$O$140,($B$1+2),FALSE))-(W261*(W$7/VLOOKUP($B261,'Paddock Names'!$B$11:$D$140,3)))</f>
        <v>#DIV/0!</v>
      </c>
      <c r="X262" s="114" t="e">
        <f>W262+(VLOOKUP($B261,'Growth Rates'!$B$11:$O$140,($B$1+2),FALSE))-(X261*(X$7/VLOOKUP($B261,'Paddock Names'!$B$11:$D$140,3)))</f>
        <v>#DIV/0!</v>
      </c>
      <c r="Y262" s="114" t="e">
        <f>X262+(VLOOKUP($B261,'Growth Rates'!$B$11:$O$140,($B$1+2),FALSE))-(Y261*(Y$7/VLOOKUP($B261,'Paddock Names'!$B$11:$D$140,3)))</f>
        <v>#DIV/0!</v>
      </c>
      <c r="Z262" s="114" t="e">
        <f>Y262+(VLOOKUP($B261,'Growth Rates'!$B$11:$O$140,($B$1+2),FALSE))-(Z261*(Z$7/VLOOKUP($B261,'Paddock Names'!$B$11:$D$140,3)))</f>
        <v>#DIV/0!</v>
      </c>
      <c r="AA262" s="114" t="e">
        <f>Z262+(VLOOKUP($B261,'Growth Rates'!$B$11:$O$140,($B$1+2),FALSE))-(AA261*(AA$7/VLOOKUP($B261,'Paddock Names'!$B$11:$D$140,3)))</f>
        <v>#DIV/0!</v>
      </c>
      <c r="AB262" s="114" t="e">
        <f>AA262+(VLOOKUP($B261,'Growth Rates'!$B$11:$O$140,($B$1+2),FALSE))-(AB261*(AB$7/VLOOKUP($B261,'Paddock Names'!$B$11:$D$140,3)))</f>
        <v>#DIV/0!</v>
      </c>
      <c r="AC262" s="114" t="e">
        <f>AB262+(VLOOKUP($B261,'Growth Rates'!$B$11:$O$140,($B$1+2),FALSE))-(AC261*(AC$7/VLOOKUP($B261,'Paddock Names'!$B$11:$D$140,3)))</f>
        <v>#DIV/0!</v>
      </c>
      <c r="AD262" s="114" t="e">
        <f>AC262+(VLOOKUP($B261,'Growth Rates'!$B$11:$O$140,($B$1+2),FALSE))-(AD261*(AD$7/VLOOKUP($B261,'Paddock Names'!$B$11:$D$140,3)))</f>
        <v>#DIV/0!</v>
      </c>
      <c r="AE262" s="114" t="e">
        <f>AD262+(VLOOKUP($B261,'Growth Rates'!$B$11:$O$140,($B$1+2),FALSE))-(AE261*(AE$7/VLOOKUP($B261,'Paddock Names'!$B$11:$D$140,3)))</f>
        <v>#DIV/0!</v>
      </c>
      <c r="AF262" s="114" t="e">
        <f>AE262+(VLOOKUP($B261,'Growth Rates'!$B$11:$O$140,($B$1+2),FALSE))-(AF261*(AF$7/VLOOKUP($B261,'Paddock Names'!$B$11:$D$140,3)))</f>
        <v>#DIV/0!</v>
      </c>
      <c r="AG262" s="114" t="e">
        <f>AF262+(VLOOKUP($B261,'Growth Rates'!$B$11:$O$140,($B$1+2),FALSE))-(AG261*(AG$7/VLOOKUP($B261,'Paddock Names'!$B$11:$D$140,3)))</f>
        <v>#DIV/0!</v>
      </c>
      <c r="AH262" s="114" t="e">
        <f>AG262+(VLOOKUP($B261,'Growth Rates'!$B$11:$O$140,($B$1+2),FALSE))-(AH261*(AH$7/VLOOKUP($B261,'Paddock Names'!$B$11:$D$140,3)))</f>
        <v>#DIV/0!</v>
      </c>
      <c r="AI262" s="114" t="e">
        <f>AH262+(VLOOKUP($B261,'Growth Rates'!$B$11:$O$140,($B$1+2),FALSE))-(AI261*(AI$7/VLOOKUP($B261,'Paddock Names'!$B$11:$D$140,3)))</f>
        <v>#DIV/0!</v>
      </c>
      <c r="AJ262" s="114" t="e">
        <f>AI262+(VLOOKUP($B261,'Growth Rates'!$B$11:$O$140,($B$1+2),FALSE))-(AJ261*(AJ$7/VLOOKUP($B261,'Paddock Names'!$B$11:$D$140,3)))</f>
        <v>#DIV/0!</v>
      </c>
      <c r="AK262" s="114" t="e">
        <f>AJ262+(VLOOKUP($B261,'Growth Rates'!$B$11:$O$140,($B$1+2),FALSE))-(AK261*(AK$7/VLOOKUP($B261,'Paddock Names'!$B$11:$D$140,3)))</f>
        <v>#DIV/0!</v>
      </c>
      <c r="AL262" s="114" t="e">
        <f>AK262+(VLOOKUP($B261,'Growth Rates'!$B$11:$O$140,($B$1+2),FALSE))-(AL261*(AL$7/VLOOKUP($B261,'Paddock Names'!$B$11:$D$140,3)))</f>
        <v>#DIV/0!</v>
      </c>
      <c r="AM262" s="115" t="e">
        <f>AL262+(VLOOKUP($B261,'Growth Rates'!$B$11:$O$140,($B$1+2),FALSE))-(AM261*(AM$7/VLOOKUP($B261,'Paddock Names'!$B$11:$D$140,3)))</f>
        <v>#DIV/0!</v>
      </c>
    </row>
    <row r="263" spans="1:40" x14ac:dyDescent="0.2">
      <c r="B263" s="58">
        <f t="shared" si="9"/>
        <v>127</v>
      </c>
      <c r="C263" s="23" t="str">
        <f>IF(VLOOKUP(B263,'Paddock Names'!$B$11:$C$140,2)&gt;0,VLOOKUP(B263,'Paddock Names'!$B$11:$C$140,2),"")</f>
        <v/>
      </c>
      <c r="D263" s="28" t="e">
        <f>IF(((F263-G263)/(((VLOOKUP(B263,'Growth Rates'!$B$11:$O$140,($B$1+2),FALSE)))-(((I$7/VLOOKUP(B263,'Paddock Names'!$B$11:$D$140,3))))))*-1&gt;31,31,(IF(((F263-G263)/(((VLOOKUP(B263,'Growth Rates'!$B$11:$O$140,($B$1+2),FALSE)))-(((I$7/VLOOKUP(B263,'Paddock Names'!$B$11:$D$140,3))))))*-1&gt;0,ROUNDDOWN(((F263-G263)/(((VLOOKUP(B263,'Growth Rates'!$B$11:$O$140,($B$1+2),FALSE)))-(((I$7/VLOOKUP(B263,'Paddock Names'!$B$11:$D$140,3))))))*-1,0),31)))</f>
        <v>#DIV/0!</v>
      </c>
      <c r="E263" s="17" t="str">
        <f t="shared" si="10"/>
        <v xml:space="preserve"> </v>
      </c>
      <c r="F263" s="119" t="e">
        <f>Nov!AL264</f>
        <v>#DIV/0!</v>
      </c>
      <c r="G263" s="17">
        <f>VLOOKUP(B263,'Herbage Mass Residual'!$B$11:$O$140,($B$1+2),FALSE)</f>
        <v>2000</v>
      </c>
      <c r="H263" s="103" t="e">
        <f>($F$7/VLOOKUP(B263,'Paddock Names'!$B$11:$D$140,3))*(SUM(I263:AM263)/31)</f>
        <v>#DIV/0!</v>
      </c>
      <c r="I263" s="100"/>
      <c r="J263" s="100"/>
      <c r="K263" s="100"/>
      <c r="L263" s="100"/>
      <c r="M263" s="100"/>
      <c r="N263" s="100"/>
      <c r="O263" s="100"/>
      <c r="P263" s="100"/>
      <c r="Q263" s="100"/>
      <c r="R263" s="100"/>
      <c r="S263" s="100"/>
      <c r="T263" s="100"/>
      <c r="U263" s="100"/>
      <c r="V263" s="100"/>
      <c r="W263" s="100"/>
      <c r="X263" s="100"/>
      <c r="Y263" s="100"/>
      <c r="Z263" s="100"/>
      <c r="AA263" s="100"/>
      <c r="AB263" s="100"/>
      <c r="AC263" s="100"/>
      <c r="AD263" s="100"/>
      <c r="AE263" s="100"/>
      <c r="AF263" s="100"/>
      <c r="AG263" s="100"/>
      <c r="AH263" s="100"/>
      <c r="AI263" s="100"/>
      <c r="AJ263" s="100"/>
      <c r="AK263" s="100"/>
      <c r="AL263" s="100"/>
      <c r="AM263" s="102"/>
    </row>
    <row r="264" spans="1:40" ht="16" thickBot="1" x14ac:dyDescent="0.25">
      <c r="B264" s="58">
        <f t="shared" si="9"/>
        <v>127.5</v>
      </c>
      <c r="C264" s="23"/>
      <c r="D264" s="29"/>
      <c r="E264" s="27"/>
      <c r="F264" s="21"/>
      <c r="G264" s="22"/>
      <c r="H264" s="104"/>
      <c r="I264" s="114" t="e">
        <f>F263+(VLOOKUP(B263,'Growth Rates'!$B$11:$O$140,($B$1+2),FALSE))-(I263*(I$7/VLOOKUP(B263,'Paddock Names'!$B$11:$D$140,3)))</f>
        <v>#DIV/0!</v>
      </c>
      <c r="J264" s="114" t="e">
        <f>I264+(VLOOKUP($B263,'Growth Rates'!$B$11:$O$140,($B$1+2),FALSE))-(J263*(J$7/VLOOKUP($B263,'Paddock Names'!$B$11:$D$140,3)))</f>
        <v>#DIV/0!</v>
      </c>
      <c r="K264" s="114" t="e">
        <f>J264+(VLOOKUP($B263,'Growth Rates'!$B$11:$O$140,($B$1+2),FALSE))-(K263*(K$7/VLOOKUP($B263,'Paddock Names'!$B$11:$D$140,3)))</f>
        <v>#DIV/0!</v>
      </c>
      <c r="L264" s="114" t="e">
        <f>K264+(VLOOKUP($B263,'Growth Rates'!$B$11:$O$140,($B$1+2),FALSE))-(L263*(L$7/VLOOKUP($B263,'Paddock Names'!$B$11:$D$140,3)))</f>
        <v>#DIV/0!</v>
      </c>
      <c r="M264" s="114" t="e">
        <f>L264+(VLOOKUP($B263,'Growth Rates'!$B$11:$O$140,($B$1+2),FALSE))-(M263*(M$7/VLOOKUP($B263,'Paddock Names'!$B$11:$D$140,3)))</f>
        <v>#DIV/0!</v>
      </c>
      <c r="N264" s="114" t="e">
        <f>M264+(VLOOKUP($B263,'Growth Rates'!$B$11:$O$140,($B$1+2),FALSE))-(N263*(N$7/VLOOKUP($B263,'Paddock Names'!$B$11:$D$140,3)))</f>
        <v>#DIV/0!</v>
      </c>
      <c r="O264" s="114" t="e">
        <f>N264+(VLOOKUP($B263,'Growth Rates'!$B$11:$O$140,($B$1+2),FALSE))-(O263*(O$7/VLOOKUP($B263,'Paddock Names'!$B$11:$D$140,3)))</f>
        <v>#DIV/0!</v>
      </c>
      <c r="P264" s="114" t="e">
        <f>O264+(VLOOKUP($B263,'Growth Rates'!$B$11:$O$140,($B$1+2),FALSE))-(P263*(P$7/VLOOKUP($B263,'Paddock Names'!$B$11:$D$140,3)))</f>
        <v>#DIV/0!</v>
      </c>
      <c r="Q264" s="114" t="e">
        <f>P264+(VLOOKUP($B263,'Growth Rates'!$B$11:$O$140,($B$1+2),FALSE))-(Q263*(Q$7/VLOOKUP($B263,'Paddock Names'!$B$11:$D$140,3)))</f>
        <v>#DIV/0!</v>
      </c>
      <c r="R264" s="114" t="e">
        <f>Q264+(VLOOKUP($B263,'Growth Rates'!$B$11:$O$140,($B$1+2),FALSE))-(R263*(R$7/VLOOKUP($B263,'Paddock Names'!$B$11:$D$140,3)))</f>
        <v>#DIV/0!</v>
      </c>
      <c r="S264" s="114" t="e">
        <f>R264+(VLOOKUP($B263,'Growth Rates'!$B$11:$O$140,($B$1+2),FALSE))-(S263*(S$7/VLOOKUP($B263,'Paddock Names'!$B$11:$D$140,3)))</f>
        <v>#DIV/0!</v>
      </c>
      <c r="T264" s="114" t="e">
        <f>S264+(VLOOKUP($B263,'Growth Rates'!$B$11:$O$140,($B$1+2),FALSE))-(T263*(T$7/VLOOKUP($B263,'Paddock Names'!$B$11:$D$140,3)))</f>
        <v>#DIV/0!</v>
      </c>
      <c r="U264" s="114" t="e">
        <f>T264+(VLOOKUP($B263,'Growth Rates'!$B$11:$O$140,($B$1+2),FALSE))-(U263*(U$7/VLOOKUP($B263,'Paddock Names'!$B$11:$D$140,3)))</f>
        <v>#DIV/0!</v>
      </c>
      <c r="V264" s="114" t="e">
        <f>U264+(VLOOKUP($B263,'Growth Rates'!$B$11:$O$140,($B$1+2),FALSE))-(V263*(V$7/VLOOKUP($B263,'Paddock Names'!$B$11:$D$140,3)))</f>
        <v>#DIV/0!</v>
      </c>
      <c r="W264" s="114" t="e">
        <f>V264+(VLOOKUP($B263,'Growth Rates'!$B$11:$O$140,($B$1+2),FALSE))-(W263*(W$7/VLOOKUP($B263,'Paddock Names'!$B$11:$D$140,3)))</f>
        <v>#DIV/0!</v>
      </c>
      <c r="X264" s="114" t="e">
        <f>W264+(VLOOKUP($B263,'Growth Rates'!$B$11:$O$140,($B$1+2),FALSE))-(X263*(X$7/VLOOKUP($B263,'Paddock Names'!$B$11:$D$140,3)))</f>
        <v>#DIV/0!</v>
      </c>
      <c r="Y264" s="114" t="e">
        <f>X264+(VLOOKUP($B263,'Growth Rates'!$B$11:$O$140,($B$1+2),FALSE))-(Y263*(Y$7/VLOOKUP($B263,'Paddock Names'!$B$11:$D$140,3)))</f>
        <v>#DIV/0!</v>
      </c>
      <c r="Z264" s="114" t="e">
        <f>Y264+(VLOOKUP($B263,'Growth Rates'!$B$11:$O$140,($B$1+2),FALSE))-(Z263*(Z$7/VLOOKUP($B263,'Paddock Names'!$B$11:$D$140,3)))</f>
        <v>#DIV/0!</v>
      </c>
      <c r="AA264" s="114" t="e">
        <f>Z264+(VLOOKUP($B263,'Growth Rates'!$B$11:$O$140,($B$1+2),FALSE))-(AA263*(AA$7/VLOOKUP($B263,'Paddock Names'!$B$11:$D$140,3)))</f>
        <v>#DIV/0!</v>
      </c>
      <c r="AB264" s="114" t="e">
        <f>AA264+(VLOOKUP($B263,'Growth Rates'!$B$11:$O$140,($B$1+2),FALSE))-(AB263*(AB$7/VLOOKUP($B263,'Paddock Names'!$B$11:$D$140,3)))</f>
        <v>#DIV/0!</v>
      </c>
      <c r="AC264" s="114" t="e">
        <f>AB264+(VLOOKUP($B263,'Growth Rates'!$B$11:$O$140,($B$1+2),FALSE))-(AC263*(AC$7/VLOOKUP($B263,'Paddock Names'!$B$11:$D$140,3)))</f>
        <v>#DIV/0!</v>
      </c>
      <c r="AD264" s="114" t="e">
        <f>AC264+(VLOOKUP($B263,'Growth Rates'!$B$11:$O$140,($B$1+2),FALSE))-(AD263*(AD$7/VLOOKUP($B263,'Paddock Names'!$B$11:$D$140,3)))</f>
        <v>#DIV/0!</v>
      </c>
      <c r="AE264" s="114" t="e">
        <f>AD264+(VLOOKUP($B263,'Growth Rates'!$B$11:$O$140,($B$1+2),FALSE))-(AE263*(AE$7/VLOOKUP($B263,'Paddock Names'!$B$11:$D$140,3)))</f>
        <v>#DIV/0!</v>
      </c>
      <c r="AF264" s="114" t="e">
        <f>AE264+(VLOOKUP($B263,'Growth Rates'!$B$11:$O$140,($B$1+2),FALSE))-(AF263*(AF$7/VLOOKUP($B263,'Paddock Names'!$B$11:$D$140,3)))</f>
        <v>#DIV/0!</v>
      </c>
      <c r="AG264" s="114" t="e">
        <f>AF264+(VLOOKUP($B263,'Growth Rates'!$B$11:$O$140,($B$1+2),FALSE))-(AG263*(AG$7/VLOOKUP($B263,'Paddock Names'!$B$11:$D$140,3)))</f>
        <v>#DIV/0!</v>
      </c>
      <c r="AH264" s="114" t="e">
        <f>AG264+(VLOOKUP($B263,'Growth Rates'!$B$11:$O$140,($B$1+2),FALSE))-(AH263*(AH$7/VLOOKUP($B263,'Paddock Names'!$B$11:$D$140,3)))</f>
        <v>#DIV/0!</v>
      </c>
      <c r="AI264" s="114" t="e">
        <f>AH264+(VLOOKUP($B263,'Growth Rates'!$B$11:$O$140,($B$1+2),FALSE))-(AI263*(AI$7/VLOOKUP($B263,'Paddock Names'!$B$11:$D$140,3)))</f>
        <v>#DIV/0!</v>
      </c>
      <c r="AJ264" s="114" t="e">
        <f>AI264+(VLOOKUP($B263,'Growth Rates'!$B$11:$O$140,($B$1+2),FALSE))-(AJ263*(AJ$7/VLOOKUP($B263,'Paddock Names'!$B$11:$D$140,3)))</f>
        <v>#DIV/0!</v>
      </c>
      <c r="AK264" s="114" t="e">
        <f>AJ264+(VLOOKUP($B263,'Growth Rates'!$B$11:$O$140,($B$1+2),FALSE))-(AK263*(AK$7/VLOOKUP($B263,'Paddock Names'!$B$11:$D$140,3)))</f>
        <v>#DIV/0!</v>
      </c>
      <c r="AL264" s="114" t="e">
        <f>AK264+(VLOOKUP($B263,'Growth Rates'!$B$11:$O$140,($B$1+2),FALSE))-(AL263*(AL$7/VLOOKUP($B263,'Paddock Names'!$B$11:$D$140,3)))</f>
        <v>#DIV/0!</v>
      </c>
      <c r="AM264" s="115" t="e">
        <f>AL264+(VLOOKUP($B263,'Growth Rates'!$B$11:$O$140,($B$1+2),FALSE))-(AM263*(AM$7/VLOOKUP($B263,'Paddock Names'!$B$11:$D$140,3)))</f>
        <v>#DIV/0!</v>
      </c>
    </row>
    <row r="265" spans="1:40" x14ac:dyDescent="0.2">
      <c r="B265" s="58">
        <f t="shared" si="9"/>
        <v>128</v>
      </c>
      <c r="C265" s="23" t="str">
        <f>IF(VLOOKUP(B265,'Paddock Names'!$B$11:$C$140,2)&gt;0,VLOOKUP(B265,'Paddock Names'!$B$11:$C$140,2),"")</f>
        <v/>
      </c>
      <c r="D265" s="28" t="e">
        <f>IF(((F265-G265)/(((VLOOKUP(B265,'Growth Rates'!$B$11:$O$140,($B$1+2),FALSE)))-(((I$7/VLOOKUP(B265,'Paddock Names'!$B$11:$D$140,3))))))*-1&gt;31,31,(IF(((F265-G265)/(((VLOOKUP(B265,'Growth Rates'!$B$11:$O$140,($B$1+2),FALSE)))-(((I$7/VLOOKUP(B265,'Paddock Names'!$B$11:$D$140,3))))))*-1&gt;0,ROUNDDOWN(((F265-G265)/(((VLOOKUP(B265,'Growth Rates'!$B$11:$O$140,($B$1+2),FALSE)))-(((I$7/VLOOKUP(B265,'Paddock Names'!$B$11:$D$140,3))))))*-1,0),31)))</f>
        <v>#DIV/0!</v>
      </c>
      <c r="E265" s="17" t="str">
        <f t="shared" si="10"/>
        <v xml:space="preserve"> </v>
      </c>
      <c r="F265" s="119" t="e">
        <f>Nov!AL266</f>
        <v>#DIV/0!</v>
      </c>
      <c r="G265" s="17">
        <f>VLOOKUP(B265,'Herbage Mass Residual'!$B$11:$O$140,($B$1+2),FALSE)</f>
        <v>2000</v>
      </c>
      <c r="H265" s="103" t="e">
        <f>($F$7/VLOOKUP(B265,'Paddock Names'!$B$11:$D$140,3))*(SUM(I265:AM265)/31)</f>
        <v>#DIV/0!</v>
      </c>
      <c r="I265" s="100"/>
      <c r="J265" s="100"/>
      <c r="K265" s="100"/>
      <c r="L265" s="100"/>
      <c r="M265" s="100"/>
      <c r="N265" s="100"/>
      <c r="O265" s="100"/>
      <c r="P265" s="100"/>
      <c r="Q265" s="100"/>
      <c r="R265" s="100"/>
      <c r="S265" s="100"/>
      <c r="T265" s="100"/>
      <c r="U265" s="100"/>
      <c r="V265" s="100"/>
      <c r="W265" s="100"/>
      <c r="X265" s="100"/>
      <c r="Y265" s="100"/>
      <c r="Z265" s="100"/>
      <c r="AA265" s="100"/>
      <c r="AB265" s="100"/>
      <c r="AC265" s="100"/>
      <c r="AD265" s="100"/>
      <c r="AE265" s="100"/>
      <c r="AF265" s="100"/>
      <c r="AG265" s="100"/>
      <c r="AH265" s="100"/>
      <c r="AI265" s="100"/>
      <c r="AJ265" s="100"/>
      <c r="AK265" s="100"/>
      <c r="AL265" s="100"/>
      <c r="AM265" s="102"/>
    </row>
    <row r="266" spans="1:40" ht="16" thickBot="1" x14ac:dyDescent="0.25">
      <c r="B266" s="58">
        <f t="shared" si="9"/>
        <v>128.5</v>
      </c>
      <c r="C266" s="23"/>
      <c r="D266" s="29"/>
      <c r="E266" s="27"/>
      <c r="F266" s="21"/>
      <c r="G266" s="22"/>
      <c r="H266" s="104"/>
      <c r="I266" s="114" t="e">
        <f>F265+(VLOOKUP(B265,'Growth Rates'!$B$11:$O$140,($B$1+2),FALSE))-(I265*(I$7/VLOOKUP(B265,'Paddock Names'!$B$11:$D$140,3)))</f>
        <v>#DIV/0!</v>
      </c>
      <c r="J266" s="114" t="e">
        <f>I266+(VLOOKUP($B265,'Growth Rates'!$B$11:$O$140,($B$1+2),FALSE))-(J265*(J$7/VLOOKUP($B265,'Paddock Names'!$B$11:$D$140,3)))</f>
        <v>#DIV/0!</v>
      </c>
      <c r="K266" s="114" t="e">
        <f>J266+(VLOOKUP($B265,'Growth Rates'!$B$11:$O$140,($B$1+2),FALSE))-(K265*(K$7/VLOOKUP($B265,'Paddock Names'!$B$11:$D$140,3)))</f>
        <v>#DIV/0!</v>
      </c>
      <c r="L266" s="114" t="e">
        <f>K266+(VLOOKUP($B265,'Growth Rates'!$B$11:$O$140,($B$1+2),FALSE))-(L265*(L$7/VLOOKUP($B265,'Paddock Names'!$B$11:$D$140,3)))</f>
        <v>#DIV/0!</v>
      </c>
      <c r="M266" s="114" t="e">
        <f>L266+(VLOOKUP($B265,'Growth Rates'!$B$11:$O$140,($B$1+2),FALSE))-(M265*(M$7/VLOOKUP($B265,'Paddock Names'!$B$11:$D$140,3)))</f>
        <v>#DIV/0!</v>
      </c>
      <c r="N266" s="114" t="e">
        <f>M266+(VLOOKUP($B265,'Growth Rates'!$B$11:$O$140,($B$1+2),FALSE))-(N265*(N$7/VLOOKUP($B265,'Paddock Names'!$B$11:$D$140,3)))</f>
        <v>#DIV/0!</v>
      </c>
      <c r="O266" s="114" t="e">
        <f>N266+(VLOOKUP($B265,'Growth Rates'!$B$11:$O$140,($B$1+2),FALSE))-(O265*(O$7/VLOOKUP($B265,'Paddock Names'!$B$11:$D$140,3)))</f>
        <v>#DIV/0!</v>
      </c>
      <c r="P266" s="114" t="e">
        <f>O266+(VLOOKUP($B265,'Growth Rates'!$B$11:$O$140,($B$1+2),FALSE))-(P265*(P$7/VLOOKUP($B265,'Paddock Names'!$B$11:$D$140,3)))</f>
        <v>#DIV/0!</v>
      </c>
      <c r="Q266" s="114" t="e">
        <f>P266+(VLOOKUP($B265,'Growth Rates'!$B$11:$O$140,($B$1+2),FALSE))-(Q265*(Q$7/VLOOKUP($B265,'Paddock Names'!$B$11:$D$140,3)))</f>
        <v>#DIV/0!</v>
      </c>
      <c r="R266" s="114" t="e">
        <f>Q266+(VLOOKUP($B265,'Growth Rates'!$B$11:$O$140,($B$1+2),FALSE))-(R265*(R$7/VLOOKUP($B265,'Paddock Names'!$B$11:$D$140,3)))</f>
        <v>#DIV/0!</v>
      </c>
      <c r="S266" s="114" t="e">
        <f>R266+(VLOOKUP($B265,'Growth Rates'!$B$11:$O$140,($B$1+2),FALSE))-(S265*(S$7/VLOOKUP($B265,'Paddock Names'!$B$11:$D$140,3)))</f>
        <v>#DIV/0!</v>
      </c>
      <c r="T266" s="114" t="e">
        <f>S266+(VLOOKUP($B265,'Growth Rates'!$B$11:$O$140,($B$1+2),FALSE))-(T265*(T$7/VLOOKUP($B265,'Paddock Names'!$B$11:$D$140,3)))</f>
        <v>#DIV/0!</v>
      </c>
      <c r="U266" s="114" t="e">
        <f>T266+(VLOOKUP($B265,'Growth Rates'!$B$11:$O$140,($B$1+2),FALSE))-(U265*(U$7/VLOOKUP($B265,'Paddock Names'!$B$11:$D$140,3)))</f>
        <v>#DIV/0!</v>
      </c>
      <c r="V266" s="114" t="e">
        <f>U266+(VLOOKUP($B265,'Growth Rates'!$B$11:$O$140,($B$1+2),FALSE))-(V265*(V$7/VLOOKUP($B265,'Paddock Names'!$B$11:$D$140,3)))</f>
        <v>#DIV/0!</v>
      </c>
      <c r="W266" s="114" t="e">
        <f>V266+(VLOOKUP($B265,'Growth Rates'!$B$11:$O$140,($B$1+2),FALSE))-(W265*(W$7/VLOOKUP($B265,'Paddock Names'!$B$11:$D$140,3)))</f>
        <v>#DIV/0!</v>
      </c>
      <c r="X266" s="114" t="e">
        <f>W266+(VLOOKUP($B265,'Growth Rates'!$B$11:$O$140,($B$1+2),FALSE))-(X265*(X$7/VLOOKUP($B265,'Paddock Names'!$B$11:$D$140,3)))</f>
        <v>#DIV/0!</v>
      </c>
      <c r="Y266" s="114" t="e">
        <f>X266+(VLOOKUP($B265,'Growth Rates'!$B$11:$O$140,($B$1+2),FALSE))-(Y265*(Y$7/VLOOKUP($B265,'Paddock Names'!$B$11:$D$140,3)))</f>
        <v>#DIV/0!</v>
      </c>
      <c r="Z266" s="114" t="e">
        <f>Y266+(VLOOKUP($B265,'Growth Rates'!$B$11:$O$140,($B$1+2),FALSE))-(Z265*(Z$7/VLOOKUP($B265,'Paddock Names'!$B$11:$D$140,3)))</f>
        <v>#DIV/0!</v>
      </c>
      <c r="AA266" s="114" t="e">
        <f>Z266+(VLOOKUP($B265,'Growth Rates'!$B$11:$O$140,($B$1+2),FALSE))-(AA265*(AA$7/VLOOKUP($B265,'Paddock Names'!$B$11:$D$140,3)))</f>
        <v>#DIV/0!</v>
      </c>
      <c r="AB266" s="114" t="e">
        <f>AA266+(VLOOKUP($B265,'Growth Rates'!$B$11:$O$140,($B$1+2),FALSE))-(AB265*(AB$7/VLOOKUP($B265,'Paddock Names'!$B$11:$D$140,3)))</f>
        <v>#DIV/0!</v>
      </c>
      <c r="AC266" s="114" t="e">
        <f>AB266+(VLOOKUP($B265,'Growth Rates'!$B$11:$O$140,($B$1+2),FALSE))-(AC265*(AC$7/VLOOKUP($B265,'Paddock Names'!$B$11:$D$140,3)))</f>
        <v>#DIV/0!</v>
      </c>
      <c r="AD266" s="114" t="e">
        <f>AC266+(VLOOKUP($B265,'Growth Rates'!$B$11:$O$140,($B$1+2),FALSE))-(AD265*(AD$7/VLOOKUP($B265,'Paddock Names'!$B$11:$D$140,3)))</f>
        <v>#DIV/0!</v>
      </c>
      <c r="AE266" s="114" t="e">
        <f>AD266+(VLOOKUP($B265,'Growth Rates'!$B$11:$O$140,($B$1+2),FALSE))-(AE265*(AE$7/VLOOKUP($B265,'Paddock Names'!$B$11:$D$140,3)))</f>
        <v>#DIV/0!</v>
      </c>
      <c r="AF266" s="114" t="e">
        <f>AE266+(VLOOKUP($B265,'Growth Rates'!$B$11:$O$140,($B$1+2),FALSE))-(AF265*(AF$7/VLOOKUP($B265,'Paddock Names'!$B$11:$D$140,3)))</f>
        <v>#DIV/0!</v>
      </c>
      <c r="AG266" s="114" t="e">
        <f>AF266+(VLOOKUP($B265,'Growth Rates'!$B$11:$O$140,($B$1+2),FALSE))-(AG265*(AG$7/VLOOKUP($B265,'Paddock Names'!$B$11:$D$140,3)))</f>
        <v>#DIV/0!</v>
      </c>
      <c r="AH266" s="114" t="e">
        <f>AG266+(VLOOKUP($B265,'Growth Rates'!$B$11:$O$140,($B$1+2),FALSE))-(AH265*(AH$7/VLOOKUP($B265,'Paddock Names'!$B$11:$D$140,3)))</f>
        <v>#DIV/0!</v>
      </c>
      <c r="AI266" s="114" t="e">
        <f>AH266+(VLOOKUP($B265,'Growth Rates'!$B$11:$O$140,($B$1+2),FALSE))-(AI265*(AI$7/VLOOKUP($B265,'Paddock Names'!$B$11:$D$140,3)))</f>
        <v>#DIV/0!</v>
      </c>
      <c r="AJ266" s="114" t="e">
        <f>AI266+(VLOOKUP($B265,'Growth Rates'!$B$11:$O$140,($B$1+2),FALSE))-(AJ265*(AJ$7/VLOOKUP($B265,'Paddock Names'!$B$11:$D$140,3)))</f>
        <v>#DIV/0!</v>
      </c>
      <c r="AK266" s="114" t="e">
        <f>AJ266+(VLOOKUP($B265,'Growth Rates'!$B$11:$O$140,($B$1+2),FALSE))-(AK265*(AK$7/VLOOKUP($B265,'Paddock Names'!$B$11:$D$140,3)))</f>
        <v>#DIV/0!</v>
      </c>
      <c r="AL266" s="114" t="e">
        <f>AK266+(VLOOKUP($B265,'Growth Rates'!$B$11:$O$140,($B$1+2),FALSE))-(AL265*(AL$7/VLOOKUP($B265,'Paddock Names'!$B$11:$D$140,3)))</f>
        <v>#DIV/0!</v>
      </c>
      <c r="AM266" s="115" t="e">
        <f>AL266+(VLOOKUP($B265,'Growth Rates'!$B$11:$O$140,($B$1+2),FALSE))-(AM265*(AM$7/VLOOKUP($B265,'Paddock Names'!$B$11:$D$140,3)))</f>
        <v>#DIV/0!</v>
      </c>
    </row>
    <row r="267" spans="1:40" x14ac:dyDescent="0.2">
      <c r="B267" s="58">
        <f t="shared" si="9"/>
        <v>129</v>
      </c>
      <c r="C267" s="23" t="str">
        <f>IF(VLOOKUP(B267,'Paddock Names'!$B$11:$C$140,2)&gt;0,VLOOKUP(B267,'Paddock Names'!$B$11:$C$140,2),"")</f>
        <v/>
      </c>
      <c r="D267" s="28" t="e">
        <f>IF(((F267-G267)/(((VLOOKUP(B267,'Growth Rates'!$B$11:$O$140,($B$1+2),FALSE)))-(((I$7/VLOOKUP(B267,'Paddock Names'!$B$11:$D$140,3))))))*-1&gt;31,31,(IF(((F267-G267)/(((VLOOKUP(B267,'Growth Rates'!$B$11:$O$140,($B$1+2),FALSE)))-(((I$7/VLOOKUP(B267,'Paddock Names'!$B$11:$D$140,3))))))*-1&gt;0,ROUNDDOWN(((F267-G267)/(((VLOOKUP(B267,'Growth Rates'!$B$11:$O$140,($B$1+2),FALSE)))-(((I$7/VLOOKUP(B267,'Paddock Names'!$B$11:$D$140,3))))))*-1,0),31)))</f>
        <v>#DIV/0!</v>
      </c>
      <c r="E267" s="17" t="str">
        <f t="shared" si="10"/>
        <v xml:space="preserve"> </v>
      </c>
      <c r="F267" s="119" t="e">
        <f>Nov!AL268</f>
        <v>#DIV/0!</v>
      </c>
      <c r="G267" s="17">
        <f>VLOOKUP(B267,'Herbage Mass Residual'!$B$11:$O$140,($B$1+2),FALSE)</f>
        <v>2000</v>
      </c>
      <c r="H267" s="103" t="e">
        <f>($F$7/VLOOKUP(B267,'Paddock Names'!$B$11:$D$140,3))*(SUM(I267:AM267)/31)</f>
        <v>#DIV/0!</v>
      </c>
      <c r="I267" s="100"/>
      <c r="J267" s="100"/>
      <c r="K267" s="100"/>
      <c r="L267" s="100"/>
      <c r="M267" s="100"/>
      <c r="N267" s="100"/>
      <c r="O267" s="100"/>
      <c r="P267" s="100"/>
      <c r="Q267" s="100"/>
      <c r="R267" s="100"/>
      <c r="S267" s="100"/>
      <c r="T267" s="100"/>
      <c r="U267" s="100"/>
      <c r="V267" s="100"/>
      <c r="W267" s="100"/>
      <c r="X267" s="100"/>
      <c r="Y267" s="100"/>
      <c r="Z267" s="100"/>
      <c r="AA267" s="100"/>
      <c r="AB267" s="100"/>
      <c r="AC267" s="100"/>
      <c r="AD267" s="100"/>
      <c r="AE267" s="100"/>
      <c r="AF267" s="100"/>
      <c r="AG267" s="100"/>
      <c r="AH267" s="100"/>
      <c r="AI267" s="100"/>
      <c r="AJ267" s="100"/>
      <c r="AK267" s="100"/>
      <c r="AL267" s="100"/>
      <c r="AM267" s="102"/>
    </row>
    <row r="268" spans="1:40" ht="16" thickBot="1" x14ac:dyDescent="0.25">
      <c r="B268" s="58">
        <f t="shared" si="9"/>
        <v>129.5</v>
      </c>
      <c r="C268" s="23"/>
      <c r="D268" s="29"/>
      <c r="E268" s="27"/>
      <c r="F268" s="21"/>
      <c r="G268" s="22"/>
      <c r="H268" s="104"/>
      <c r="I268" s="114" t="e">
        <f>F267+(VLOOKUP(B267,'Growth Rates'!$B$11:$O$140,($B$1+2),FALSE))-(I267*(I$7/VLOOKUP(B267,'Paddock Names'!$B$11:$D$140,3)))</f>
        <v>#DIV/0!</v>
      </c>
      <c r="J268" s="114" t="e">
        <f>I268+(VLOOKUP($B267,'Growth Rates'!$B$11:$O$140,($B$1+2),FALSE))-(J267*(J$7/VLOOKUP($B267,'Paddock Names'!$B$11:$D$140,3)))</f>
        <v>#DIV/0!</v>
      </c>
      <c r="K268" s="114" t="e">
        <f>J268+(VLOOKUP($B267,'Growth Rates'!$B$11:$O$140,($B$1+2),FALSE))-(K267*(K$7/VLOOKUP($B267,'Paddock Names'!$B$11:$D$140,3)))</f>
        <v>#DIV/0!</v>
      </c>
      <c r="L268" s="114" t="e">
        <f>K268+(VLOOKUP($B267,'Growth Rates'!$B$11:$O$140,($B$1+2),FALSE))-(L267*(L$7/VLOOKUP($B267,'Paddock Names'!$B$11:$D$140,3)))</f>
        <v>#DIV/0!</v>
      </c>
      <c r="M268" s="114" t="e">
        <f>L268+(VLOOKUP($B267,'Growth Rates'!$B$11:$O$140,($B$1+2),FALSE))-(M267*(M$7/VLOOKUP($B267,'Paddock Names'!$B$11:$D$140,3)))</f>
        <v>#DIV/0!</v>
      </c>
      <c r="N268" s="114" t="e">
        <f>M268+(VLOOKUP($B267,'Growth Rates'!$B$11:$O$140,($B$1+2),FALSE))-(N267*(N$7/VLOOKUP($B267,'Paddock Names'!$B$11:$D$140,3)))</f>
        <v>#DIV/0!</v>
      </c>
      <c r="O268" s="114" t="e">
        <f>N268+(VLOOKUP($B267,'Growth Rates'!$B$11:$O$140,($B$1+2),FALSE))-(O267*(O$7/VLOOKUP($B267,'Paddock Names'!$B$11:$D$140,3)))</f>
        <v>#DIV/0!</v>
      </c>
      <c r="P268" s="114" t="e">
        <f>O268+(VLOOKUP($B267,'Growth Rates'!$B$11:$O$140,($B$1+2),FALSE))-(P267*(P$7/VLOOKUP($B267,'Paddock Names'!$B$11:$D$140,3)))</f>
        <v>#DIV/0!</v>
      </c>
      <c r="Q268" s="114" t="e">
        <f>P268+(VLOOKUP($B267,'Growth Rates'!$B$11:$O$140,($B$1+2),FALSE))-(Q267*(Q$7/VLOOKUP($B267,'Paddock Names'!$B$11:$D$140,3)))</f>
        <v>#DIV/0!</v>
      </c>
      <c r="R268" s="114" t="e">
        <f>Q268+(VLOOKUP($B267,'Growth Rates'!$B$11:$O$140,($B$1+2),FALSE))-(R267*(R$7/VLOOKUP($B267,'Paddock Names'!$B$11:$D$140,3)))</f>
        <v>#DIV/0!</v>
      </c>
      <c r="S268" s="114" t="e">
        <f>R268+(VLOOKUP($B267,'Growth Rates'!$B$11:$O$140,($B$1+2),FALSE))-(S267*(S$7/VLOOKUP($B267,'Paddock Names'!$B$11:$D$140,3)))</f>
        <v>#DIV/0!</v>
      </c>
      <c r="T268" s="114" t="e">
        <f>S268+(VLOOKUP($B267,'Growth Rates'!$B$11:$O$140,($B$1+2),FALSE))-(T267*(T$7/VLOOKUP($B267,'Paddock Names'!$B$11:$D$140,3)))</f>
        <v>#DIV/0!</v>
      </c>
      <c r="U268" s="114" t="e">
        <f>T268+(VLOOKUP($B267,'Growth Rates'!$B$11:$O$140,($B$1+2),FALSE))-(U267*(U$7/VLOOKUP($B267,'Paddock Names'!$B$11:$D$140,3)))</f>
        <v>#DIV/0!</v>
      </c>
      <c r="V268" s="114" t="e">
        <f>U268+(VLOOKUP($B267,'Growth Rates'!$B$11:$O$140,($B$1+2),FALSE))-(V267*(V$7/VLOOKUP($B267,'Paddock Names'!$B$11:$D$140,3)))</f>
        <v>#DIV/0!</v>
      </c>
      <c r="W268" s="114" t="e">
        <f>V268+(VLOOKUP($B267,'Growth Rates'!$B$11:$O$140,($B$1+2),FALSE))-(W267*(W$7/VLOOKUP($B267,'Paddock Names'!$B$11:$D$140,3)))</f>
        <v>#DIV/0!</v>
      </c>
      <c r="X268" s="114" t="e">
        <f>W268+(VLOOKUP($B267,'Growth Rates'!$B$11:$O$140,($B$1+2),FALSE))-(X267*(X$7/VLOOKUP($B267,'Paddock Names'!$B$11:$D$140,3)))</f>
        <v>#DIV/0!</v>
      </c>
      <c r="Y268" s="114" t="e">
        <f>X268+(VLOOKUP($B267,'Growth Rates'!$B$11:$O$140,($B$1+2),FALSE))-(Y267*(Y$7/VLOOKUP($B267,'Paddock Names'!$B$11:$D$140,3)))</f>
        <v>#DIV/0!</v>
      </c>
      <c r="Z268" s="114" t="e">
        <f>Y268+(VLOOKUP($B267,'Growth Rates'!$B$11:$O$140,($B$1+2),FALSE))-(Z267*(Z$7/VLOOKUP($B267,'Paddock Names'!$B$11:$D$140,3)))</f>
        <v>#DIV/0!</v>
      </c>
      <c r="AA268" s="114" t="e">
        <f>Z268+(VLOOKUP($B267,'Growth Rates'!$B$11:$O$140,($B$1+2),FALSE))-(AA267*(AA$7/VLOOKUP($B267,'Paddock Names'!$B$11:$D$140,3)))</f>
        <v>#DIV/0!</v>
      </c>
      <c r="AB268" s="114" t="e">
        <f>AA268+(VLOOKUP($B267,'Growth Rates'!$B$11:$O$140,($B$1+2),FALSE))-(AB267*(AB$7/VLOOKUP($B267,'Paddock Names'!$B$11:$D$140,3)))</f>
        <v>#DIV/0!</v>
      </c>
      <c r="AC268" s="114" t="e">
        <f>AB268+(VLOOKUP($B267,'Growth Rates'!$B$11:$O$140,($B$1+2),FALSE))-(AC267*(AC$7/VLOOKUP($B267,'Paddock Names'!$B$11:$D$140,3)))</f>
        <v>#DIV/0!</v>
      </c>
      <c r="AD268" s="114" t="e">
        <f>AC268+(VLOOKUP($B267,'Growth Rates'!$B$11:$O$140,($B$1+2),FALSE))-(AD267*(AD$7/VLOOKUP($B267,'Paddock Names'!$B$11:$D$140,3)))</f>
        <v>#DIV/0!</v>
      </c>
      <c r="AE268" s="114" t="e">
        <f>AD268+(VLOOKUP($B267,'Growth Rates'!$B$11:$O$140,($B$1+2),FALSE))-(AE267*(AE$7/VLOOKUP($B267,'Paddock Names'!$B$11:$D$140,3)))</f>
        <v>#DIV/0!</v>
      </c>
      <c r="AF268" s="114" t="e">
        <f>AE268+(VLOOKUP($B267,'Growth Rates'!$B$11:$O$140,($B$1+2),FALSE))-(AF267*(AF$7/VLOOKUP($B267,'Paddock Names'!$B$11:$D$140,3)))</f>
        <v>#DIV/0!</v>
      </c>
      <c r="AG268" s="114" t="e">
        <f>AF268+(VLOOKUP($B267,'Growth Rates'!$B$11:$O$140,($B$1+2),FALSE))-(AG267*(AG$7/VLOOKUP($B267,'Paddock Names'!$B$11:$D$140,3)))</f>
        <v>#DIV/0!</v>
      </c>
      <c r="AH268" s="114" t="e">
        <f>AG268+(VLOOKUP($B267,'Growth Rates'!$B$11:$O$140,($B$1+2),FALSE))-(AH267*(AH$7/VLOOKUP($B267,'Paddock Names'!$B$11:$D$140,3)))</f>
        <v>#DIV/0!</v>
      </c>
      <c r="AI268" s="114" t="e">
        <f>AH268+(VLOOKUP($B267,'Growth Rates'!$B$11:$O$140,($B$1+2),FALSE))-(AI267*(AI$7/VLOOKUP($B267,'Paddock Names'!$B$11:$D$140,3)))</f>
        <v>#DIV/0!</v>
      </c>
      <c r="AJ268" s="114" t="e">
        <f>AI268+(VLOOKUP($B267,'Growth Rates'!$B$11:$O$140,($B$1+2),FALSE))-(AJ267*(AJ$7/VLOOKUP($B267,'Paddock Names'!$B$11:$D$140,3)))</f>
        <v>#DIV/0!</v>
      </c>
      <c r="AK268" s="114" t="e">
        <f>AJ268+(VLOOKUP($B267,'Growth Rates'!$B$11:$O$140,($B$1+2),FALSE))-(AK267*(AK$7/VLOOKUP($B267,'Paddock Names'!$B$11:$D$140,3)))</f>
        <v>#DIV/0!</v>
      </c>
      <c r="AL268" s="114" t="e">
        <f>AK268+(VLOOKUP($B267,'Growth Rates'!$B$11:$O$140,($B$1+2),FALSE))-(AL267*(AL$7/VLOOKUP($B267,'Paddock Names'!$B$11:$D$140,3)))</f>
        <v>#DIV/0!</v>
      </c>
      <c r="AM268" s="115" t="e">
        <f>AL268+(VLOOKUP($B267,'Growth Rates'!$B$11:$O$140,($B$1+2),FALSE))-(AM267*(AM$7/VLOOKUP($B267,'Paddock Names'!$B$11:$D$140,3)))</f>
        <v>#DIV/0!</v>
      </c>
    </row>
    <row r="269" spans="1:40" x14ac:dyDescent="0.2">
      <c r="B269" s="58">
        <f>B268+0.5</f>
        <v>130</v>
      </c>
      <c r="C269" s="23" t="str">
        <f>IF(VLOOKUP(B269,'Paddock Names'!$B$11:$C$140,2)&gt;0,VLOOKUP(B269,'Paddock Names'!$B$11:$C$140,2),"")</f>
        <v>END RECORD</v>
      </c>
      <c r="D269" s="28">
        <f>IF(((F269-G269)/(((VLOOKUP(B269,'Growth Rates'!$B$11:$O$140,($B$1+2),FALSE)))-(((I$7/VLOOKUP(B269,'Paddock Names'!$B$11:$D$140,3))))))*-1&gt;31,31,(IF(((F269-G269)/(((VLOOKUP(B269,'Growth Rates'!$B$11:$O$140,($B$1+2),FALSE)))-(((I$7/VLOOKUP(B269,'Paddock Names'!$B$11:$D$140,3))))))*-1&gt;0,ROUNDDOWN(((F269-G269)/(((VLOOKUP(B269,'Growth Rates'!$B$11:$O$140,($B$1+2),FALSE)))-(((I$7/VLOOKUP(B269,'Paddock Names'!$B$11:$D$140,3))))))*-1,0),31)))</f>
        <v>31</v>
      </c>
      <c r="E269" s="17" t="str">
        <f>IF(SUM(I269:AM269)&gt;0,SUM(I269:AM269)," ")</f>
        <v xml:space="preserve"> </v>
      </c>
      <c r="F269" s="119">
        <f>Nov!AL270</f>
        <v>8215</v>
      </c>
      <c r="G269" s="17">
        <f>VLOOKUP(B269,'Herbage Mass Residual'!$B$11:$O$140,($B$1+2),FALSE)</f>
        <v>2000</v>
      </c>
      <c r="H269" s="103">
        <f>($F$7/VLOOKUP(B269,'Paddock Names'!$B$11:$D$140,3))*(SUM(I269:AM269)/31)</f>
        <v>0</v>
      </c>
      <c r="I269" s="100"/>
      <c r="J269" s="100"/>
      <c r="K269" s="100"/>
      <c r="L269" s="100"/>
      <c r="M269" s="100"/>
      <c r="N269" s="100"/>
      <c r="O269" s="100"/>
      <c r="P269" s="100"/>
      <c r="Q269" s="100"/>
      <c r="R269" s="100"/>
      <c r="S269" s="100"/>
      <c r="T269" s="100"/>
      <c r="U269" s="100"/>
      <c r="V269" s="100"/>
      <c r="W269" s="100"/>
      <c r="X269" s="100"/>
      <c r="Y269" s="100"/>
      <c r="Z269" s="100"/>
      <c r="AA269" s="100"/>
      <c r="AB269" s="100"/>
      <c r="AC269" s="100"/>
      <c r="AD269" s="100"/>
      <c r="AE269" s="100"/>
      <c r="AF269" s="100"/>
      <c r="AG269" s="100"/>
      <c r="AH269" s="100"/>
      <c r="AI269" s="100"/>
      <c r="AJ269" s="100"/>
      <c r="AK269" s="100"/>
      <c r="AL269" s="100"/>
      <c r="AM269" s="102"/>
    </row>
    <row r="270" spans="1:40" ht="16" thickBot="1" x14ac:dyDescent="0.25">
      <c r="B270" s="58">
        <f>B269+0.5</f>
        <v>130.5</v>
      </c>
      <c r="C270" s="23"/>
      <c r="D270" s="29"/>
      <c r="E270" s="27"/>
      <c r="F270" s="21"/>
      <c r="G270" s="22"/>
      <c r="H270" s="104"/>
      <c r="I270" s="114">
        <f>F269+(VLOOKUP(B269,'Growth Rates'!$B$11:$O$140,($B$1+2),FALSE))-(I269*(I$7/VLOOKUP(B269,'Paddock Names'!$B$11:$D$140,3)))</f>
        <v>8245</v>
      </c>
      <c r="J270" s="114">
        <f>I270+(VLOOKUP($B269,'Growth Rates'!$B$11:$O$140,($B$1+2),FALSE))-(J269*(J$7/VLOOKUP($B269,'Paddock Names'!$B$11:$D$140,3)))</f>
        <v>8275</v>
      </c>
      <c r="K270" s="114">
        <f>J270+(VLOOKUP($B269,'Growth Rates'!$B$11:$O$140,($B$1+2),FALSE))-(K269*(K$7/VLOOKUP($B269,'Paddock Names'!$B$11:$D$140,3)))</f>
        <v>8305</v>
      </c>
      <c r="L270" s="114">
        <f>K270+(VLOOKUP($B269,'Growth Rates'!$B$11:$O$140,($B$1+2),FALSE))-(L269*(L$7/VLOOKUP($B269,'Paddock Names'!$B$11:$D$140,3)))</f>
        <v>8335</v>
      </c>
      <c r="M270" s="114">
        <f>L270+(VLOOKUP($B269,'Growth Rates'!$B$11:$O$140,($B$1+2),FALSE))-(M269*(M$7/VLOOKUP($B269,'Paddock Names'!$B$11:$D$140,3)))</f>
        <v>8365</v>
      </c>
      <c r="N270" s="114">
        <f>M270+(VLOOKUP($B269,'Growth Rates'!$B$11:$O$140,($B$1+2),FALSE))-(N269*(N$7/VLOOKUP($B269,'Paddock Names'!$B$11:$D$140,3)))</f>
        <v>8395</v>
      </c>
      <c r="O270" s="114">
        <f>N270+(VLOOKUP($B269,'Growth Rates'!$B$11:$O$140,($B$1+2),FALSE))-(O269*(O$7/VLOOKUP($B269,'Paddock Names'!$B$11:$D$140,3)))</f>
        <v>8425</v>
      </c>
      <c r="P270" s="114">
        <f>O270+(VLOOKUP($B269,'Growth Rates'!$B$11:$O$140,($B$1+2),FALSE))-(P269*(P$7/VLOOKUP($B269,'Paddock Names'!$B$11:$D$140,3)))</f>
        <v>8455</v>
      </c>
      <c r="Q270" s="114">
        <f>P270+(VLOOKUP($B269,'Growth Rates'!$B$11:$O$140,($B$1+2),FALSE))-(Q269*(Q$7/VLOOKUP($B269,'Paddock Names'!$B$11:$D$140,3)))</f>
        <v>8485</v>
      </c>
      <c r="R270" s="114">
        <f>Q270+(VLOOKUP($B269,'Growth Rates'!$B$11:$O$140,($B$1+2),FALSE))-(R269*(R$7/VLOOKUP($B269,'Paddock Names'!$B$11:$D$140,3)))</f>
        <v>8515</v>
      </c>
      <c r="S270" s="114">
        <f>R270+(VLOOKUP($B269,'Growth Rates'!$B$11:$O$140,($B$1+2),FALSE))-(S269*(S$7/VLOOKUP($B269,'Paddock Names'!$B$11:$D$140,3)))</f>
        <v>8545</v>
      </c>
      <c r="T270" s="114">
        <f>S270+(VLOOKUP($B269,'Growth Rates'!$B$11:$O$140,($B$1+2),FALSE))-(T269*(T$7/VLOOKUP($B269,'Paddock Names'!$B$11:$D$140,3)))</f>
        <v>8575</v>
      </c>
      <c r="U270" s="114">
        <f>T270+(VLOOKUP($B269,'Growth Rates'!$B$11:$O$140,($B$1+2),FALSE))-(U269*(U$7/VLOOKUP($B269,'Paddock Names'!$B$11:$D$140,3)))</f>
        <v>8605</v>
      </c>
      <c r="V270" s="114">
        <f>U270+(VLOOKUP($B269,'Growth Rates'!$B$11:$O$140,($B$1+2),FALSE))-(V269*(V$7/VLOOKUP($B269,'Paddock Names'!$B$11:$D$140,3)))</f>
        <v>8635</v>
      </c>
      <c r="W270" s="114">
        <f>V270+(VLOOKUP($B269,'Growth Rates'!$B$11:$O$140,($B$1+2),FALSE))-(W269*(W$7/VLOOKUP($B269,'Paddock Names'!$B$11:$D$140,3)))</f>
        <v>8665</v>
      </c>
      <c r="X270" s="114">
        <f>W270+(VLOOKUP($B269,'Growth Rates'!$B$11:$O$140,($B$1+2),FALSE))-(X269*(X$7/VLOOKUP($B269,'Paddock Names'!$B$11:$D$140,3)))</f>
        <v>8695</v>
      </c>
      <c r="Y270" s="114">
        <f>X270+(VLOOKUP($B269,'Growth Rates'!$B$11:$O$140,($B$1+2),FALSE))-(Y269*(Y$7/VLOOKUP($B269,'Paddock Names'!$B$11:$D$140,3)))</f>
        <v>8725</v>
      </c>
      <c r="Z270" s="114">
        <f>Y270+(VLOOKUP($B269,'Growth Rates'!$B$11:$O$140,($B$1+2),FALSE))-(Z269*(Z$7/VLOOKUP($B269,'Paddock Names'!$B$11:$D$140,3)))</f>
        <v>8755</v>
      </c>
      <c r="AA270" s="114">
        <f>Z270+(VLOOKUP($B269,'Growth Rates'!$B$11:$O$140,($B$1+2),FALSE))-(AA269*(AA$7/VLOOKUP($B269,'Paddock Names'!$B$11:$D$140,3)))</f>
        <v>8785</v>
      </c>
      <c r="AB270" s="114">
        <f>AA270+(VLOOKUP($B269,'Growth Rates'!$B$11:$O$140,($B$1+2),FALSE))-(AB269*(AB$7/VLOOKUP($B269,'Paddock Names'!$B$11:$D$140,3)))</f>
        <v>8815</v>
      </c>
      <c r="AC270" s="114">
        <f>AB270+(VLOOKUP($B269,'Growth Rates'!$B$11:$O$140,($B$1+2),FALSE))-(AC269*(AC$7/VLOOKUP($B269,'Paddock Names'!$B$11:$D$140,3)))</f>
        <v>8845</v>
      </c>
      <c r="AD270" s="114">
        <f>AC270+(VLOOKUP($B269,'Growth Rates'!$B$11:$O$140,($B$1+2),FALSE))-(AD269*(AD$7/VLOOKUP($B269,'Paddock Names'!$B$11:$D$140,3)))</f>
        <v>8875</v>
      </c>
      <c r="AE270" s="114">
        <f>AD270+(VLOOKUP($B269,'Growth Rates'!$B$11:$O$140,($B$1+2),FALSE))-(AE269*(AE$7/VLOOKUP($B269,'Paddock Names'!$B$11:$D$140,3)))</f>
        <v>8905</v>
      </c>
      <c r="AF270" s="114">
        <f>AE270+(VLOOKUP($B269,'Growth Rates'!$B$11:$O$140,($B$1+2),FALSE))-(AF269*(AF$7/VLOOKUP($B269,'Paddock Names'!$B$11:$D$140,3)))</f>
        <v>8935</v>
      </c>
      <c r="AG270" s="114">
        <f>AF270+(VLOOKUP($B269,'Growth Rates'!$B$11:$O$140,($B$1+2),FALSE))-(AG269*(AG$7/VLOOKUP($B269,'Paddock Names'!$B$11:$D$140,3)))</f>
        <v>8965</v>
      </c>
      <c r="AH270" s="114">
        <f>AG270+(VLOOKUP($B269,'Growth Rates'!$B$11:$O$140,($B$1+2),FALSE))-(AH269*(AH$7/VLOOKUP($B269,'Paddock Names'!$B$11:$D$140,3)))</f>
        <v>8995</v>
      </c>
      <c r="AI270" s="114">
        <f>AH270+(VLOOKUP($B269,'Growth Rates'!$B$11:$O$140,($B$1+2),FALSE))-(AI269*(AI$7/VLOOKUP($B269,'Paddock Names'!$B$11:$D$140,3)))</f>
        <v>9025</v>
      </c>
      <c r="AJ270" s="114">
        <f>AI270+(VLOOKUP($B269,'Growth Rates'!$B$11:$O$140,($B$1+2),FALSE))-(AJ269*(AJ$7/VLOOKUP($B269,'Paddock Names'!$B$11:$D$140,3)))</f>
        <v>9055</v>
      </c>
      <c r="AK270" s="114">
        <f>AJ270+(VLOOKUP($B269,'Growth Rates'!$B$11:$O$140,($B$1+2),FALSE))-(AK269*(AK$7/VLOOKUP($B269,'Paddock Names'!$B$11:$D$140,3)))</f>
        <v>9085</v>
      </c>
      <c r="AL270" s="114">
        <f>AK270+(VLOOKUP($B269,'Growth Rates'!$B$11:$O$140,($B$1+2),FALSE))-(AL269*(AL$7/VLOOKUP($B269,'Paddock Names'!$B$11:$D$140,3)))</f>
        <v>9115</v>
      </c>
      <c r="AM270" s="115">
        <f>AL270+(VLOOKUP($B269,'Growth Rates'!$B$11:$O$140,($B$1+2),FALSE))-(AM269*(AM$7/VLOOKUP($B269,'Paddock Names'!$B$11:$D$140,3)))</f>
        <v>9145</v>
      </c>
    </row>
    <row r="271" spans="1:40" s="64" customFormat="1" ht="16" thickBot="1" x14ac:dyDescent="0.25">
      <c r="A271" s="62"/>
      <c r="B271" s="63"/>
      <c r="C271" s="65" t="s">
        <v>45</v>
      </c>
      <c r="D271" s="67"/>
      <c r="E271" s="67"/>
      <c r="F271" s="66"/>
      <c r="G271" s="67"/>
      <c r="H271" s="66"/>
      <c r="I271" s="101"/>
      <c r="J271" s="68"/>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69"/>
      <c r="AK271" s="69"/>
      <c r="AL271" s="69"/>
      <c r="AM271" s="70"/>
      <c r="AN271" s="62"/>
    </row>
  </sheetData>
  <sheetProtection sheet="1" objects="1" scenarios="1"/>
  <mergeCells count="6">
    <mergeCell ref="D7:E7"/>
    <mergeCell ref="F7:G7"/>
    <mergeCell ref="H7:H10"/>
    <mergeCell ref="F8:G8"/>
    <mergeCell ref="D9:E9"/>
    <mergeCell ref="F9:G9"/>
  </mergeCells>
  <phoneticPr fontId="16" type="noConversion"/>
  <conditionalFormatting sqref="I10:AM10">
    <cfRule type="expression" dxfId="21" priority="18" stopIfTrue="1">
      <formula>I$6&gt;1.11</formula>
    </cfRule>
    <cfRule type="expression" dxfId="20" priority="19" stopIfTrue="1">
      <formula>I$6&lt;0.89</formula>
    </cfRule>
  </conditionalFormatting>
  <conditionalFormatting sqref="I9:AM9">
    <cfRule type="expression" dxfId="19" priority="15" stopIfTrue="1">
      <formula>I$6&gt;1.11</formula>
    </cfRule>
    <cfRule type="expression" dxfId="18" priority="16" stopIfTrue="1">
      <formula>I$6&lt;0.89</formula>
    </cfRule>
    <cfRule type="expression" dxfId="17" priority="17" stopIfTrue="1">
      <formula>MOD(I9,7)&lt;2</formula>
    </cfRule>
  </conditionalFormatting>
  <conditionalFormatting sqref="I11:AM11 I13:AM13 I15:AM15 I17:AM17 I19:AM19 I21:AM21 I23:AM23 I25:AM25 I27:AM27 I29:AM29 I31:AM31 I33:AM33 I35:AM35 I37:AM37 I39:AM39 I41:AM41 I43:AM43 I45:AM45 I47:AM47 I49:AM49 I51:AM51 I53:AM53 I55:AM55 I57:AM57 I59:AM59 I61:AM61 I63:AM63 I65:AM65 I67:AM67 I69:AM69 I71:AM71 I73:AM73 I75:AM75 I77:AM77 I79:AM79 I81:AM81 I83:AM83 I85:AM85 I87:AM87 I89:AM89 I91:AM91 I93:AM93 I95:AM95 I97:AM97 I99:AM99 I101:AM101 I103:AM103 I105:AM105 I107:AM107 I109:AM109 I111:AM111 I113:AM113 I115:AM115 I117:AM117 I119:AM119 I121:AM121 I123:AM123 I125:AM125 I127:AM127 I129:AM129 I131:AM131 I133:AM133 I135:AM135 I137:AM137 I139:AM139 I141:AM141 I143:AM143 I145:AM145 I147:AM147 I149:AM149 I151:AM151 I153:AM153 I155:AM155 I157:AM157 I159:AM159 I161:AM161 I163:AM163 I165:AM165 I167:AM167 I169:AM169 I171:AM171 I173:AM173 I175:AM175 I177:AM177 I179:AM179 I181:AM181 I183:AM183 I185:AM185 I187:AM187 I189:AM189 I191:AM191 I193:AM193 I195:AM195 I197:AM197 I199:AM199 I201:AM201 I203:AM203 I205:AM205 I207:AM207 I209:AM209 I211:AM211 I213:AM213 I215:AM215 I217:AM217 I219:AM219 I221:AM221 I223:AM223 I225:AM225 I227:AM227 I229:AM229 I231:AM231 I233:AM233 I235:AM235 I237:AM237 I239:AM239 I241:AM241 I243:AM243 I245:AM245 I247:AM247 I249:AM249 I251:AM251 I253:AM253 I255:AM255 I257:AM257 I259:AM259 I261:AM261 I263:AM263 I265:AM265 I267:AM267 I269:AM269">
    <cfRule type="cellIs" dxfId="16" priority="12" stopIfTrue="1" operator="between">
      <formula>0.75</formula>
      <formula>1</formula>
    </cfRule>
    <cfRule type="cellIs" dxfId="15" priority="13" stopIfTrue="1" operator="between">
      <formula>0.5</formula>
      <formula>0.7499</formula>
    </cfRule>
    <cfRule type="cellIs" dxfId="14" priority="14" stopIfTrue="1" operator="between">
      <formula>0.001</formula>
      <formula>0.499</formula>
    </cfRule>
  </conditionalFormatting>
  <conditionalFormatting sqref="D9">
    <cfRule type="expression" dxfId="13" priority="11" stopIfTrue="1">
      <formula>SUM(E11:E270)&lt;&gt;VALUE(CONCATENATE("01/",$B$1+1,"/",E6))-VALUE(CONCATENATE("01/",$B$1,"/",E6))</formula>
    </cfRule>
  </conditionalFormatting>
  <conditionalFormatting sqref="E9">
    <cfRule type="expression" dxfId="12" priority="10" stopIfTrue="1">
      <formula>SUM(I11:I270)&lt;&gt;VALUE(CONCATENATE("01/",$B$1+1,"/",I6))-VALUE(CONCATENATE("01/",$B$1,"/",I6))</formula>
    </cfRule>
  </conditionalFormatting>
  <conditionalFormatting sqref="I12:AM12 I14:AM14 I16:AM16 I18:AM18 I20:AM20 I22:AM22 I24:AM24 I26:AM26 I28:AM28 I30:AM30 I32:AM32 I34:AM34 I36:AM36 I38:AM38 I40:AM40 I42:AM42 I44:AM44 I46:AM46 I48:AM48 I50:AM50 I52:AM52 I54:AM54 I56:AM56 I58:AM58 I60:AM60 I62:AM62 I64:AM64 I66:AM66 I68:AM68 I70:AM70 I72:AM72 I74:AM74 I76:AM76 I78:AM78 I80:AM80 I82:AM82 I84:AM84 I86:AM86 I88:AM88 I90:AM90 I92:AM92 I94:AM94 I96:AM96 I98:AM98 I100:AM100 I102:AM102 I104:AM104 I106:AM106 I108:AM108 I110:AM110 I112:AM112 I114:AM114 I116:AM116 I118:AM118 I120:AM120 I122:AM122 I124:AM124 I126:AM126 I128:AM128 I130:AM130 I132:AM132 I134:AM134 I136:AM136 I138:AM138 I140:AM140 I142:AM142 I144:AM144 I146:AM146 I148:AM148 I150:AM150 I152:AM152 I154:AM154 I156:AM156 I158:AM158 I160:AM160 I162:AM162 I164:AM164 I166:AM166 I168:AM168 I170:AM170 I172:AM172 I174:AM174 I176:AM176 I178:AM178 I180:AM180 I182:AM182 I184:AM184 I186:AM186 I188:AM188 I190:AM190 I192:AM192 I194:AM194 I196:AM196 I198:AM198 I200:AM200 I202:AM202 I204:AM204 I206:AM206 I208:AM208 I210:AM210 I212:AM212 I214:AM214 I216:AM216 I218:AM218 I220:AM220 I222:AM222 I224:AM224 I226:AM226 I228:AM228 I230:AM230 I232:AM232 I234:AM234 I236:AM236 I238:AM238 I240:AM240 I242:AM242 I244:AM244 I246:AM246 I248:AM248 I250:AM250 I252:AM252 I254:AM254 I256:AM256 I258:AM258 I260:AM260 I262:AM262 I264:AM264 I266:AM266 I268:AM268 I270:AM270">
    <cfRule type="expression" dxfId="11" priority="9" stopIfTrue="1">
      <formula>ERROR.TYPE(I12)=2</formula>
    </cfRule>
  </conditionalFormatting>
  <conditionalFormatting sqref="H12 H236 H238 H240 H242 H244 H246 H56 H248 H250 H252 H14 H16 H18 H20 H22 H24 H58 H60 H62 H64 H66 H154 H156 H158 H160 H162 H164 H166 H168 H170 H172 H174 H176 H178 H180 H182 H184 H186 H188 H26 H28 H30 H32 H34 H36 H38 H40 H42 H44 H70 H72 H74 H76 H78 H80 H82 H84 H86 H88 H90 H92 H94 H96 H98 H100 H102 H104 H106 H108 H110 H68 H112 H114 H116 H118 H120 H122 H124 H126 H128 H130 H132 H134 H136 H138 H140 H142 H144 H146 H148 H150 H152 H190 H192 H194 H196 H46 H48 H50 H52 H54 H198 H200 H202 H204 H206 H208 H210 H212 H214 H216 H218 H220 H222 H224 H226 H228 H230 H232 H234 H254 H256 H258 H260 H262 H264 H266 H268 H270">
    <cfRule type="expression" dxfId="10" priority="8" stopIfTrue="1">
      <formula>ERROR.TYPE(H11)=TRUE</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9" priority="6" stopIfTrue="1">
      <formula>ERROR.TYPE(H11)=2</formula>
    </cfRule>
    <cfRule type="cellIs" dxfId="8" priority="7" stopIfTrue="1" operator="equal">
      <formula>0</formula>
    </cfRule>
  </conditionalFormatting>
  <conditionalFormatting sqref="H11 H13 H15 H17 H19 H21 H23 H25 H27 H29 H31 H33 H35 H37 H39 H41 H43 H45 H47 H49 H51 H53 H55 H57 H59 H61 H63 H65 H67 H69 H71 H73 H75 H77 H79 H81 H83 H85 H87 H89 H91 H93 H95 H97 H99 H101 H103 H105 H107 H109 H111 H113 H115 H117 H119 H121 H123 H125 H127 H129 H131 H133 H135 H137 H139 H141 H143 H145 H147 H149 H151 H153 H155 H157 H159 H161 H163 H165 H167 H169 H171 H173 H175 H177 H179 H181 H183 H185 H187 H189 H191 H193 H195 H197 H199 H201 H203 H205 H207 H209 H211 H213 H215 H217 H219 H221 H223 H225 H227 H229 H231 H233 H235 H237 H239 H241 H243 H245 H247 H249 H251 H253 H255 H257 H259 H261 H263 H265 H267 H269">
    <cfRule type="expression" dxfId="7" priority="4" stopIfTrue="1">
      <formula>H11=0</formula>
    </cfRule>
    <cfRule type="cellIs" dxfId="6" priority="5" stopIfTrue="1" operator="equal">
      <formula>0</formula>
    </cfRule>
  </conditionalFormatting>
  <conditionalFormatting sqref="E11 E23 E25 E27 E29 E31 E33 E35 E37 E39 E41 E43 E45 E47 E49 E51 E53 E55 E57 E59 E61 E63 E65 E67 E69 E71 E73 E75 E77 E13 E15 E17 E19 E21 E79 E81 E83 E85 E87 E89 E91 E93 E95 E97 E99 E101 E103 E105 E107 E109 E111 E113 E115 E117 E119 E121 E123 E125 E127 E129 E131 E133 E135 E137 E139 E141 E143 E145 E147 E149 E151 E153 E155 E157 E159 E161 E163 E165 E167 E169 E171 E173 E175 E177 E179 E181 E183 E185 E187 E189 E191 E193 E195 E197 E199 E201 E203 E205 E207 E209 E211 E213 E215 E217 E219 E221 E223 E225 E227 E229 E231 E233 E235 E237 E239 E241 E243 E245 E247 E249 E251 E253 E255 E257 E259 E261 E263 E265 E267 E269">
    <cfRule type="cellIs" dxfId="5" priority="2" stopIfTrue="1" operator="equal">
      <formula>" "</formula>
    </cfRule>
    <cfRule type="expression" dxfId="4" priority="3" stopIfTrue="1">
      <formula>E11&gt;D11</formula>
    </cfRule>
  </conditionalFormatting>
  <conditionalFormatting sqref="F11 F13 F15 F17 F19 F21 F23 F25 F27 F29 F31 F33 F35 F37 F39 F41 F43 F45 F47 F49 F51 F53 F55 F57 F59 F61 F63 F65 F67 F69 F71 F73 F75 F77 F79 F81 F83 F85 F87 F89 F91 F93 F95 F97 F99 F101 F103 F105 F107 F109 F111 F113 F115 F117 F119 F121 F123 F125 F127 F129 F131 F133 F135 F137 F139 F141 F143 F145 F147 F149 F151 F153 F155 F157 F159 F161 F163 F165 F167 F169 F171 F173 F175 F177 F179 F181 F183 F185 F187 F189 F191 F193 F195 F197 F199 F201 F203 F205 F207 F209 F211 F213 F215 F217 F219 F221 F223 F225 F227 F229 F231 F233 F235 F237 F239 F241 F243 F245 F247 F249 F251 F253 F255 F257 F259 F261 F263 F265 F267 F269">
    <cfRule type="expression" dxfId="3" priority="1" stopIfTrue="1">
      <formula>ERROR.TYPE(F11)=2</formula>
    </cfRule>
  </conditionalFormatting>
  <conditionalFormatting sqref="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cfRule type="expression" dxfId="2" priority="39" stopIfTrue="1">
      <formula>C11=""</formula>
    </cfRule>
    <cfRule type="cellIs" dxfId="1" priority="40" stopIfTrue="1" operator="lessThan">
      <formula>1</formula>
    </cfRule>
    <cfRule type="expression" dxfId="0" priority="41" stopIfTrue="1">
      <formula>F11&lt;=G11</formula>
    </cfRule>
  </conditionalFormatting>
  <dataValidations count="1">
    <dataValidation type="decimal" allowBlank="1" showInputMessage="1" showErrorMessage="1" sqref="I11 I13 I15 I17 I19 I21 I23 I25 I27 I29 I31 I33 I35 I37 I39 I41 I43 I45 I47 I49 I51 I53 I55 I57 I59 I61 I63 I65 I67 I69 I71 I73 I75 I77 I79 I81 I83 I85 I87 I89 I91 I93 I95 I97 I99 I101 I103 I105 I107 I109 I111 I113 I115 I117 I119 I121 I123 I125 I127 I129 I131 I133 I135 I137 I139 I141 I143 I145 I147 I149 I151 I153 I155 I157 I159 I161 I163 I165 I167 I169 I171 I173 I175 I177 I179 I181 I183 I185 I187 I189 I191 I193 I195 I197 I199 I201 I203 I205 I207 I209 I211 I213 I215 I217 I219 I221 I223 I225 I227 I229 I231 I233 I235 I237 I239 I241 I243 I245 I247 I249 I251 I253 I255 I257 I259 I261 I263 I265 I267 I269">
      <formula1>0</formula1>
      <formula2>1.9</formula2>
    </dataValidation>
  </dataValidations>
  <pageMargins left="0.7" right="0.7" top="0.75" bottom="0.75" header="0.3" footer="0.3"/>
  <pageSetup paperSize="9" scale="12" orientation="landscape" horizontalDpi="300" verticalDpi="200"/>
  <drawing r:id="rId1"/>
  <legacyDrawing r:id="rId2"/>
  <mc:AlternateContent xmlns:mc="http://schemas.openxmlformats.org/markup-compatibility/2006">
    <mc:Choice Requires="x14">
      <controls>
        <mc:AlternateContent xmlns:mc="http://schemas.openxmlformats.org/markup-compatibility/2006">
          <mc:Choice Requires="x14">
            <control shapeId="35023" r:id="rId3" name="Button 207">
              <controlPr defaultSize="0" print="0" autoFill="0" autoPict="0" macro="[0]!FullSCreen">
                <anchor>
                  <from>
                    <xdr:col>20</xdr:col>
                    <xdr:colOff>495300</xdr:colOff>
                    <xdr:row>1</xdr:row>
                    <xdr:rowOff>50800</xdr:rowOff>
                  </from>
                  <to>
                    <xdr:col>22</xdr:col>
                    <xdr:colOff>330200</xdr:colOff>
                    <xdr:row>2</xdr:row>
                    <xdr:rowOff>101600</xdr:rowOff>
                  </to>
                </anchor>
              </controlPr>
            </control>
          </mc:Choice>
        </mc:AlternateContent>
        <mc:AlternateContent xmlns:mc="http://schemas.openxmlformats.org/markup-compatibility/2006">
          <mc:Choice Requires="x14">
            <control shapeId="35024" r:id="rId4" name="Button 208">
              <controlPr defaultSize="0" print="0" autoFill="0" autoPict="0" macro="[0]!NormalSCreen">
                <anchor>
                  <from>
                    <xdr:col>20</xdr:col>
                    <xdr:colOff>495300</xdr:colOff>
                    <xdr:row>2</xdr:row>
                    <xdr:rowOff>114300</xdr:rowOff>
                  </from>
                  <to>
                    <xdr:col>22</xdr:col>
                    <xdr:colOff>330200</xdr:colOff>
                    <xdr:row>3</xdr:row>
                    <xdr:rowOff>165100</xdr:rowOff>
                  </to>
                </anchor>
              </controlPr>
            </control>
          </mc:Choice>
        </mc:AlternateContent>
        <mc:AlternateContent xmlns:mc="http://schemas.openxmlformats.org/markup-compatibility/2006">
          <mc:Choice Requires="x14">
            <control shapeId="35031" r:id="rId5" name="Button 215">
              <controlPr defaultSize="0" print="0" autoFill="0" autoPict="0" macro="[0]!FullSCreen">
                <anchor>
                  <from>
                    <xdr:col>31</xdr:col>
                    <xdr:colOff>330200</xdr:colOff>
                    <xdr:row>1</xdr:row>
                    <xdr:rowOff>50800</xdr:rowOff>
                  </from>
                  <to>
                    <xdr:col>33</xdr:col>
                    <xdr:colOff>165100</xdr:colOff>
                    <xdr:row>2</xdr:row>
                    <xdr:rowOff>101600</xdr:rowOff>
                  </to>
                </anchor>
              </controlPr>
            </control>
          </mc:Choice>
        </mc:AlternateContent>
        <mc:AlternateContent xmlns:mc="http://schemas.openxmlformats.org/markup-compatibility/2006">
          <mc:Choice Requires="x14">
            <control shapeId="35032" r:id="rId6" name="Button 216">
              <controlPr defaultSize="0" print="0" autoFill="0" autoPict="0" macro="[0]!NormalSCreen">
                <anchor>
                  <from>
                    <xdr:col>31</xdr:col>
                    <xdr:colOff>330200</xdr:colOff>
                    <xdr:row>2</xdr:row>
                    <xdr:rowOff>114300</xdr:rowOff>
                  </from>
                  <to>
                    <xdr:col>33</xdr:col>
                    <xdr:colOff>165100</xdr:colOff>
                    <xdr:row>3</xdr:row>
                    <xdr:rowOff>165100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N143"/>
  <sheetViews>
    <sheetView workbookViewId="0"/>
  </sheetViews>
  <sheetFormatPr baseColWidth="10" defaultRowHeight="15" x14ac:dyDescent="0.2"/>
  <cols>
    <col min="1" max="256" width="8.83203125" customWidth="1"/>
  </cols>
  <sheetData>
    <row r="1" spans="1:14" s="1" customFormat="1" x14ac:dyDescent="0.2"/>
    <row r="2" spans="1:14" s="1" customFormat="1" x14ac:dyDescent="0.2">
      <c r="B2" s="1" t="s">
        <v>53</v>
      </c>
    </row>
    <row r="3" spans="1:14" s="1" customFormat="1" x14ac:dyDescent="0.2"/>
    <row r="4" spans="1:14" x14ac:dyDescent="0.2">
      <c r="A4" s="2"/>
      <c r="B4" s="2"/>
      <c r="C4" s="2"/>
      <c r="D4" s="2"/>
      <c r="E4" s="2"/>
      <c r="F4" s="2"/>
      <c r="G4" s="2"/>
      <c r="H4" s="1"/>
      <c r="I4" s="1"/>
      <c r="J4" s="1"/>
      <c r="K4" s="1"/>
      <c r="L4" s="2"/>
      <c r="M4" s="2"/>
      <c r="N4" s="2"/>
    </row>
    <row r="5" spans="1:14" x14ac:dyDescent="0.2">
      <c r="A5" s="2"/>
      <c r="B5" s="2"/>
      <c r="C5" s="2"/>
      <c r="D5" s="2"/>
      <c r="E5" s="2"/>
      <c r="F5" s="2"/>
      <c r="G5" s="2"/>
      <c r="H5" s="1"/>
      <c r="I5" s="1"/>
      <c r="J5" s="1"/>
      <c r="K5" s="1"/>
      <c r="L5" s="2"/>
      <c r="M5" s="2"/>
      <c r="N5" s="2"/>
    </row>
    <row r="6" spans="1:14" x14ac:dyDescent="0.2">
      <c r="A6" s="2"/>
      <c r="B6" s="2"/>
      <c r="C6" s="2"/>
      <c r="D6" s="2"/>
      <c r="E6" s="2"/>
      <c r="F6" s="2"/>
      <c r="G6" s="2"/>
      <c r="H6" s="1"/>
      <c r="I6" s="1"/>
      <c r="J6" s="1"/>
      <c r="K6" s="1"/>
      <c r="L6" s="2"/>
      <c r="M6" s="2"/>
      <c r="N6" s="2"/>
    </row>
    <row r="7" spans="1:14" ht="24" x14ac:dyDescent="0.3">
      <c r="A7" s="2"/>
      <c r="B7" s="109" t="s">
        <v>54</v>
      </c>
      <c r="C7" s="2"/>
      <c r="D7" s="2"/>
      <c r="E7" s="2"/>
      <c r="F7" s="2"/>
      <c r="G7" s="2"/>
      <c r="H7" s="2"/>
      <c r="I7" s="2"/>
      <c r="J7" s="2"/>
      <c r="K7" s="2"/>
      <c r="L7" s="2"/>
      <c r="M7" s="2"/>
      <c r="N7" s="2"/>
    </row>
    <row r="8" spans="1:14" x14ac:dyDescent="0.2">
      <c r="A8" s="2"/>
      <c r="B8" s="2"/>
      <c r="C8" s="2"/>
      <c r="D8" s="2"/>
      <c r="E8" s="2"/>
      <c r="F8" s="2"/>
      <c r="G8" s="2"/>
      <c r="H8" s="2"/>
      <c r="I8" s="2"/>
      <c r="J8" s="2"/>
      <c r="K8" s="2"/>
      <c r="L8" s="2"/>
      <c r="M8" s="2"/>
      <c r="N8" s="2"/>
    </row>
    <row r="9" spans="1:14" x14ac:dyDescent="0.2">
      <c r="A9" s="2"/>
      <c r="B9" s="2" t="s">
        <v>55</v>
      </c>
      <c r="C9" s="2"/>
      <c r="D9" s="2"/>
      <c r="E9" s="2"/>
      <c r="F9" s="2"/>
      <c r="G9" s="2"/>
      <c r="H9" s="2"/>
      <c r="I9" s="2"/>
      <c r="J9" s="2"/>
      <c r="K9" s="2"/>
      <c r="L9" s="2"/>
      <c r="M9" s="2"/>
      <c r="N9" s="2"/>
    </row>
    <row r="10" spans="1:14" x14ac:dyDescent="0.2">
      <c r="A10" s="2"/>
      <c r="B10" s="2"/>
      <c r="C10" s="2"/>
      <c r="D10" s="2"/>
      <c r="E10" s="2"/>
      <c r="F10" s="2"/>
      <c r="G10" s="2"/>
      <c r="H10" s="2"/>
      <c r="I10" s="2"/>
      <c r="J10" s="2"/>
      <c r="K10" s="2"/>
      <c r="L10" s="2"/>
      <c r="M10" s="2"/>
      <c r="N10" s="2"/>
    </row>
    <row r="11" spans="1:14" ht="19" x14ac:dyDescent="0.25">
      <c r="A11" s="2"/>
      <c r="B11" s="110" t="s">
        <v>56</v>
      </c>
      <c r="C11" s="2"/>
      <c r="D11" s="2"/>
      <c r="E11" s="2"/>
      <c r="F11" s="2"/>
      <c r="G11" s="2"/>
      <c r="H11" s="2"/>
      <c r="I11" s="2"/>
      <c r="J11" s="2"/>
      <c r="K11" s="2"/>
      <c r="L11" s="2"/>
      <c r="M11" s="2"/>
      <c r="N11" s="2"/>
    </row>
    <row r="12" spans="1:14" x14ac:dyDescent="0.2">
      <c r="A12" s="2"/>
      <c r="B12" s="2"/>
      <c r="C12" s="2"/>
      <c r="D12" s="2"/>
      <c r="E12" s="2"/>
      <c r="F12" s="2"/>
      <c r="G12" s="2"/>
      <c r="H12" s="2"/>
      <c r="I12" s="2"/>
      <c r="J12" s="2"/>
      <c r="K12" s="2"/>
      <c r="L12" s="2"/>
      <c r="M12" s="2"/>
      <c r="N12" s="2"/>
    </row>
    <row r="13" spans="1:14" x14ac:dyDescent="0.2">
      <c r="A13" s="2"/>
      <c r="B13" s="2"/>
      <c r="C13" s="2"/>
      <c r="D13" s="2"/>
      <c r="E13" s="2"/>
      <c r="F13" s="2"/>
      <c r="G13" s="2"/>
      <c r="H13" s="2"/>
      <c r="I13" s="2"/>
      <c r="J13" s="2"/>
      <c r="K13" s="2"/>
      <c r="L13" s="2"/>
      <c r="M13" s="2"/>
      <c r="N13" s="2"/>
    </row>
    <row r="14" spans="1:14" x14ac:dyDescent="0.2">
      <c r="A14" s="2"/>
      <c r="B14" s="2"/>
      <c r="C14" s="2"/>
      <c r="D14" s="2"/>
      <c r="E14" s="2"/>
      <c r="F14" s="2"/>
      <c r="G14" s="2"/>
      <c r="H14" s="2"/>
      <c r="I14" s="2"/>
      <c r="J14" s="2"/>
      <c r="K14" s="2"/>
      <c r="L14" s="2"/>
      <c r="M14" s="2"/>
      <c r="N14" s="2"/>
    </row>
    <row r="15" spans="1:14" x14ac:dyDescent="0.2">
      <c r="A15" s="2"/>
      <c r="B15" s="2"/>
      <c r="C15" s="2"/>
      <c r="D15" s="2"/>
      <c r="E15" s="2"/>
      <c r="F15" s="2"/>
      <c r="G15" s="2"/>
      <c r="H15" s="2"/>
      <c r="I15" s="2"/>
      <c r="J15" s="2"/>
      <c r="K15" s="2"/>
      <c r="L15" s="2"/>
      <c r="M15" s="2"/>
      <c r="N15" s="2"/>
    </row>
    <row r="16" spans="1:14" x14ac:dyDescent="0.2">
      <c r="A16" s="2"/>
      <c r="B16" s="2"/>
      <c r="C16" s="2"/>
      <c r="D16" s="2"/>
      <c r="E16" s="2"/>
      <c r="F16" s="2"/>
      <c r="G16" s="2"/>
      <c r="H16" s="2"/>
      <c r="I16" s="2"/>
      <c r="J16" s="2"/>
      <c r="K16" s="2"/>
      <c r="L16" s="2"/>
      <c r="M16" s="2"/>
      <c r="N16" s="2"/>
    </row>
    <row r="17" spans="1:14" x14ac:dyDescent="0.2">
      <c r="A17" s="2"/>
      <c r="B17" s="2"/>
      <c r="C17" s="2"/>
      <c r="D17" s="2"/>
      <c r="E17" s="2"/>
      <c r="F17" s="2"/>
      <c r="G17" s="2"/>
      <c r="H17" s="2"/>
      <c r="I17" s="2"/>
      <c r="J17" s="2"/>
      <c r="K17" s="2"/>
      <c r="L17" s="2"/>
      <c r="M17" s="2"/>
      <c r="N17" s="2"/>
    </row>
    <row r="18" spans="1:14" x14ac:dyDescent="0.2">
      <c r="A18" s="2"/>
      <c r="B18" s="2"/>
      <c r="C18" s="2"/>
      <c r="D18" s="2"/>
      <c r="E18" s="2"/>
      <c r="F18" s="2"/>
      <c r="G18" s="2"/>
      <c r="H18" s="2"/>
      <c r="I18" s="2"/>
      <c r="J18" s="2"/>
      <c r="K18" s="2"/>
      <c r="L18" s="2"/>
      <c r="M18" s="2"/>
      <c r="N18" s="2"/>
    </row>
    <row r="19" spans="1:14" x14ac:dyDescent="0.2">
      <c r="A19" s="2"/>
      <c r="B19" s="2"/>
      <c r="C19" s="2"/>
      <c r="D19" s="2"/>
      <c r="E19" s="2"/>
      <c r="F19" s="2"/>
      <c r="G19" s="2"/>
      <c r="H19" s="2"/>
      <c r="I19" s="2"/>
      <c r="J19" s="2"/>
      <c r="K19" s="2"/>
      <c r="L19" s="2"/>
      <c r="M19" s="2"/>
      <c r="N19" s="2"/>
    </row>
    <row r="20" spans="1:14" x14ac:dyDescent="0.2">
      <c r="A20" s="2"/>
      <c r="B20" s="2"/>
      <c r="C20" s="2"/>
      <c r="D20" s="2"/>
      <c r="E20" s="2"/>
      <c r="F20" s="2"/>
      <c r="G20" s="2"/>
      <c r="H20" s="2"/>
      <c r="I20" s="2"/>
      <c r="J20" s="2"/>
      <c r="K20" s="2"/>
      <c r="L20" s="2"/>
      <c r="M20" s="2"/>
      <c r="N20" s="2"/>
    </row>
    <row r="21" spans="1:14" x14ac:dyDescent="0.2">
      <c r="A21" s="2"/>
      <c r="B21" s="2"/>
      <c r="C21" s="2"/>
      <c r="D21" s="2"/>
      <c r="E21" s="2"/>
      <c r="F21" s="2"/>
      <c r="G21" s="2"/>
      <c r="H21" s="2"/>
      <c r="I21" s="2"/>
      <c r="J21" s="2"/>
      <c r="K21" s="2"/>
      <c r="L21" s="2"/>
      <c r="M21" s="2"/>
      <c r="N21" s="2"/>
    </row>
    <row r="22" spans="1:14" x14ac:dyDescent="0.2">
      <c r="A22" s="2"/>
      <c r="B22" s="2" t="s">
        <v>57</v>
      </c>
      <c r="C22" s="2"/>
      <c r="D22" s="2"/>
      <c r="E22" s="2"/>
      <c r="F22" s="2"/>
      <c r="G22" s="2"/>
      <c r="H22" s="2"/>
      <c r="I22" s="2"/>
      <c r="J22" s="2"/>
      <c r="K22" s="2"/>
      <c r="L22" s="2"/>
      <c r="M22" s="2"/>
      <c r="N22" s="2"/>
    </row>
    <row r="23" spans="1:14" x14ac:dyDescent="0.2">
      <c r="A23" s="2"/>
      <c r="B23" s="2" t="s">
        <v>58</v>
      </c>
      <c r="C23" s="2"/>
      <c r="D23" s="2"/>
      <c r="E23" s="2"/>
      <c r="F23" s="2"/>
      <c r="G23" s="2"/>
      <c r="H23" s="2"/>
      <c r="I23" s="2"/>
      <c r="J23" s="2"/>
      <c r="K23" s="2"/>
      <c r="L23" s="2"/>
      <c r="M23" s="2"/>
      <c r="N23" s="2"/>
    </row>
    <row r="24" spans="1:14" x14ac:dyDescent="0.2">
      <c r="A24" s="2"/>
      <c r="B24" s="2" t="s">
        <v>59</v>
      </c>
      <c r="C24" s="2"/>
      <c r="D24" s="2"/>
      <c r="E24" s="2"/>
      <c r="F24" s="2"/>
      <c r="G24" s="2"/>
      <c r="H24" s="2"/>
      <c r="I24" s="2"/>
      <c r="J24" s="2"/>
      <c r="K24" s="2"/>
      <c r="L24" s="2"/>
      <c r="M24" s="2"/>
      <c r="N24" s="2"/>
    </row>
    <row r="25" spans="1:14" x14ac:dyDescent="0.2">
      <c r="A25" s="2"/>
      <c r="B25" s="2"/>
      <c r="C25" s="2"/>
      <c r="D25" s="2"/>
      <c r="E25" s="2"/>
      <c r="F25" s="2"/>
      <c r="G25" s="2"/>
      <c r="H25" s="2"/>
      <c r="I25" s="2"/>
      <c r="J25" s="2"/>
      <c r="K25" s="2"/>
      <c r="L25" s="2"/>
      <c r="M25" s="2"/>
      <c r="N25" s="2"/>
    </row>
    <row r="26" spans="1:14" ht="19" x14ac:dyDescent="0.25">
      <c r="A26" s="2"/>
      <c r="B26" s="110" t="s">
        <v>60</v>
      </c>
      <c r="C26" s="2"/>
      <c r="D26" s="2"/>
      <c r="E26" s="2"/>
      <c r="F26" s="2"/>
      <c r="G26" s="2"/>
      <c r="H26" s="2"/>
      <c r="I26" s="2"/>
      <c r="J26" s="2"/>
      <c r="K26" s="2"/>
      <c r="L26" s="2"/>
      <c r="M26" s="2"/>
      <c r="N26" s="2"/>
    </row>
    <row r="27" spans="1:14" x14ac:dyDescent="0.2">
      <c r="A27" s="2"/>
      <c r="B27" s="2"/>
      <c r="C27" s="2"/>
      <c r="D27" s="2"/>
      <c r="E27" s="2"/>
      <c r="F27" s="2"/>
      <c r="G27" s="2"/>
      <c r="H27" s="2"/>
      <c r="I27" s="2"/>
      <c r="J27" s="2"/>
      <c r="K27" s="2"/>
      <c r="L27" s="2"/>
      <c r="M27" s="2"/>
      <c r="N27" s="2"/>
    </row>
    <row r="28" spans="1:14" x14ac:dyDescent="0.2">
      <c r="A28" s="2"/>
      <c r="B28" s="2"/>
      <c r="C28" s="2"/>
      <c r="D28" s="2"/>
      <c r="E28" s="2"/>
      <c r="F28" s="2"/>
      <c r="G28" s="2"/>
      <c r="H28" s="2"/>
      <c r="I28" s="2"/>
      <c r="J28" s="2"/>
      <c r="K28" s="2"/>
      <c r="L28" s="2"/>
      <c r="M28" s="2"/>
      <c r="N28" s="2"/>
    </row>
    <row r="29" spans="1:14" x14ac:dyDescent="0.2">
      <c r="A29" s="2"/>
      <c r="B29" s="2"/>
      <c r="C29" s="2"/>
      <c r="D29" s="2"/>
      <c r="E29" s="2"/>
      <c r="F29" s="2"/>
      <c r="G29" s="2"/>
      <c r="H29" s="2"/>
      <c r="I29" s="2"/>
      <c r="J29" s="2"/>
      <c r="K29" s="2"/>
      <c r="L29" s="2"/>
      <c r="M29" s="2"/>
      <c r="N29" s="2"/>
    </row>
    <row r="30" spans="1:14" x14ac:dyDescent="0.2">
      <c r="A30" s="2"/>
      <c r="B30" s="2"/>
      <c r="C30" s="2"/>
      <c r="D30" s="2"/>
      <c r="E30" s="2"/>
      <c r="F30" s="2"/>
      <c r="G30" s="2"/>
      <c r="H30" s="2"/>
      <c r="I30" s="2"/>
      <c r="J30" s="2"/>
      <c r="K30" s="2"/>
      <c r="L30" s="2"/>
      <c r="M30" s="2"/>
      <c r="N30" s="2"/>
    </row>
    <row r="31" spans="1:14" x14ac:dyDescent="0.2">
      <c r="A31" s="2"/>
      <c r="B31" s="2"/>
      <c r="C31" s="2"/>
      <c r="D31" s="2"/>
      <c r="E31" s="2"/>
      <c r="F31" s="2"/>
      <c r="G31" s="2"/>
      <c r="H31" s="2"/>
      <c r="I31" s="2"/>
      <c r="J31" s="2"/>
      <c r="K31" s="2"/>
      <c r="L31" s="2"/>
      <c r="M31" s="2"/>
      <c r="N31" s="2"/>
    </row>
    <row r="32" spans="1:14" x14ac:dyDescent="0.2">
      <c r="A32" s="2"/>
      <c r="B32" s="2"/>
      <c r="C32" s="2"/>
      <c r="D32" s="2"/>
      <c r="E32" s="2"/>
      <c r="F32" s="2"/>
      <c r="G32" s="2"/>
      <c r="H32" s="2"/>
      <c r="I32" s="2"/>
      <c r="J32" s="2"/>
      <c r="K32" s="2"/>
      <c r="L32" s="2"/>
      <c r="M32" s="2"/>
      <c r="N32" s="2"/>
    </row>
    <row r="33" spans="1:14" x14ac:dyDescent="0.2">
      <c r="A33" s="2"/>
      <c r="B33" s="2" t="s">
        <v>61</v>
      </c>
      <c r="C33" s="2"/>
      <c r="D33" s="2"/>
      <c r="E33" s="2"/>
      <c r="F33" s="2"/>
      <c r="G33" s="2"/>
      <c r="H33" s="2"/>
      <c r="I33" s="2"/>
      <c r="J33" s="2"/>
      <c r="K33" s="2"/>
      <c r="L33" s="2"/>
      <c r="M33" s="2"/>
      <c r="N33" s="2"/>
    </row>
    <row r="34" spans="1:14" x14ac:dyDescent="0.2">
      <c r="A34" s="2"/>
      <c r="B34" s="2"/>
      <c r="C34" s="2"/>
      <c r="D34" s="2"/>
      <c r="E34" s="2"/>
      <c r="F34" s="2"/>
      <c r="G34" s="2"/>
      <c r="H34" s="2"/>
      <c r="I34" s="2"/>
      <c r="J34" s="2"/>
      <c r="K34" s="2"/>
      <c r="L34" s="2"/>
      <c r="M34" s="2"/>
      <c r="N34" s="2"/>
    </row>
    <row r="35" spans="1:14" ht="19" x14ac:dyDescent="0.25">
      <c r="A35" s="2"/>
      <c r="B35" s="110" t="s">
        <v>62</v>
      </c>
      <c r="C35" s="2"/>
      <c r="D35" s="2"/>
      <c r="E35" s="2"/>
      <c r="F35" s="2"/>
      <c r="G35" s="2"/>
      <c r="H35" s="2"/>
      <c r="I35" s="2"/>
      <c r="J35" s="2"/>
      <c r="K35" s="2"/>
      <c r="L35" s="2"/>
      <c r="M35" s="2"/>
      <c r="N35" s="2"/>
    </row>
    <row r="36" spans="1:14" x14ac:dyDescent="0.2">
      <c r="A36" s="2"/>
      <c r="B36" s="2"/>
      <c r="C36" s="2"/>
      <c r="D36" s="2"/>
      <c r="E36" s="2"/>
      <c r="F36" s="2"/>
      <c r="G36" s="2"/>
      <c r="H36" s="2"/>
      <c r="I36" s="2"/>
      <c r="J36" s="2"/>
      <c r="K36" s="2"/>
      <c r="L36" s="2"/>
      <c r="M36" s="2"/>
      <c r="N36" s="2"/>
    </row>
    <row r="37" spans="1:14" x14ac:dyDescent="0.2">
      <c r="A37" s="2"/>
      <c r="B37" s="2"/>
      <c r="C37" s="2"/>
      <c r="D37" s="2"/>
      <c r="E37" s="2"/>
      <c r="F37" s="2"/>
      <c r="G37" s="2"/>
      <c r="H37" s="2"/>
      <c r="I37" s="2"/>
      <c r="J37" s="2"/>
      <c r="K37" s="2"/>
      <c r="L37" s="2"/>
      <c r="M37" s="2"/>
      <c r="N37" s="2"/>
    </row>
    <row r="38" spans="1:14" x14ac:dyDescent="0.2">
      <c r="A38" s="2"/>
      <c r="B38" s="2"/>
      <c r="C38" s="2"/>
      <c r="D38" s="2"/>
      <c r="E38" s="2"/>
      <c r="F38" s="2"/>
      <c r="G38" s="2"/>
      <c r="H38" s="2"/>
      <c r="I38" s="2"/>
      <c r="J38" s="2"/>
      <c r="K38" s="2"/>
      <c r="L38" s="2"/>
      <c r="M38" s="2"/>
      <c r="N38" s="2"/>
    </row>
    <row r="39" spans="1:14" x14ac:dyDescent="0.2">
      <c r="A39" s="2"/>
      <c r="B39" s="2"/>
      <c r="C39" s="2"/>
      <c r="D39" s="2"/>
      <c r="E39" s="2"/>
      <c r="F39" s="2"/>
      <c r="G39" s="2"/>
      <c r="H39" s="2"/>
      <c r="I39" s="2"/>
      <c r="J39" s="2"/>
      <c r="K39" s="2"/>
      <c r="L39" s="2"/>
      <c r="M39" s="2"/>
      <c r="N39" s="2"/>
    </row>
    <row r="40" spans="1:14" x14ac:dyDescent="0.2">
      <c r="A40" s="2"/>
      <c r="B40" s="2"/>
      <c r="C40" s="2"/>
      <c r="D40" s="2"/>
      <c r="E40" s="2"/>
      <c r="F40" s="2"/>
      <c r="G40" s="2"/>
      <c r="H40" s="2"/>
      <c r="I40" s="2"/>
      <c r="J40" s="2"/>
      <c r="K40" s="2"/>
      <c r="L40" s="2"/>
      <c r="M40" s="2"/>
      <c r="N40" s="2"/>
    </row>
    <row r="41" spans="1:14" x14ac:dyDescent="0.2">
      <c r="A41" s="2"/>
      <c r="B41" s="2"/>
      <c r="C41" s="2"/>
      <c r="D41" s="2"/>
      <c r="E41" s="2"/>
      <c r="F41" s="2"/>
      <c r="G41" s="2"/>
      <c r="H41" s="2"/>
      <c r="I41" s="2"/>
      <c r="J41" s="2"/>
      <c r="K41" s="2"/>
      <c r="L41" s="2"/>
      <c r="M41" s="2"/>
      <c r="N41" s="2"/>
    </row>
    <row r="42" spans="1:14" x14ac:dyDescent="0.2">
      <c r="A42" s="2"/>
      <c r="B42" s="2"/>
      <c r="C42" s="2"/>
      <c r="D42" s="2"/>
      <c r="E42" s="2"/>
      <c r="F42" s="2"/>
      <c r="G42" s="2"/>
      <c r="H42" s="2"/>
      <c r="I42" s="2"/>
      <c r="J42" s="2"/>
      <c r="K42" s="2"/>
      <c r="L42" s="2"/>
      <c r="M42" s="2"/>
      <c r="N42" s="2"/>
    </row>
    <row r="43" spans="1:14" x14ac:dyDescent="0.2">
      <c r="A43" s="2"/>
      <c r="B43" s="2"/>
      <c r="C43" s="2"/>
      <c r="D43" s="2"/>
      <c r="E43" s="2"/>
      <c r="F43" s="2"/>
      <c r="G43" s="2"/>
      <c r="H43" s="2"/>
      <c r="I43" s="2"/>
      <c r="J43" s="2"/>
      <c r="K43" s="2"/>
      <c r="L43" s="2"/>
      <c r="M43" s="2"/>
      <c r="N43" s="2"/>
    </row>
    <row r="44" spans="1:14" x14ac:dyDescent="0.2">
      <c r="A44" s="2"/>
      <c r="B44" s="2"/>
      <c r="C44" s="2"/>
      <c r="D44" s="2"/>
      <c r="E44" s="2"/>
      <c r="F44" s="2"/>
      <c r="G44" s="2"/>
      <c r="H44" s="2"/>
      <c r="I44" s="2"/>
      <c r="J44" s="2"/>
      <c r="K44" s="2"/>
      <c r="L44" s="2"/>
      <c r="M44" s="2"/>
      <c r="N44" s="2"/>
    </row>
    <row r="45" spans="1:14" x14ac:dyDescent="0.2">
      <c r="A45" s="2"/>
      <c r="B45" s="2"/>
      <c r="C45" s="2"/>
      <c r="D45" s="2"/>
      <c r="E45" s="2"/>
      <c r="F45" s="2"/>
      <c r="G45" s="2"/>
      <c r="H45" s="2"/>
      <c r="I45" s="2"/>
      <c r="J45" s="2"/>
      <c r="K45" s="2"/>
      <c r="L45" s="2"/>
      <c r="M45" s="2"/>
      <c r="N45" s="2"/>
    </row>
    <row r="46" spans="1:14" x14ac:dyDescent="0.2">
      <c r="A46" s="2"/>
      <c r="B46" s="2" t="s">
        <v>63</v>
      </c>
      <c r="C46" s="2"/>
      <c r="D46" s="2"/>
      <c r="E46" s="2"/>
      <c r="F46" s="2"/>
      <c r="G46" s="2"/>
      <c r="H46" s="2"/>
      <c r="I46" s="2"/>
      <c r="J46" s="2"/>
      <c r="K46" s="2"/>
      <c r="L46" s="2"/>
      <c r="M46" s="2"/>
      <c r="N46" s="2"/>
    </row>
    <row r="47" spans="1:14" x14ac:dyDescent="0.2">
      <c r="A47" s="2"/>
      <c r="B47" s="2" t="s">
        <v>64</v>
      </c>
      <c r="C47" s="2"/>
      <c r="D47" s="2"/>
      <c r="E47" s="2"/>
      <c r="F47" s="2"/>
      <c r="G47" s="2"/>
      <c r="H47" s="2"/>
      <c r="I47" s="2"/>
      <c r="J47" s="2"/>
      <c r="K47" s="2"/>
      <c r="L47" s="2"/>
      <c r="M47" s="2"/>
      <c r="N47" s="2"/>
    </row>
    <row r="48" spans="1:14" x14ac:dyDescent="0.2">
      <c r="A48" s="2"/>
      <c r="B48" s="2"/>
      <c r="C48" s="2"/>
      <c r="D48" s="2"/>
      <c r="E48" s="2"/>
      <c r="F48" s="2"/>
      <c r="G48" s="2"/>
      <c r="H48" s="2"/>
      <c r="I48" s="2"/>
      <c r="J48" s="2"/>
      <c r="K48" s="2"/>
      <c r="L48" s="2"/>
      <c r="M48" s="2"/>
      <c r="N48" s="2"/>
    </row>
    <row r="49" spans="1:14" x14ac:dyDescent="0.2">
      <c r="A49" s="2"/>
      <c r="B49" s="2" t="s">
        <v>65</v>
      </c>
      <c r="C49" s="2"/>
      <c r="D49" s="2"/>
      <c r="E49" s="2"/>
      <c r="F49" s="2"/>
      <c r="G49" s="2"/>
      <c r="H49" s="2"/>
      <c r="I49" s="2"/>
      <c r="J49" s="2"/>
      <c r="K49" s="2"/>
      <c r="L49" s="2"/>
      <c r="M49" s="2"/>
      <c r="N49" s="2"/>
    </row>
    <row r="50" spans="1:14" x14ac:dyDescent="0.2">
      <c r="A50" s="2"/>
      <c r="B50" s="2"/>
      <c r="C50" s="2"/>
      <c r="D50" s="2"/>
      <c r="E50" s="2"/>
      <c r="F50" s="2"/>
      <c r="G50" s="2"/>
      <c r="H50" s="2"/>
      <c r="I50" s="2"/>
      <c r="J50" s="2"/>
      <c r="K50" s="2"/>
      <c r="L50" s="2"/>
      <c r="M50" s="2"/>
      <c r="N50" s="2"/>
    </row>
    <row r="51" spans="1:14" x14ac:dyDescent="0.2">
      <c r="A51" s="2"/>
      <c r="B51" s="2" t="s">
        <v>66</v>
      </c>
      <c r="C51" s="2"/>
      <c r="D51" s="2"/>
      <c r="E51" s="2"/>
      <c r="F51" s="2"/>
      <c r="G51" s="2"/>
      <c r="H51" s="2"/>
      <c r="I51" s="2"/>
      <c r="J51" s="2"/>
      <c r="K51" s="2"/>
      <c r="L51" s="2"/>
      <c r="M51" s="2"/>
      <c r="N51" s="2"/>
    </row>
    <row r="52" spans="1:14" x14ac:dyDescent="0.2">
      <c r="A52" s="2"/>
      <c r="B52" s="2"/>
      <c r="C52" s="2"/>
      <c r="D52" s="2"/>
      <c r="E52" s="2"/>
      <c r="F52" s="2"/>
      <c r="G52" s="2"/>
      <c r="H52" s="2"/>
      <c r="I52" s="2"/>
      <c r="J52" s="2"/>
      <c r="K52" s="2"/>
      <c r="L52" s="2"/>
      <c r="M52" s="2"/>
      <c r="N52" s="2"/>
    </row>
    <row r="53" spans="1:14" x14ac:dyDescent="0.2">
      <c r="A53" s="2"/>
      <c r="B53" s="2"/>
      <c r="C53" s="2"/>
      <c r="D53" s="2"/>
      <c r="E53" s="2"/>
      <c r="F53" s="2"/>
      <c r="G53" s="2"/>
      <c r="H53" s="2"/>
      <c r="I53" s="2"/>
      <c r="J53" s="2"/>
      <c r="K53" s="2"/>
      <c r="L53" s="2"/>
      <c r="M53" s="2"/>
      <c r="N53" s="2"/>
    </row>
    <row r="54" spans="1:14" x14ac:dyDescent="0.2">
      <c r="A54" s="2"/>
      <c r="B54" s="1" t="s">
        <v>69</v>
      </c>
      <c r="C54" s="1"/>
      <c r="D54" s="1"/>
      <c r="E54" s="1"/>
      <c r="F54" s="1"/>
      <c r="G54" s="1"/>
      <c r="H54" s="1"/>
      <c r="I54" s="1"/>
      <c r="J54" s="2"/>
      <c r="K54" s="2"/>
      <c r="L54" s="2"/>
      <c r="M54" s="2"/>
      <c r="N54" s="2"/>
    </row>
    <row r="55" spans="1:14" x14ac:dyDescent="0.2">
      <c r="A55" s="2"/>
      <c r="B55" s="116" t="s">
        <v>70</v>
      </c>
      <c r="C55" s="117"/>
      <c r="D55" s="117"/>
      <c r="E55" s="116" t="s">
        <v>71</v>
      </c>
      <c r="F55" s="117"/>
      <c r="G55" s="117"/>
      <c r="H55" s="1"/>
      <c r="I55" s="1"/>
      <c r="J55" s="2"/>
      <c r="K55" s="2"/>
      <c r="L55" s="2"/>
      <c r="M55" s="2"/>
      <c r="N55" s="2"/>
    </row>
    <row r="56" spans="1:14" x14ac:dyDescent="0.2">
      <c r="A56" s="2"/>
      <c r="B56" s="2"/>
      <c r="C56" s="2"/>
      <c r="D56" s="2"/>
      <c r="E56" s="2"/>
      <c r="F56" s="2"/>
      <c r="G56" s="2"/>
      <c r="H56" s="2"/>
      <c r="I56" s="2"/>
      <c r="J56" s="2"/>
      <c r="K56" s="2"/>
      <c r="L56" s="2"/>
      <c r="M56" s="2"/>
      <c r="N56" s="2"/>
    </row>
    <row r="57" spans="1:14" x14ac:dyDescent="0.2">
      <c r="A57" s="2"/>
      <c r="B57" s="2"/>
      <c r="C57" s="2"/>
      <c r="D57" s="2"/>
      <c r="E57" s="2"/>
      <c r="F57" s="2"/>
      <c r="G57" s="2"/>
      <c r="H57" s="2"/>
      <c r="I57" s="2"/>
      <c r="J57" s="2"/>
      <c r="K57" s="2"/>
      <c r="L57" s="2"/>
      <c r="M57" s="2"/>
      <c r="N57" s="2"/>
    </row>
    <row r="58" spans="1:14" x14ac:dyDescent="0.2">
      <c r="A58" s="2"/>
      <c r="B58" s="2"/>
      <c r="C58" s="2"/>
      <c r="D58" s="2"/>
      <c r="E58" s="2"/>
      <c r="F58" s="2"/>
      <c r="G58" s="2"/>
      <c r="H58" s="2"/>
      <c r="I58" s="2"/>
      <c r="J58" s="2"/>
      <c r="K58" s="2"/>
      <c r="L58" s="2"/>
      <c r="M58" s="2"/>
      <c r="N58" s="2"/>
    </row>
    <row r="59" spans="1:14" x14ac:dyDescent="0.2">
      <c r="A59" s="2"/>
      <c r="B59" s="2"/>
      <c r="C59" s="2"/>
      <c r="D59" s="2"/>
      <c r="E59" s="2"/>
      <c r="F59" s="2"/>
      <c r="G59" s="2"/>
      <c r="H59" s="2"/>
      <c r="I59" s="2"/>
      <c r="J59" s="2"/>
      <c r="K59" s="2"/>
      <c r="L59" s="2"/>
      <c r="M59" s="2"/>
      <c r="N59" s="2"/>
    </row>
    <row r="60" spans="1:14" x14ac:dyDescent="0.2">
      <c r="A60" s="2"/>
      <c r="B60" s="2"/>
      <c r="C60" s="2"/>
      <c r="D60" s="2"/>
      <c r="E60" s="2"/>
      <c r="F60" s="2"/>
      <c r="G60" s="2"/>
      <c r="H60" s="2"/>
      <c r="I60" s="2"/>
      <c r="J60" s="2"/>
      <c r="K60" s="2"/>
      <c r="L60" s="2"/>
      <c r="M60" s="2"/>
      <c r="N60" s="2"/>
    </row>
    <row r="61" spans="1:14" x14ac:dyDescent="0.2">
      <c r="A61" s="2"/>
      <c r="B61" s="2"/>
      <c r="C61" s="2"/>
      <c r="D61" s="2"/>
      <c r="E61" s="2"/>
      <c r="F61" s="2"/>
      <c r="G61" s="2"/>
      <c r="H61" s="2"/>
      <c r="I61" s="2"/>
      <c r="J61" s="2"/>
      <c r="K61" s="2"/>
      <c r="L61" s="2"/>
      <c r="M61" s="2"/>
      <c r="N61" s="2"/>
    </row>
    <row r="62" spans="1:14" x14ac:dyDescent="0.2">
      <c r="A62" s="2"/>
      <c r="B62" s="2"/>
      <c r="C62" s="2"/>
      <c r="D62" s="2"/>
      <c r="E62" s="2"/>
      <c r="F62" s="2"/>
      <c r="G62" s="2"/>
      <c r="H62" s="2"/>
      <c r="I62" s="2"/>
      <c r="J62" s="2"/>
      <c r="K62" s="2"/>
      <c r="L62" s="2"/>
      <c r="M62" s="2"/>
      <c r="N62" s="2"/>
    </row>
    <row r="63" spans="1:14" x14ac:dyDescent="0.2">
      <c r="A63" s="2"/>
      <c r="B63" s="2"/>
      <c r="C63" s="2"/>
      <c r="D63" s="2"/>
      <c r="E63" s="2"/>
      <c r="F63" s="2"/>
      <c r="G63" s="2"/>
      <c r="H63" s="2"/>
      <c r="I63" s="2"/>
      <c r="J63" s="2"/>
      <c r="K63" s="2"/>
      <c r="L63" s="2"/>
      <c r="M63" s="2"/>
      <c r="N63" s="2"/>
    </row>
    <row r="64" spans="1:14" x14ac:dyDescent="0.2">
      <c r="A64" s="2"/>
      <c r="B64" s="2"/>
      <c r="C64" s="2"/>
      <c r="D64" s="2"/>
      <c r="E64" s="2"/>
      <c r="F64" s="2"/>
      <c r="G64" s="2"/>
      <c r="H64" s="2"/>
      <c r="I64" s="2"/>
      <c r="J64" s="2"/>
      <c r="K64" s="2"/>
      <c r="L64" s="2"/>
      <c r="M64" s="2"/>
      <c r="N64" s="2"/>
    </row>
    <row r="65" spans="1:14" x14ac:dyDescent="0.2">
      <c r="A65" s="2"/>
      <c r="B65" s="2"/>
      <c r="C65" s="2"/>
      <c r="D65" s="2"/>
      <c r="E65" s="2"/>
      <c r="F65" s="2"/>
      <c r="G65" s="2"/>
      <c r="H65" s="2"/>
      <c r="I65" s="2"/>
      <c r="J65" s="2"/>
      <c r="K65" s="2"/>
      <c r="L65" s="2"/>
      <c r="M65" s="2"/>
      <c r="N65" s="2"/>
    </row>
    <row r="66" spans="1:14" x14ac:dyDescent="0.2">
      <c r="A66" s="2"/>
      <c r="B66" s="2"/>
      <c r="C66" s="2"/>
      <c r="D66" s="2"/>
      <c r="E66" s="2"/>
      <c r="F66" s="2"/>
      <c r="G66" s="2"/>
      <c r="H66" s="2"/>
      <c r="I66" s="2"/>
      <c r="J66" s="2"/>
      <c r="K66" s="2"/>
      <c r="L66" s="2"/>
      <c r="M66" s="2"/>
      <c r="N66" s="2"/>
    </row>
    <row r="67" spans="1:14" x14ac:dyDescent="0.2">
      <c r="A67" s="2"/>
      <c r="B67" s="2"/>
      <c r="C67" s="2"/>
      <c r="D67" s="2"/>
      <c r="E67" s="2"/>
      <c r="F67" s="2"/>
      <c r="G67" s="2"/>
      <c r="H67" s="2"/>
      <c r="I67" s="2"/>
      <c r="J67" s="2"/>
      <c r="K67" s="2"/>
      <c r="L67" s="2"/>
      <c r="M67" s="2"/>
      <c r="N67" s="2"/>
    </row>
    <row r="68" spans="1:14" x14ac:dyDescent="0.2">
      <c r="A68" s="2"/>
      <c r="B68" s="2"/>
      <c r="C68" s="2"/>
      <c r="D68" s="2"/>
      <c r="E68" s="2"/>
      <c r="F68" s="2"/>
      <c r="G68" s="2"/>
      <c r="H68" s="2"/>
      <c r="I68" s="2"/>
      <c r="J68" s="2"/>
      <c r="K68" s="2"/>
      <c r="L68" s="2"/>
      <c r="M68" s="2"/>
      <c r="N68" s="2"/>
    </row>
    <row r="69" spans="1:14" x14ac:dyDescent="0.2">
      <c r="A69" s="2"/>
      <c r="B69" s="2"/>
      <c r="C69" s="2"/>
      <c r="D69" s="2"/>
      <c r="E69" s="2"/>
      <c r="F69" s="2"/>
      <c r="G69" s="2"/>
      <c r="H69" s="2"/>
      <c r="I69" s="2"/>
      <c r="J69" s="2"/>
      <c r="K69" s="2"/>
      <c r="L69" s="2"/>
      <c r="M69" s="2"/>
      <c r="N69" s="2"/>
    </row>
    <row r="70" spans="1:14" x14ac:dyDescent="0.2">
      <c r="A70" s="2"/>
      <c r="B70" s="2"/>
      <c r="C70" s="2"/>
      <c r="D70" s="2"/>
      <c r="E70" s="2"/>
      <c r="F70" s="2"/>
      <c r="G70" s="2"/>
      <c r="H70" s="2"/>
      <c r="I70" s="2"/>
      <c r="J70" s="2"/>
      <c r="K70" s="2"/>
      <c r="L70" s="2"/>
      <c r="M70" s="2"/>
      <c r="N70" s="2"/>
    </row>
    <row r="71" spans="1:14" x14ac:dyDescent="0.2">
      <c r="A71" s="2"/>
      <c r="B71" s="2"/>
      <c r="C71" s="2"/>
      <c r="D71" s="2"/>
      <c r="E71" s="2"/>
      <c r="F71" s="2"/>
      <c r="G71" s="2"/>
      <c r="H71" s="2"/>
      <c r="I71" s="2"/>
      <c r="J71" s="2"/>
      <c r="K71" s="2"/>
      <c r="L71" s="2"/>
      <c r="M71" s="2"/>
      <c r="N71" s="2"/>
    </row>
    <row r="72" spans="1:14" x14ac:dyDescent="0.2">
      <c r="A72" s="2"/>
      <c r="B72" s="2"/>
      <c r="C72" s="2"/>
      <c r="D72" s="2"/>
      <c r="E72" s="2"/>
      <c r="F72" s="2"/>
      <c r="G72" s="2"/>
      <c r="H72" s="2"/>
      <c r="I72" s="2"/>
      <c r="J72" s="2"/>
      <c r="K72" s="2"/>
      <c r="L72" s="2"/>
      <c r="M72" s="2"/>
      <c r="N72" s="2"/>
    </row>
    <row r="73" spans="1:14" x14ac:dyDescent="0.2">
      <c r="A73" s="2"/>
      <c r="B73" s="2"/>
      <c r="C73" s="2"/>
      <c r="D73" s="2"/>
      <c r="E73" s="2"/>
      <c r="F73" s="2"/>
      <c r="G73" s="2"/>
      <c r="H73" s="2"/>
      <c r="I73" s="2"/>
      <c r="J73" s="2"/>
      <c r="K73" s="2"/>
      <c r="L73" s="2"/>
      <c r="M73" s="2"/>
      <c r="N73" s="2"/>
    </row>
    <row r="74" spans="1:14" x14ac:dyDescent="0.2">
      <c r="A74" s="2"/>
      <c r="B74" s="2"/>
      <c r="C74" s="2"/>
      <c r="D74" s="2"/>
      <c r="E74" s="2"/>
      <c r="F74" s="2"/>
      <c r="G74" s="2"/>
      <c r="H74" s="2"/>
      <c r="I74" s="2"/>
      <c r="J74" s="2"/>
      <c r="K74" s="2"/>
      <c r="L74" s="2"/>
      <c r="M74" s="2"/>
      <c r="N74" s="2"/>
    </row>
    <row r="75" spans="1:14" x14ac:dyDescent="0.2">
      <c r="A75" s="2"/>
      <c r="B75" s="2"/>
      <c r="C75" s="2"/>
      <c r="D75" s="2"/>
      <c r="E75" s="2"/>
      <c r="F75" s="2"/>
      <c r="G75" s="2"/>
      <c r="H75" s="2"/>
      <c r="I75" s="2"/>
      <c r="J75" s="2"/>
      <c r="K75" s="2"/>
      <c r="L75" s="2"/>
      <c r="M75" s="2"/>
      <c r="N75" s="2"/>
    </row>
    <row r="76" spans="1:14" x14ac:dyDescent="0.2">
      <c r="A76" s="2"/>
      <c r="B76" s="2"/>
      <c r="C76" s="2"/>
      <c r="D76" s="2"/>
      <c r="E76" s="2"/>
      <c r="F76" s="2"/>
      <c r="G76" s="2"/>
      <c r="H76" s="2"/>
      <c r="I76" s="2"/>
      <c r="J76" s="2"/>
      <c r="K76" s="2"/>
      <c r="L76" s="2"/>
      <c r="M76" s="2"/>
      <c r="N76" s="2"/>
    </row>
    <row r="77" spans="1:14" x14ac:dyDescent="0.2">
      <c r="A77" s="2"/>
      <c r="B77" s="2"/>
      <c r="C77" s="2"/>
      <c r="D77" s="2"/>
      <c r="E77" s="2"/>
      <c r="F77" s="2"/>
      <c r="G77" s="2"/>
      <c r="H77" s="2"/>
      <c r="I77" s="2"/>
      <c r="J77" s="2"/>
      <c r="K77" s="2"/>
      <c r="L77" s="2"/>
      <c r="M77" s="2"/>
      <c r="N77" s="2"/>
    </row>
    <row r="78" spans="1:14" x14ac:dyDescent="0.2">
      <c r="A78" s="2"/>
      <c r="B78" s="2"/>
      <c r="C78" s="2"/>
      <c r="D78" s="2"/>
      <c r="E78" s="2"/>
      <c r="F78" s="2"/>
      <c r="G78" s="2"/>
      <c r="H78" s="2"/>
      <c r="I78" s="2"/>
      <c r="J78" s="2"/>
      <c r="K78" s="2"/>
      <c r="L78" s="2"/>
      <c r="M78" s="2"/>
      <c r="N78" s="2"/>
    </row>
    <row r="79" spans="1:14" x14ac:dyDescent="0.2">
      <c r="A79" s="2"/>
      <c r="B79" s="2"/>
      <c r="C79" s="2"/>
      <c r="D79" s="2"/>
      <c r="E79" s="2"/>
      <c r="F79" s="2"/>
      <c r="G79" s="2"/>
      <c r="H79" s="2"/>
      <c r="I79" s="2"/>
      <c r="J79" s="2"/>
      <c r="K79" s="2"/>
      <c r="L79" s="2"/>
      <c r="M79" s="2"/>
      <c r="N79" s="2"/>
    </row>
    <row r="80" spans="1:14" x14ac:dyDescent="0.2">
      <c r="A80" s="2"/>
      <c r="B80" s="2"/>
      <c r="C80" s="2"/>
      <c r="D80" s="2"/>
      <c r="E80" s="2"/>
      <c r="F80" s="2"/>
      <c r="G80" s="2"/>
      <c r="H80" s="2"/>
      <c r="I80" s="2"/>
      <c r="J80" s="2"/>
      <c r="K80" s="2"/>
      <c r="L80" s="2"/>
      <c r="M80" s="2"/>
      <c r="N80" s="2"/>
    </row>
    <row r="81" spans="1:14" x14ac:dyDescent="0.2">
      <c r="A81" s="2"/>
      <c r="B81" s="2"/>
      <c r="C81" s="2"/>
      <c r="D81" s="2"/>
      <c r="E81" s="2"/>
      <c r="F81" s="2"/>
      <c r="G81" s="2"/>
      <c r="H81" s="2"/>
      <c r="I81" s="2"/>
      <c r="J81" s="2"/>
      <c r="K81" s="2"/>
      <c r="L81" s="2"/>
      <c r="M81" s="2"/>
      <c r="N81" s="2"/>
    </row>
    <row r="82" spans="1:14" x14ac:dyDescent="0.2">
      <c r="A82" s="2"/>
      <c r="B82" s="2"/>
      <c r="C82" s="2"/>
      <c r="D82" s="2"/>
      <c r="E82" s="2"/>
      <c r="F82" s="2"/>
      <c r="G82" s="2"/>
      <c r="H82" s="2"/>
      <c r="I82" s="2"/>
      <c r="J82" s="2"/>
      <c r="K82" s="2"/>
      <c r="L82" s="2"/>
      <c r="M82" s="2"/>
      <c r="N82" s="2"/>
    </row>
    <row r="83" spans="1:14" x14ac:dyDescent="0.2">
      <c r="A83" s="2"/>
      <c r="B83" s="2"/>
      <c r="C83" s="2"/>
      <c r="D83" s="2"/>
      <c r="E83" s="2"/>
      <c r="F83" s="2"/>
      <c r="G83" s="2"/>
      <c r="H83" s="2"/>
      <c r="I83" s="2"/>
      <c r="J83" s="2"/>
      <c r="K83" s="2"/>
      <c r="L83" s="2"/>
      <c r="M83" s="2"/>
      <c r="N83" s="2"/>
    </row>
    <row r="84" spans="1:14" x14ac:dyDescent="0.2">
      <c r="A84" s="2"/>
      <c r="B84" s="2"/>
      <c r="C84" s="2"/>
      <c r="D84" s="2"/>
      <c r="E84" s="2"/>
      <c r="F84" s="2"/>
      <c r="G84" s="2"/>
      <c r="H84" s="2"/>
      <c r="I84" s="2"/>
      <c r="J84" s="2"/>
      <c r="K84" s="2"/>
      <c r="L84" s="2"/>
      <c r="M84" s="2"/>
      <c r="N84" s="2"/>
    </row>
    <row r="85" spans="1:14" x14ac:dyDescent="0.2">
      <c r="A85" s="2"/>
      <c r="B85" s="2"/>
      <c r="C85" s="2"/>
      <c r="D85" s="2"/>
      <c r="E85" s="2"/>
      <c r="F85" s="2"/>
      <c r="G85" s="2"/>
      <c r="H85" s="2"/>
      <c r="I85" s="2"/>
      <c r="J85" s="2"/>
      <c r="K85" s="2"/>
      <c r="L85" s="2"/>
      <c r="M85" s="2"/>
      <c r="N85" s="2"/>
    </row>
    <row r="86" spans="1:14" x14ac:dyDescent="0.2">
      <c r="A86" s="2"/>
      <c r="B86" s="2"/>
      <c r="C86" s="2"/>
      <c r="D86" s="2"/>
      <c r="E86" s="2"/>
      <c r="F86" s="2"/>
      <c r="G86" s="2"/>
      <c r="H86" s="2"/>
      <c r="I86" s="2"/>
      <c r="J86" s="2"/>
      <c r="K86" s="2"/>
      <c r="L86" s="2"/>
      <c r="M86" s="2"/>
      <c r="N86" s="2"/>
    </row>
    <row r="87" spans="1:14" x14ac:dyDescent="0.2">
      <c r="A87" s="2"/>
      <c r="B87" s="2"/>
      <c r="C87" s="2"/>
      <c r="D87" s="2"/>
      <c r="E87" s="2"/>
      <c r="F87" s="2"/>
      <c r="G87" s="2"/>
      <c r="H87" s="2"/>
      <c r="I87" s="2"/>
      <c r="J87" s="2"/>
      <c r="K87" s="2"/>
      <c r="L87" s="2"/>
      <c r="M87" s="2"/>
      <c r="N87" s="2"/>
    </row>
    <row r="88" spans="1:14" x14ac:dyDescent="0.2">
      <c r="A88" s="2"/>
      <c r="B88" s="2"/>
      <c r="C88" s="2"/>
      <c r="D88" s="2"/>
      <c r="E88" s="2"/>
      <c r="F88" s="2"/>
      <c r="G88" s="2"/>
      <c r="H88" s="2"/>
      <c r="I88" s="2"/>
      <c r="J88" s="2"/>
      <c r="K88" s="2"/>
      <c r="L88" s="2"/>
      <c r="M88" s="2"/>
      <c r="N88" s="2"/>
    </row>
    <row r="89" spans="1:14" x14ac:dyDescent="0.2">
      <c r="A89" s="2"/>
      <c r="B89" s="2"/>
      <c r="C89" s="2"/>
      <c r="D89" s="2"/>
      <c r="E89" s="2"/>
      <c r="F89" s="2"/>
      <c r="G89" s="2"/>
      <c r="H89" s="2"/>
      <c r="I89" s="2"/>
      <c r="J89" s="2"/>
      <c r="K89" s="2"/>
      <c r="L89" s="2"/>
      <c r="M89" s="2"/>
      <c r="N89" s="2"/>
    </row>
    <row r="90" spans="1:14" x14ac:dyDescent="0.2">
      <c r="A90" s="2"/>
      <c r="B90" s="2"/>
      <c r="C90" s="2"/>
      <c r="D90" s="2"/>
      <c r="E90" s="2"/>
      <c r="F90" s="2"/>
      <c r="G90" s="2"/>
      <c r="H90" s="2"/>
      <c r="I90" s="2"/>
      <c r="J90" s="2"/>
      <c r="K90" s="2"/>
      <c r="L90" s="2"/>
      <c r="M90" s="2"/>
      <c r="N90" s="2"/>
    </row>
    <row r="91" spans="1:14" x14ac:dyDescent="0.2">
      <c r="A91" s="2"/>
      <c r="B91" s="2"/>
      <c r="C91" s="2"/>
      <c r="D91" s="2"/>
      <c r="E91" s="2"/>
      <c r="F91" s="2"/>
      <c r="G91" s="2"/>
      <c r="H91" s="2"/>
      <c r="I91" s="2"/>
      <c r="J91" s="2"/>
      <c r="K91" s="2"/>
      <c r="L91" s="2"/>
      <c r="M91" s="2"/>
      <c r="N91" s="2"/>
    </row>
    <row r="92" spans="1:14" x14ac:dyDescent="0.2">
      <c r="A92" s="2"/>
      <c r="B92" s="2"/>
      <c r="C92" s="2"/>
      <c r="D92" s="2"/>
      <c r="E92" s="2"/>
      <c r="F92" s="2"/>
      <c r="G92" s="2"/>
      <c r="H92" s="2"/>
      <c r="I92" s="2"/>
      <c r="J92" s="2"/>
      <c r="K92" s="2"/>
      <c r="L92" s="2"/>
      <c r="M92" s="2"/>
      <c r="N92" s="2"/>
    </row>
    <row r="93" spans="1:14" x14ac:dyDescent="0.2">
      <c r="A93" s="2"/>
      <c r="B93" s="2"/>
      <c r="C93" s="2"/>
      <c r="D93" s="2"/>
      <c r="E93" s="2"/>
      <c r="F93" s="2"/>
      <c r="G93" s="2"/>
      <c r="H93" s="2"/>
      <c r="I93" s="2"/>
      <c r="J93" s="2"/>
      <c r="K93" s="2"/>
      <c r="L93" s="2"/>
      <c r="M93" s="2"/>
      <c r="N93" s="2"/>
    </row>
    <row r="94" spans="1:14" x14ac:dyDescent="0.2">
      <c r="A94" s="2"/>
      <c r="B94" s="2"/>
      <c r="C94" s="2"/>
      <c r="D94" s="2"/>
      <c r="E94" s="2"/>
      <c r="F94" s="2"/>
      <c r="G94" s="2"/>
      <c r="H94" s="2"/>
      <c r="I94" s="2"/>
      <c r="J94" s="2"/>
      <c r="K94" s="2"/>
      <c r="L94" s="2"/>
      <c r="M94" s="2"/>
      <c r="N94" s="2"/>
    </row>
    <row r="95" spans="1:14" x14ac:dyDescent="0.2">
      <c r="A95" s="2"/>
      <c r="B95" s="2"/>
      <c r="C95" s="2"/>
      <c r="D95" s="2"/>
      <c r="E95" s="2"/>
      <c r="F95" s="2"/>
      <c r="G95" s="2"/>
      <c r="H95" s="2"/>
      <c r="I95" s="2"/>
      <c r="J95" s="2"/>
      <c r="K95" s="2"/>
      <c r="L95" s="2"/>
      <c r="M95" s="2"/>
      <c r="N95" s="2"/>
    </row>
    <row r="96" spans="1:14" x14ac:dyDescent="0.2">
      <c r="A96" s="2"/>
      <c r="B96" s="2"/>
      <c r="C96" s="2"/>
      <c r="D96" s="2"/>
      <c r="E96" s="2"/>
      <c r="F96" s="2"/>
      <c r="G96" s="2"/>
      <c r="H96" s="2"/>
      <c r="I96" s="2"/>
      <c r="J96" s="2"/>
      <c r="K96" s="2"/>
      <c r="L96" s="2"/>
      <c r="M96" s="2"/>
      <c r="N96" s="2"/>
    </row>
    <row r="97" spans="1:14" x14ac:dyDescent="0.2">
      <c r="A97" s="2"/>
      <c r="B97" s="2"/>
      <c r="C97" s="2"/>
      <c r="D97" s="2"/>
      <c r="E97" s="2"/>
      <c r="F97" s="2"/>
      <c r="G97" s="2"/>
      <c r="H97" s="2"/>
      <c r="I97" s="2"/>
      <c r="J97" s="2"/>
      <c r="K97" s="2"/>
      <c r="L97" s="2"/>
      <c r="M97" s="2"/>
      <c r="N97" s="2"/>
    </row>
    <row r="98" spans="1:14" x14ac:dyDescent="0.2">
      <c r="A98" s="2"/>
      <c r="B98" s="2"/>
      <c r="C98" s="2"/>
      <c r="D98" s="2"/>
      <c r="E98" s="2"/>
      <c r="F98" s="2"/>
      <c r="G98" s="2"/>
      <c r="H98" s="2"/>
      <c r="I98" s="2"/>
      <c r="J98" s="2"/>
      <c r="K98" s="2"/>
      <c r="L98" s="2"/>
      <c r="M98" s="2"/>
      <c r="N98" s="2"/>
    </row>
    <row r="99" spans="1:14" x14ac:dyDescent="0.2">
      <c r="A99" s="2"/>
      <c r="B99" s="2"/>
      <c r="C99" s="2"/>
      <c r="D99" s="2"/>
      <c r="E99" s="2"/>
      <c r="F99" s="2"/>
      <c r="G99" s="2"/>
      <c r="H99" s="2"/>
      <c r="I99" s="2"/>
      <c r="J99" s="2"/>
      <c r="K99" s="2"/>
      <c r="L99" s="2"/>
      <c r="M99" s="2"/>
      <c r="N99" s="2"/>
    </row>
    <row r="100" spans="1:14" x14ac:dyDescent="0.2">
      <c r="A100" s="2"/>
      <c r="B100" s="2"/>
      <c r="C100" s="2"/>
      <c r="D100" s="2"/>
      <c r="E100" s="2"/>
      <c r="F100" s="2"/>
      <c r="G100" s="2"/>
      <c r="H100" s="2"/>
      <c r="I100" s="2"/>
      <c r="J100" s="2"/>
      <c r="K100" s="2"/>
      <c r="L100" s="2"/>
      <c r="M100" s="2"/>
      <c r="N100" s="2"/>
    </row>
    <row r="101" spans="1:14" x14ac:dyDescent="0.2">
      <c r="A101" s="2"/>
      <c r="B101" s="2"/>
      <c r="C101" s="2"/>
      <c r="D101" s="2"/>
      <c r="E101" s="2"/>
      <c r="F101" s="2"/>
      <c r="G101" s="2"/>
      <c r="H101" s="2"/>
      <c r="I101" s="2"/>
      <c r="J101" s="2"/>
      <c r="K101" s="2"/>
      <c r="L101" s="2"/>
      <c r="M101" s="2"/>
      <c r="N101" s="2"/>
    </row>
    <row r="102" spans="1:14" x14ac:dyDescent="0.2">
      <c r="A102" s="2"/>
      <c r="B102" s="2"/>
      <c r="C102" s="2"/>
      <c r="D102" s="2"/>
      <c r="E102" s="2"/>
      <c r="F102" s="2"/>
      <c r="G102" s="2"/>
      <c r="H102" s="2"/>
      <c r="I102" s="2"/>
      <c r="J102" s="2"/>
      <c r="K102" s="2"/>
      <c r="L102" s="2"/>
      <c r="M102" s="2"/>
      <c r="N102" s="2"/>
    </row>
    <row r="103" spans="1:14" x14ac:dyDescent="0.2">
      <c r="A103" s="2"/>
      <c r="B103" s="2"/>
      <c r="C103" s="2"/>
      <c r="D103" s="2"/>
      <c r="E103" s="2"/>
      <c r="F103" s="2"/>
      <c r="G103" s="2"/>
      <c r="H103" s="2"/>
      <c r="I103" s="2"/>
      <c r="J103" s="2"/>
      <c r="K103" s="2"/>
      <c r="L103" s="2"/>
      <c r="M103" s="2"/>
      <c r="N103" s="2"/>
    </row>
    <row r="104" spans="1:14" x14ac:dyDescent="0.2">
      <c r="A104" s="2"/>
      <c r="B104" s="2"/>
      <c r="C104" s="2"/>
      <c r="D104" s="2"/>
      <c r="E104" s="2"/>
      <c r="F104" s="2"/>
      <c r="G104" s="2"/>
      <c r="H104" s="2"/>
      <c r="I104" s="2"/>
      <c r="J104" s="2"/>
      <c r="K104" s="2"/>
      <c r="L104" s="2"/>
      <c r="M104" s="2"/>
      <c r="N104" s="2"/>
    </row>
    <row r="105" spans="1:14" x14ac:dyDescent="0.2">
      <c r="A105" s="2"/>
      <c r="B105" s="2"/>
      <c r="C105" s="2"/>
      <c r="D105" s="2"/>
      <c r="E105" s="2"/>
      <c r="F105" s="2"/>
      <c r="G105" s="2"/>
      <c r="H105" s="2"/>
      <c r="I105" s="2"/>
      <c r="J105" s="2"/>
      <c r="K105" s="2"/>
      <c r="L105" s="2"/>
      <c r="M105" s="2"/>
      <c r="N105" s="2"/>
    </row>
    <row r="106" spans="1:14" x14ac:dyDescent="0.2">
      <c r="A106" s="2"/>
      <c r="B106" s="2"/>
      <c r="C106" s="2"/>
      <c r="D106" s="2"/>
      <c r="E106" s="2"/>
      <c r="F106" s="2"/>
      <c r="G106" s="2"/>
      <c r="H106" s="2"/>
      <c r="I106" s="2"/>
      <c r="J106" s="2"/>
      <c r="K106" s="2"/>
      <c r="L106" s="2"/>
      <c r="M106" s="2"/>
      <c r="N106" s="2"/>
    </row>
    <row r="107" spans="1:14" x14ac:dyDescent="0.2">
      <c r="A107" s="2"/>
      <c r="B107" s="2"/>
      <c r="C107" s="2"/>
      <c r="D107" s="2"/>
      <c r="E107" s="2"/>
      <c r="F107" s="2"/>
      <c r="G107" s="2"/>
      <c r="H107" s="2"/>
      <c r="I107" s="2"/>
      <c r="J107" s="2"/>
      <c r="K107" s="2"/>
      <c r="L107" s="2"/>
      <c r="M107" s="2"/>
      <c r="N107" s="2"/>
    </row>
    <row r="108" spans="1:14" x14ac:dyDescent="0.2">
      <c r="A108" s="2"/>
      <c r="B108" s="2"/>
      <c r="C108" s="2"/>
      <c r="D108" s="2"/>
      <c r="E108" s="2"/>
      <c r="F108" s="2"/>
      <c r="G108" s="2"/>
      <c r="H108" s="2"/>
      <c r="I108" s="2"/>
      <c r="J108" s="2"/>
      <c r="K108" s="2"/>
      <c r="L108" s="2"/>
      <c r="M108" s="2"/>
      <c r="N108" s="2"/>
    </row>
    <row r="109" spans="1:14" x14ac:dyDescent="0.2">
      <c r="A109" s="2"/>
      <c r="B109" s="2"/>
      <c r="C109" s="2"/>
      <c r="D109" s="2"/>
      <c r="E109" s="2"/>
      <c r="F109" s="2"/>
      <c r="G109" s="2"/>
      <c r="H109" s="2"/>
      <c r="I109" s="2"/>
      <c r="J109" s="2"/>
      <c r="K109" s="2"/>
      <c r="L109" s="2"/>
      <c r="M109" s="2"/>
      <c r="N109" s="2"/>
    </row>
    <row r="110" spans="1:14" x14ac:dyDescent="0.2">
      <c r="A110" s="2"/>
      <c r="B110" s="2"/>
      <c r="C110" s="2"/>
      <c r="D110" s="2"/>
      <c r="E110" s="2"/>
      <c r="F110" s="2"/>
      <c r="G110" s="2"/>
      <c r="H110" s="2"/>
      <c r="I110" s="2"/>
      <c r="J110" s="2"/>
      <c r="K110" s="2"/>
      <c r="L110" s="2"/>
      <c r="M110" s="2"/>
      <c r="N110" s="2"/>
    </row>
    <row r="111" spans="1:14" x14ac:dyDescent="0.2">
      <c r="A111" s="2"/>
      <c r="B111" s="2"/>
      <c r="C111" s="2"/>
      <c r="D111" s="2"/>
      <c r="E111" s="2"/>
      <c r="F111" s="2"/>
      <c r="G111" s="2"/>
      <c r="H111" s="2"/>
      <c r="I111" s="2"/>
      <c r="J111" s="2"/>
      <c r="K111" s="2"/>
      <c r="L111" s="2"/>
      <c r="M111" s="2"/>
      <c r="N111" s="2"/>
    </row>
    <row r="112" spans="1:14" x14ac:dyDescent="0.2">
      <c r="A112" s="2"/>
      <c r="B112" s="2"/>
      <c r="C112" s="2"/>
      <c r="D112" s="2"/>
      <c r="E112" s="2"/>
      <c r="F112" s="2"/>
      <c r="G112" s="2"/>
      <c r="H112" s="2"/>
      <c r="I112" s="2"/>
      <c r="J112" s="2"/>
      <c r="K112" s="2"/>
      <c r="L112" s="2"/>
      <c r="M112" s="2"/>
      <c r="N112" s="2"/>
    </row>
    <row r="113" spans="1:14" x14ac:dyDescent="0.2">
      <c r="A113" s="2"/>
      <c r="B113" s="2"/>
      <c r="C113" s="2"/>
      <c r="D113" s="2"/>
      <c r="E113" s="2"/>
      <c r="F113" s="2"/>
      <c r="G113" s="2"/>
      <c r="H113" s="2"/>
      <c r="I113" s="2"/>
      <c r="J113" s="2"/>
      <c r="K113" s="2"/>
      <c r="L113" s="2"/>
      <c r="M113" s="2"/>
      <c r="N113" s="2"/>
    </row>
    <row r="114" spans="1:14" x14ac:dyDescent="0.2">
      <c r="A114" s="2"/>
      <c r="B114" s="2"/>
      <c r="C114" s="2"/>
      <c r="D114" s="2"/>
      <c r="E114" s="2"/>
      <c r="F114" s="2"/>
      <c r="G114" s="2"/>
      <c r="H114" s="2"/>
      <c r="I114" s="2"/>
      <c r="J114" s="2"/>
      <c r="K114" s="2"/>
      <c r="L114" s="2"/>
      <c r="M114" s="2"/>
      <c r="N114" s="2"/>
    </row>
    <row r="115" spans="1:14" x14ac:dyDescent="0.2">
      <c r="A115" s="2"/>
      <c r="B115" s="2"/>
      <c r="C115" s="2"/>
      <c r="D115" s="2"/>
      <c r="E115" s="2"/>
      <c r="F115" s="2"/>
      <c r="G115" s="2"/>
      <c r="H115" s="2"/>
      <c r="I115" s="2"/>
      <c r="J115" s="2"/>
      <c r="K115" s="2"/>
      <c r="L115" s="2"/>
      <c r="M115" s="2"/>
      <c r="N115" s="2"/>
    </row>
    <row r="116" spans="1:14" x14ac:dyDescent="0.2">
      <c r="A116" s="2"/>
      <c r="B116" s="2"/>
      <c r="C116" s="2"/>
      <c r="D116" s="2"/>
      <c r="E116" s="2"/>
      <c r="F116" s="2"/>
      <c r="G116" s="2"/>
      <c r="H116" s="2"/>
      <c r="I116" s="2"/>
      <c r="J116" s="2"/>
      <c r="K116" s="2"/>
      <c r="L116" s="2"/>
      <c r="M116" s="2"/>
      <c r="N116" s="2"/>
    </row>
    <row r="117" spans="1:14" x14ac:dyDescent="0.2">
      <c r="A117" s="2"/>
      <c r="B117" s="2"/>
      <c r="C117" s="2"/>
      <c r="D117" s="2"/>
      <c r="E117" s="2"/>
      <c r="F117" s="2"/>
      <c r="G117" s="2"/>
      <c r="H117" s="2"/>
      <c r="I117" s="2"/>
      <c r="J117" s="2"/>
      <c r="K117" s="2"/>
      <c r="L117" s="2"/>
      <c r="M117" s="2"/>
      <c r="N117" s="2"/>
    </row>
    <row r="118" spans="1:14" x14ac:dyDescent="0.2">
      <c r="A118" s="2"/>
      <c r="B118" s="2"/>
      <c r="C118" s="2"/>
      <c r="D118" s="2"/>
      <c r="E118" s="2"/>
      <c r="F118" s="2"/>
      <c r="G118" s="2"/>
      <c r="H118" s="2"/>
      <c r="I118" s="2"/>
      <c r="J118" s="2"/>
      <c r="K118" s="2"/>
      <c r="L118" s="2"/>
      <c r="M118" s="2"/>
      <c r="N118" s="2"/>
    </row>
    <row r="119" spans="1:14" x14ac:dyDescent="0.2">
      <c r="A119" s="2"/>
      <c r="B119" s="2"/>
      <c r="C119" s="2"/>
      <c r="D119" s="2"/>
      <c r="E119" s="2"/>
      <c r="F119" s="2"/>
      <c r="G119" s="2"/>
      <c r="H119" s="2"/>
      <c r="I119" s="2"/>
      <c r="J119" s="2"/>
      <c r="K119" s="2"/>
      <c r="L119" s="2"/>
      <c r="M119" s="2"/>
      <c r="N119" s="2"/>
    </row>
    <row r="120" spans="1:14" x14ac:dyDescent="0.2">
      <c r="A120" s="2"/>
      <c r="B120" s="2"/>
      <c r="C120" s="2"/>
      <c r="D120" s="2"/>
      <c r="E120" s="2"/>
      <c r="F120" s="2"/>
      <c r="G120" s="2"/>
      <c r="H120" s="2"/>
      <c r="I120" s="2"/>
      <c r="J120" s="2"/>
      <c r="K120" s="2"/>
      <c r="L120" s="2"/>
      <c r="M120" s="2"/>
      <c r="N120" s="2"/>
    </row>
    <row r="121" spans="1:14" x14ac:dyDescent="0.2">
      <c r="A121" s="2"/>
      <c r="B121" s="2"/>
      <c r="C121" s="2"/>
      <c r="D121" s="2"/>
      <c r="E121" s="2"/>
      <c r="F121" s="2"/>
      <c r="G121" s="2"/>
      <c r="H121" s="2"/>
      <c r="I121" s="2"/>
      <c r="J121" s="2"/>
      <c r="K121" s="2"/>
      <c r="L121" s="2"/>
      <c r="M121" s="2"/>
      <c r="N121" s="2"/>
    </row>
    <row r="122" spans="1:14" x14ac:dyDescent="0.2">
      <c r="A122" s="2"/>
      <c r="B122" s="2"/>
      <c r="C122" s="2"/>
      <c r="D122" s="2"/>
      <c r="E122" s="2"/>
      <c r="F122" s="2"/>
      <c r="G122" s="2"/>
      <c r="H122" s="2"/>
      <c r="I122" s="2"/>
      <c r="J122" s="2"/>
      <c r="K122" s="2"/>
      <c r="L122" s="2"/>
      <c r="M122" s="2"/>
      <c r="N122" s="2"/>
    </row>
    <row r="123" spans="1:14" x14ac:dyDescent="0.2">
      <c r="A123" s="2"/>
      <c r="B123" s="2"/>
      <c r="C123" s="2"/>
      <c r="D123" s="2"/>
      <c r="E123" s="2"/>
      <c r="F123" s="2"/>
      <c r="G123" s="2"/>
      <c r="H123" s="2"/>
      <c r="I123" s="2"/>
      <c r="J123" s="2"/>
      <c r="K123" s="2"/>
      <c r="L123" s="2"/>
      <c r="M123" s="2"/>
      <c r="N123" s="2"/>
    </row>
    <row r="124" spans="1:14" x14ac:dyDescent="0.2">
      <c r="A124" s="2"/>
      <c r="B124" s="2"/>
      <c r="C124" s="2"/>
      <c r="D124" s="2"/>
      <c r="E124" s="2"/>
      <c r="F124" s="2"/>
      <c r="G124" s="2"/>
      <c r="H124" s="2"/>
      <c r="I124" s="2"/>
      <c r="J124" s="2"/>
      <c r="K124" s="2"/>
      <c r="L124" s="2"/>
      <c r="M124" s="2"/>
      <c r="N124" s="2"/>
    </row>
    <row r="125" spans="1:14" x14ac:dyDescent="0.2">
      <c r="A125" s="2"/>
      <c r="B125" s="2"/>
      <c r="C125" s="2"/>
      <c r="D125" s="2"/>
      <c r="E125" s="2"/>
      <c r="F125" s="2"/>
      <c r="G125" s="2"/>
      <c r="H125" s="2"/>
      <c r="I125" s="2"/>
      <c r="J125" s="2"/>
      <c r="K125" s="2"/>
      <c r="L125" s="2"/>
      <c r="M125" s="2"/>
      <c r="N125" s="2"/>
    </row>
    <row r="126" spans="1:14" x14ac:dyDescent="0.2">
      <c r="A126" s="2"/>
      <c r="B126" s="2"/>
      <c r="C126" s="2"/>
      <c r="D126" s="2"/>
      <c r="E126" s="2"/>
      <c r="F126" s="2"/>
      <c r="G126" s="2"/>
      <c r="H126" s="2"/>
      <c r="I126" s="2"/>
      <c r="J126" s="2"/>
      <c r="K126" s="2"/>
      <c r="L126" s="2"/>
      <c r="M126" s="2"/>
      <c r="N126" s="2"/>
    </row>
    <row r="127" spans="1:14" x14ac:dyDescent="0.2">
      <c r="A127" s="2"/>
      <c r="B127" s="2"/>
      <c r="C127" s="2"/>
      <c r="D127" s="2"/>
      <c r="E127" s="2"/>
      <c r="F127" s="2"/>
      <c r="G127" s="2"/>
      <c r="H127" s="2"/>
      <c r="I127" s="2"/>
      <c r="J127" s="2"/>
      <c r="K127" s="2"/>
      <c r="L127" s="2"/>
      <c r="M127" s="2"/>
      <c r="N127" s="2"/>
    </row>
    <row r="128" spans="1:14" x14ac:dyDescent="0.2">
      <c r="A128" s="2"/>
      <c r="B128" s="2"/>
      <c r="C128" s="2"/>
      <c r="D128" s="2"/>
      <c r="E128" s="2"/>
      <c r="F128" s="2"/>
      <c r="G128" s="2"/>
      <c r="H128" s="2"/>
      <c r="I128" s="2"/>
      <c r="J128" s="2"/>
      <c r="K128" s="2"/>
      <c r="L128" s="2"/>
      <c r="M128" s="2"/>
      <c r="N128" s="2"/>
    </row>
    <row r="129" spans="1:14" x14ac:dyDescent="0.2">
      <c r="A129" s="2"/>
      <c r="B129" s="2"/>
      <c r="C129" s="2"/>
      <c r="D129" s="2"/>
      <c r="E129" s="2"/>
      <c r="F129" s="2"/>
      <c r="G129" s="2"/>
      <c r="H129" s="2"/>
      <c r="I129" s="2"/>
      <c r="J129" s="2"/>
      <c r="K129" s="2"/>
      <c r="L129" s="2"/>
      <c r="M129" s="2"/>
      <c r="N129" s="2"/>
    </row>
    <row r="130" spans="1:14" x14ac:dyDescent="0.2">
      <c r="A130" s="2"/>
      <c r="B130" s="2"/>
      <c r="C130" s="2"/>
      <c r="D130" s="2"/>
      <c r="E130" s="2"/>
      <c r="F130" s="2"/>
      <c r="G130" s="2"/>
      <c r="H130" s="2"/>
      <c r="I130" s="2"/>
      <c r="J130" s="2"/>
      <c r="K130" s="2"/>
      <c r="L130" s="2"/>
      <c r="M130" s="2"/>
      <c r="N130" s="2"/>
    </row>
    <row r="131" spans="1:14" x14ac:dyDescent="0.2">
      <c r="A131" s="2"/>
      <c r="B131" s="2"/>
      <c r="C131" s="2"/>
      <c r="D131" s="2"/>
      <c r="E131" s="2"/>
      <c r="F131" s="2"/>
      <c r="G131" s="2"/>
      <c r="H131" s="2"/>
      <c r="I131" s="2"/>
      <c r="J131" s="2"/>
      <c r="K131" s="2"/>
      <c r="L131" s="2"/>
      <c r="M131" s="2"/>
      <c r="N131" s="2"/>
    </row>
    <row r="132" spans="1:14" x14ac:dyDescent="0.2">
      <c r="A132" s="2"/>
      <c r="B132" s="2"/>
      <c r="C132" s="2"/>
      <c r="D132" s="2"/>
      <c r="E132" s="2"/>
      <c r="F132" s="2"/>
      <c r="G132" s="2"/>
      <c r="H132" s="2"/>
      <c r="I132" s="2"/>
      <c r="J132" s="2"/>
      <c r="K132" s="2"/>
      <c r="L132" s="2"/>
      <c r="M132" s="2"/>
      <c r="N132" s="2"/>
    </row>
    <row r="133" spans="1:14" x14ac:dyDescent="0.2">
      <c r="A133" s="2"/>
      <c r="B133" s="2"/>
      <c r="C133" s="2"/>
      <c r="D133" s="2"/>
      <c r="E133" s="2"/>
      <c r="F133" s="2"/>
      <c r="G133" s="2"/>
      <c r="H133" s="2"/>
      <c r="I133" s="2"/>
      <c r="J133" s="2"/>
      <c r="K133" s="2"/>
      <c r="L133" s="2"/>
      <c r="M133" s="2"/>
      <c r="N133" s="2"/>
    </row>
    <row r="134" spans="1:14" x14ac:dyDescent="0.2">
      <c r="A134" s="2"/>
      <c r="B134" s="2"/>
      <c r="C134" s="2"/>
      <c r="D134" s="2"/>
      <c r="E134" s="2"/>
      <c r="F134" s="2"/>
      <c r="G134" s="2"/>
      <c r="H134" s="2"/>
      <c r="I134" s="2"/>
      <c r="J134" s="2"/>
      <c r="K134" s="2"/>
      <c r="L134" s="2"/>
      <c r="M134" s="2"/>
      <c r="N134" s="2"/>
    </row>
    <row r="135" spans="1:14" x14ac:dyDescent="0.2">
      <c r="A135" s="2"/>
      <c r="B135" s="2"/>
      <c r="C135" s="2"/>
      <c r="D135" s="2"/>
      <c r="E135" s="2"/>
      <c r="F135" s="2"/>
      <c r="G135" s="2"/>
      <c r="H135" s="2"/>
      <c r="I135" s="2"/>
      <c r="J135" s="2"/>
      <c r="K135" s="2"/>
      <c r="L135" s="2"/>
      <c r="M135" s="2"/>
      <c r="N135" s="2"/>
    </row>
    <row r="136" spans="1:14" x14ac:dyDescent="0.2">
      <c r="A136" s="2"/>
      <c r="B136" s="2"/>
      <c r="C136" s="2"/>
      <c r="D136" s="2"/>
      <c r="E136" s="2"/>
      <c r="F136" s="2"/>
      <c r="G136" s="2"/>
      <c r="H136" s="2"/>
      <c r="I136" s="2"/>
      <c r="J136" s="2"/>
      <c r="K136" s="2"/>
      <c r="L136" s="2"/>
      <c r="M136" s="2"/>
      <c r="N136" s="2"/>
    </row>
    <row r="137" spans="1:14" x14ac:dyDescent="0.2">
      <c r="A137" s="2"/>
      <c r="B137" s="2"/>
      <c r="C137" s="2"/>
      <c r="D137" s="2"/>
      <c r="E137" s="2"/>
      <c r="F137" s="2"/>
      <c r="G137" s="2"/>
      <c r="H137" s="2"/>
      <c r="I137" s="2"/>
      <c r="J137" s="2"/>
      <c r="K137" s="2"/>
      <c r="L137" s="2"/>
      <c r="M137" s="2"/>
      <c r="N137" s="2"/>
    </row>
    <row r="138" spans="1:14" x14ac:dyDescent="0.2">
      <c r="A138" s="2"/>
      <c r="B138" s="2"/>
      <c r="C138" s="2"/>
      <c r="D138" s="2"/>
      <c r="E138" s="2"/>
      <c r="F138" s="2"/>
      <c r="G138" s="2"/>
      <c r="H138" s="2"/>
      <c r="I138" s="2"/>
      <c r="J138" s="2"/>
      <c r="K138" s="2"/>
      <c r="L138" s="2"/>
      <c r="M138" s="2"/>
      <c r="N138" s="2"/>
    </row>
    <row r="139" spans="1:14" x14ac:dyDescent="0.2">
      <c r="A139" s="2"/>
      <c r="B139" s="2"/>
      <c r="C139" s="2"/>
      <c r="D139" s="2"/>
      <c r="E139" s="2"/>
      <c r="F139" s="2"/>
      <c r="G139" s="2"/>
      <c r="H139" s="2"/>
      <c r="I139" s="2"/>
      <c r="J139" s="2"/>
      <c r="K139" s="2"/>
      <c r="L139" s="2"/>
      <c r="M139" s="2"/>
      <c r="N139" s="2"/>
    </row>
    <row r="140" spans="1:14" x14ac:dyDescent="0.2">
      <c r="A140" s="2"/>
      <c r="B140" s="2"/>
      <c r="C140" s="2"/>
      <c r="D140" s="2"/>
      <c r="E140" s="2"/>
      <c r="F140" s="2"/>
      <c r="G140" s="2"/>
      <c r="H140" s="2"/>
      <c r="I140" s="2"/>
      <c r="J140" s="2"/>
      <c r="K140" s="2"/>
      <c r="L140" s="2"/>
      <c r="M140" s="2"/>
      <c r="N140" s="2"/>
    </row>
    <row r="141" spans="1:14" x14ac:dyDescent="0.2">
      <c r="A141" s="2"/>
      <c r="B141" s="2"/>
      <c r="C141" s="2"/>
      <c r="D141" s="2"/>
      <c r="E141" s="2"/>
      <c r="F141" s="2"/>
      <c r="G141" s="2"/>
      <c r="H141" s="2"/>
      <c r="I141" s="2"/>
      <c r="J141" s="2"/>
      <c r="K141" s="2"/>
      <c r="L141" s="2"/>
      <c r="M141" s="2"/>
      <c r="N141" s="2"/>
    </row>
    <row r="142" spans="1:14" x14ac:dyDescent="0.2">
      <c r="A142" s="2"/>
      <c r="B142" s="2"/>
      <c r="C142" s="2"/>
      <c r="D142" s="2"/>
      <c r="E142" s="2"/>
      <c r="F142" s="2"/>
      <c r="G142" s="2"/>
      <c r="H142" s="2"/>
      <c r="I142" s="2"/>
      <c r="J142" s="2"/>
      <c r="K142" s="2"/>
      <c r="L142" s="2"/>
      <c r="M142" s="2"/>
      <c r="N142" s="2"/>
    </row>
    <row r="143" spans="1:14" x14ac:dyDescent="0.2">
      <c r="A143" s="2"/>
      <c r="B143" s="2"/>
      <c r="C143" s="2"/>
      <c r="D143" s="2"/>
      <c r="E143" s="2"/>
      <c r="F143" s="2"/>
      <c r="G143" s="2"/>
      <c r="H143" s="2"/>
      <c r="I143" s="2"/>
      <c r="J143" s="2"/>
      <c r="K143" s="2"/>
      <c r="L143" s="2"/>
      <c r="M143" s="2"/>
      <c r="N143" s="2"/>
    </row>
  </sheetData>
  <sheetProtection sheet="1"/>
  <phoneticPr fontId="16" type="noConversion"/>
  <hyperlinks>
    <hyperlink ref="B55" r:id="rId1"/>
    <hyperlink ref="E55" r:id="rId2"/>
  </hyperlinks>
  <pageMargins left="0.7" right="0.7" top="0.75" bottom="0.75" header="0.3" footer="0.3"/>
  <pageSetup paperSize="9" orientation="portrait" horizontalDpi="0" verticalDpi="200" copie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100"/>
  <sheetViews>
    <sheetView workbookViewId="0"/>
  </sheetViews>
  <sheetFormatPr baseColWidth="10" defaultRowHeight="15" x14ac:dyDescent="0.2"/>
  <cols>
    <col min="1" max="2" width="8.83203125" customWidth="1"/>
    <col min="3" max="3" width="62.5" customWidth="1"/>
    <col min="4" max="9" width="1.5" customWidth="1"/>
    <col min="10" max="256" width="8.83203125" customWidth="1"/>
  </cols>
  <sheetData>
    <row r="1" spans="1:11" x14ac:dyDescent="0.2">
      <c r="A1" s="1"/>
      <c r="B1" s="1"/>
      <c r="C1" s="1"/>
      <c r="D1" s="1"/>
      <c r="E1" s="1"/>
      <c r="F1" s="1"/>
      <c r="G1" s="1"/>
      <c r="H1" s="1"/>
      <c r="I1" s="1"/>
      <c r="J1" s="1"/>
      <c r="K1" s="1"/>
    </row>
    <row r="2" spans="1:11" x14ac:dyDescent="0.2">
      <c r="A2" s="1"/>
      <c r="B2" s="1"/>
      <c r="C2" s="1"/>
      <c r="D2" s="1"/>
      <c r="E2" s="1"/>
      <c r="F2" s="1"/>
      <c r="G2" s="1"/>
      <c r="H2" s="1"/>
      <c r="I2" s="1"/>
      <c r="J2" s="1"/>
      <c r="K2" s="1"/>
    </row>
    <row r="3" spans="1:11" x14ac:dyDescent="0.2">
      <c r="A3" s="1"/>
      <c r="B3" s="1"/>
      <c r="C3" s="1"/>
      <c r="D3" s="1"/>
      <c r="E3" s="1"/>
      <c r="F3" s="1"/>
      <c r="G3" s="1"/>
      <c r="H3" s="1"/>
      <c r="I3" s="1"/>
      <c r="J3" s="1"/>
      <c r="K3" s="1"/>
    </row>
    <row r="4" spans="1:11" x14ac:dyDescent="0.2">
      <c r="A4" s="2"/>
      <c r="B4" s="2"/>
      <c r="C4" s="2"/>
      <c r="D4" s="2"/>
      <c r="E4" s="2"/>
      <c r="F4" s="2"/>
      <c r="G4" s="2"/>
      <c r="H4" s="2"/>
      <c r="I4" s="2"/>
      <c r="J4" s="2"/>
      <c r="K4" s="2"/>
    </row>
    <row r="5" spans="1:11" ht="24" x14ac:dyDescent="0.3">
      <c r="A5" s="2"/>
      <c r="B5" s="36"/>
      <c r="C5" s="141" t="s">
        <v>95</v>
      </c>
      <c r="D5" s="37"/>
      <c r="E5" s="37"/>
      <c r="F5" s="37"/>
      <c r="G5" s="37"/>
      <c r="H5" s="37"/>
      <c r="I5" s="38"/>
      <c r="J5" s="2"/>
      <c r="K5" s="2"/>
    </row>
    <row r="6" spans="1:11" x14ac:dyDescent="0.2">
      <c r="A6" s="2"/>
      <c r="B6" s="39"/>
      <c r="C6" s="14"/>
      <c r="D6" s="14"/>
      <c r="E6" s="14"/>
      <c r="F6" s="14"/>
      <c r="G6" s="14"/>
      <c r="H6" s="14"/>
      <c r="I6" s="40"/>
      <c r="J6" s="2"/>
      <c r="K6" s="2"/>
    </row>
    <row r="7" spans="1:11" ht="21" x14ac:dyDescent="0.25">
      <c r="A7" s="2"/>
      <c r="B7" s="39"/>
      <c r="C7" s="142" t="s">
        <v>93</v>
      </c>
      <c r="D7" s="14"/>
      <c r="E7" s="14"/>
      <c r="F7" s="14"/>
      <c r="G7" s="14"/>
      <c r="H7" s="14"/>
      <c r="I7" s="40"/>
      <c r="J7" s="2"/>
      <c r="K7" s="2"/>
    </row>
    <row r="8" spans="1:11" ht="21" x14ac:dyDescent="0.25">
      <c r="A8" s="2"/>
      <c r="B8" s="39"/>
      <c r="C8" s="142"/>
      <c r="D8" s="14"/>
      <c r="E8" s="14"/>
      <c r="F8" s="14"/>
      <c r="G8" s="14"/>
      <c r="H8" s="14"/>
      <c r="I8" s="40"/>
      <c r="J8" s="2"/>
      <c r="K8" s="2"/>
    </row>
    <row r="9" spans="1:11" ht="21" x14ac:dyDescent="0.25">
      <c r="A9" s="2"/>
      <c r="B9" s="39"/>
      <c r="C9" s="142" t="s">
        <v>94</v>
      </c>
      <c r="D9" s="14"/>
      <c r="E9" s="14"/>
      <c r="F9" s="14"/>
      <c r="G9" s="14"/>
      <c r="H9" s="14"/>
      <c r="I9" s="40"/>
      <c r="J9" s="2"/>
      <c r="K9" s="2"/>
    </row>
    <row r="10" spans="1:11" ht="21" x14ac:dyDescent="0.25">
      <c r="A10" s="2"/>
      <c r="B10" s="39"/>
      <c r="C10" s="142"/>
      <c r="D10" s="14"/>
      <c r="E10" s="14"/>
      <c r="F10" s="14"/>
      <c r="G10" s="14"/>
      <c r="H10" s="14"/>
      <c r="I10" s="40"/>
      <c r="J10" s="2"/>
      <c r="K10" s="2"/>
    </row>
    <row r="11" spans="1:11" ht="21" x14ac:dyDescent="0.25">
      <c r="A11" s="2"/>
      <c r="B11" s="39"/>
      <c r="C11" s="143" t="s">
        <v>96</v>
      </c>
      <c r="D11" s="14"/>
      <c r="E11" s="14"/>
      <c r="F11" s="14"/>
      <c r="G11" s="14"/>
      <c r="H11" s="14"/>
      <c r="I11" s="40"/>
      <c r="J11" s="2"/>
      <c r="K11" s="2"/>
    </row>
    <row r="12" spans="1:11" ht="21" x14ac:dyDescent="0.25">
      <c r="A12" s="2"/>
      <c r="B12" s="39"/>
      <c r="C12" s="142"/>
      <c r="D12" s="14"/>
      <c r="E12" s="14"/>
      <c r="F12" s="14"/>
      <c r="G12" s="14"/>
      <c r="H12" s="14"/>
      <c r="I12" s="40"/>
      <c r="J12" s="2"/>
      <c r="K12" s="2"/>
    </row>
    <row r="13" spans="1:11" ht="21" x14ac:dyDescent="0.25">
      <c r="A13" s="2"/>
      <c r="B13" s="39"/>
      <c r="C13" s="143" t="s">
        <v>97</v>
      </c>
      <c r="D13" s="14"/>
      <c r="E13" s="14"/>
      <c r="F13" s="14"/>
      <c r="G13" s="14"/>
      <c r="H13" s="14"/>
      <c r="I13" s="40"/>
      <c r="J13" s="2"/>
      <c r="K13" s="2"/>
    </row>
    <row r="14" spans="1:11" x14ac:dyDescent="0.2">
      <c r="A14" s="2"/>
      <c r="B14" s="43"/>
      <c r="C14" s="44"/>
      <c r="D14" s="44"/>
      <c r="E14" s="44"/>
      <c r="F14" s="44"/>
      <c r="G14" s="44"/>
      <c r="H14" s="44"/>
      <c r="I14" s="45"/>
      <c r="J14" s="2"/>
      <c r="K14" s="2"/>
    </row>
    <row r="15" spans="1:11" x14ac:dyDescent="0.2">
      <c r="A15" s="2"/>
      <c r="B15" s="2"/>
      <c r="C15" s="2"/>
      <c r="D15" s="2"/>
      <c r="E15" s="2"/>
      <c r="F15" s="2"/>
      <c r="G15" s="2"/>
      <c r="H15" s="2"/>
      <c r="I15" s="2"/>
      <c r="J15" s="2"/>
      <c r="K15" s="2"/>
    </row>
    <row r="16" spans="1:11" x14ac:dyDescent="0.2">
      <c r="A16" s="2"/>
      <c r="B16" s="2"/>
      <c r="C16" s="2"/>
      <c r="D16" s="2"/>
      <c r="E16" s="2"/>
      <c r="F16" s="2"/>
      <c r="G16" s="2"/>
      <c r="H16" s="2"/>
      <c r="I16" s="2"/>
      <c r="J16" s="2"/>
      <c r="K16" s="2"/>
    </row>
    <row r="17" spans="1:11" x14ac:dyDescent="0.2">
      <c r="A17" s="2"/>
      <c r="B17" s="2"/>
      <c r="C17" s="2"/>
      <c r="D17" s="2"/>
      <c r="E17" s="2"/>
      <c r="F17" s="2"/>
      <c r="G17" s="2"/>
      <c r="H17" s="2"/>
      <c r="I17" s="2"/>
      <c r="J17" s="2"/>
      <c r="K17" s="2"/>
    </row>
    <row r="18" spans="1:11" x14ac:dyDescent="0.2">
      <c r="A18" s="2"/>
      <c r="B18" s="2"/>
      <c r="C18" s="2"/>
      <c r="D18" s="2"/>
      <c r="E18" s="2"/>
      <c r="F18" s="2"/>
      <c r="G18" s="2"/>
      <c r="H18" s="2"/>
      <c r="I18" s="2"/>
      <c r="J18" s="2"/>
      <c r="K18" s="2"/>
    </row>
    <row r="19" spans="1:11" x14ac:dyDescent="0.2">
      <c r="A19" s="2"/>
      <c r="B19" s="2"/>
      <c r="C19" s="2"/>
      <c r="D19" s="2"/>
      <c r="E19" s="2"/>
      <c r="F19" s="2"/>
      <c r="G19" s="2"/>
      <c r="H19" s="2"/>
      <c r="I19" s="2"/>
      <c r="J19" s="2"/>
      <c r="K19" s="2"/>
    </row>
    <row r="20" spans="1:11" x14ac:dyDescent="0.2">
      <c r="A20" s="2"/>
      <c r="B20" s="2"/>
      <c r="C20" s="2"/>
      <c r="D20" s="2"/>
      <c r="E20" s="2"/>
      <c r="F20" s="2"/>
      <c r="G20" s="2"/>
      <c r="H20" s="2"/>
      <c r="I20" s="2"/>
      <c r="J20" s="2"/>
      <c r="K20" s="2"/>
    </row>
    <row r="21" spans="1:11" x14ac:dyDescent="0.2">
      <c r="A21" s="2"/>
      <c r="B21" s="2"/>
      <c r="C21" s="2"/>
      <c r="D21" s="2"/>
      <c r="E21" s="2"/>
      <c r="F21" s="2"/>
      <c r="G21" s="2"/>
      <c r="H21" s="2"/>
      <c r="I21" s="2"/>
      <c r="J21" s="2"/>
      <c r="K21" s="2"/>
    </row>
    <row r="22" spans="1:11" x14ac:dyDescent="0.2">
      <c r="A22" s="2"/>
      <c r="B22" s="2"/>
      <c r="C22" s="2"/>
      <c r="D22" s="2"/>
      <c r="E22" s="2"/>
      <c r="F22" s="2"/>
      <c r="G22" s="2"/>
      <c r="H22" s="2"/>
      <c r="I22" s="2"/>
      <c r="J22" s="2"/>
      <c r="K22" s="2"/>
    </row>
    <row r="23" spans="1:11" x14ac:dyDescent="0.2">
      <c r="A23" s="2"/>
      <c r="B23" s="2"/>
      <c r="C23" s="2"/>
      <c r="D23" s="2"/>
      <c r="E23" s="2"/>
      <c r="F23" s="2"/>
      <c r="G23" s="2"/>
      <c r="H23" s="2"/>
      <c r="I23" s="2"/>
      <c r="J23" s="2"/>
      <c r="K23" s="2"/>
    </row>
    <row r="24" spans="1:11" x14ac:dyDescent="0.2">
      <c r="A24" s="2"/>
      <c r="B24" s="2"/>
      <c r="C24" s="2"/>
      <c r="D24" s="2"/>
      <c r="E24" s="2"/>
      <c r="F24" s="2"/>
      <c r="G24" s="2"/>
      <c r="H24" s="2"/>
      <c r="I24" s="2"/>
      <c r="J24" s="2"/>
      <c r="K24" s="2"/>
    </row>
    <row r="25" spans="1:11" x14ac:dyDescent="0.2">
      <c r="A25" s="2"/>
      <c r="B25" s="2"/>
      <c r="C25" s="2"/>
      <c r="D25" s="2"/>
      <c r="E25" s="2"/>
      <c r="F25" s="2"/>
      <c r="G25" s="2"/>
      <c r="H25" s="2"/>
      <c r="I25" s="2"/>
      <c r="J25" s="2"/>
      <c r="K25" s="2"/>
    </row>
    <row r="26" spans="1:11" x14ac:dyDescent="0.2">
      <c r="A26" s="2"/>
      <c r="B26" s="2"/>
      <c r="C26" s="2"/>
      <c r="D26" s="2"/>
      <c r="E26" s="2"/>
      <c r="F26" s="2"/>
      <c r="G26" s="2"/>
      <c r="H26" s="2"/>
      <c r="I26" s="2"/>
      <c r="J26" s="2"/>
      <c r="K26" s="2"/>
    </row>
    <row r="27" spans="1:11" x14ac:dyDescent="0.2">
      <c r="A27" s="2"/>
      <c r="B27" s="2"/>
      <c r="C27" s="2"/>
      <c r="D27" s="2"/>
      <c r="E27" s="2"/>
      <c r="F27" s="2"/>
      <c r="G27" s="2"/>
      <c r="H27" s="2"/>
      <c r="I27" s="2"/>
      <c r="J27" s="2"/>
      <c r="K27" s="2"/>
    </row>
    <row r="28" spans="1:11" x14ac:dyDescent="0.2">
      <c r="A28" s="2"/>
      <c r="B28" s="2"/>
      <c r="C28" s="2"/>
      <c r="D28" s="2"/>
      <c r="E28" s="2"/>
      <c r="F28" s="2"/>
      <c r="G28" s="2"/>
      <c r="H28" s="2"/>
      <c r="I28" s="2"/>
      <c r="J28" s="2"/>
      <c r="K28" s="2"/>
    </row>
    <row r="29" spans="1:11" x14ac:dyDescent="0.2">
      <c r="A29" s="2"/>
      <c r="B29" s="36"/>
      <c r="C29" s="37"/>
      <c r="D29" s="37"/>
      <c r="E29" s="37"/>
      <c r="F29" s="37"/>
      <c r="G29" s="37"/>
      <c r="H29" s="37"/>
      <c r="I29" s="38"/>
      <c r="J29" s="2"/>
      <c r="K29" s="2"/>
    </row>
    <row r="30" spans="1:11" ht="24" x14ac:dyDescent="0.3">
      <c r="A30" s="2"/>
      <c r="B30" s="39"/>
      <c r="C30" s="140" t="s">
        <v>98</v>
      </c>
      <c r="D30" s="14"/>
      <c r="E30" s="14"/>
      <c r="F30" s="14"/>
      <c r="G30" s="14"/>
      <c r="H30" s="14"/>
      <c r="I30" s="40"/>
      <c r="J30" s="2"/>
      <c r="K30" s="2"/>
    </row>
    <row r="31" spans="1:11" x14ac:dyDescent="0.2">
      <c r="A31" s="2"/>
      <c r="B31" s="39"/>
      <c r="C31" s="14" t="s">
        <v>99</v>
      </c>
      <c r="D31" s="14"/>
      <c r="E31" s="14"/>
      <c r="F31" s="14"/>
      <c r="G31" s="14"/>
      <c r="H31" s="14"/>
      <c r="I31" s="40"/>
      <c r="J31" s="2"/>
      <c r="K31" s="2"/>
    </row>
    <row r="32" spans="1:11" x14ac:dyDescent="0.2">
      <c r="A32" s="2"/>
      <c r="B32" s="39"/>
      <c r="C32" s="14"/>
      <c r="D32" s="14"/>
      <c r="E32" s="14"/>
      <c r="F32" s="14"/>
      <c r="G32" s="14"/>
      <c r="H32" s="14"/>
      <c r="I32" s="40"/>
      <c r="J32" s="2"/>
      <c r="K32" s="2"/>
    </row>
    <row r="33" spans="1:11" x14ac:dyDescent="0.2">
      <c r="A33" s="2"/>
      <c r="B33" s="39"/>
      <c r="C33" s="14" t="s">
        <v>100</v>
      </c>
      <c r="D33" s="14"/>
      <c r="E33" s="14"/>
      <c r="F33" s="14"/>
      <c r="G33" s="14"/>
      <c r="H33" s="14"/>
      <c r="I33" s="40"/>
      <c r="J33" s="2"/>
      <c r="K33" s="2"/>
    </row>
    <row r="34" spans="1:11" x14ac:dyDescent="0.2">
      <c r="A34" s="2"/>
      <c r="B34" s="39"/>
      <c r="C34" s="14"/>
      <c r="D34" s="14"/>
      <c r="E34" s="14"/>
      <c r="F34" s="14"/>
      <c r="G34" s="14"/>
      <c r="H34" s="14"/>
      <c r="I34" s="40"/>
      <c r="J34" s="2"/>
      <c r="K34" s="2"/>
    </row>
    <row r="35" spans="1:11" x14ac:dyDescent="0.2">
      <c r="A35" s="2"/>
      <c r="B35" s="39"/>
      <c r="C35" s="14" t="s">
        <v>101</v>
      </c>
      <c r="D35" s="14"/>
      <c r="E35" s="14"/>
      <c r="F35" s="14"/>
      <c r="G35" s="14"/>
      <c r="H35" s="14"/>
      <c r="I35" s="40"/>
      <c r="J35" s="2"/>
      <c r="K35" s="2"/>
    </row>
    <row r="36" spans="1:11" x14ac:dyDescent="0.2">
      <c r="A36" s="2"/>
      <c r="B36" s="39"/>
      <c r="C36" s="14"/>
      <c r="D36" s="14"/>
      <c r="E36" s="14"/>
      <c r="F36" s="14"/>
      <c r="G36" s="14"/>
      <c r="H36" s="14"/>
      <c r="I36" s="40"/>
      <c r="J36" s="2"/>
      <c r="K36" s="2"/>
    </row>
    <row r="37" spans="1:11" x14ac:dyDescent="0.2">
      <c r="A37" s="2"/>
      <c r="B37" s="39"/>
      <c r="C37" s="14" t="s">
        <v>102</v>
      </c>
      <c r="D37" s="14"/>
      <c r="E37" s="14"/>
      <c r="F37" s="14"/>
      <c r="G37" s="14"/>
      <c r="H37" s="14"/>
      <c r="I37" s="40"/>
      <c r="J37" s="2"/>
      <c r="K37" s="2"/>
    </row>
    <row r="38" spans="1:11" x14ac:dyDescent="0.2">
      <c r="A38" s="2"/>
      <c r="B38" s="39"/>
      <c r="C38" s="14"/>
      <c r="D38" s="14"/>
      <c r="E38" s="14"/>
      <c r="F38" s="14"/>
      <c r="G38" s="14"/>
      <c r="H38" s="14"/>
      <c r="I38" s="40"/>
      <c r="J38" s="2"/>
      <c r="K38" s="2"/>
    </row>
    <row r="39" spans="1:11" x14ac:dyDescent="0.2">
      <c r="A39" s="2"/>
      <c r="B39" s="39"/>
      <c r="C39" s="14" t="s">
        <v>103</v>
      </c>
      <c r="D39" s="14"/>
      <c r="E39" s="14"/>
      <c r="F39" s="14"/>
      <c r="G39" s="14"/>
      <c r="H39" s="14"/>
      <c r="I39" s="40"/>
      <c r="J39" s="2"/>
      <c r="K39" s="2"/>
    </row>
    <row r="40" spans="1:11" x14ac:dyDescent="0.2">
      <c r="A40" s="2"/>
      <c r="B40" s="39"/>
      <c r="C40" s="14" t="s">
        <v>104</v>
      </c>
      <c r="D40" s="14"/>
      <c r="E40" s="14"/>
      <c r="F40" s="14"/>
      <c r="G40" s="14"/>
      <c r="H40" s="14"/>
      <c r="I40" s="40"/>
      <c r="J40" s="2"/>
      <c r="K40" s="2"/>
    </row>
    <row r="41" spans="1:11" x14ac:dyDescent="0.2">
      <c r="A41" s="2"/>
      <c r="B41" s="39"/>
      <c r="C41" s="14"/>
      <c r="D41" s="14"/>
      <c r="E41" s="14"/>
      <c r="F41" s="14"/>
      <c r="G41" s="14"/>
      <c r="H41" s="14"/>
      <c r="I41" s="40"/>
      <c r="J41" s="2"/>
      <c r="K41" s="2"/>
    </row>
    <row r="42" spans="1:11" x14ac:dyDescent="0.2">
      <c r="A42" s="2"/>
      <c r="B42" s="39"/>
      <c r="C42" s="14" t="s">
        <v>105</v>
      </c>
      <c r="D42" s="14"/>
      <c r="E42" s="14"/>
      <c r="F42" s="14"/>
      <c r="G42" s="14"/>
      <c r="H42" s="14"/>
      <c r="I42" s="40"/>
      <c r="J42" s="2"/>
      <c r="K42" s="2"/>
    </row>
    <row r="43" spans="1:11" x14ac:dyDescent="0.2">
      <c r="A43" s="2"/>
      <c r="B43" s="39"/>
      <c r="C43" s="14" t="s">
        <v>106</v>
      </c>
      <c r="D43" s="14"/>
      <c r="E43" s="14"/>
      <c r="F43" s="14"/>
      <c r="G43" s="14"/>
      <c r="H43" s="14"/>
      <c r="I43" s="40"/>
      <c r="J43" s="2"/>
      <c r="K43" s="2"/>
    </row>
    <row r="44" spans="1:11" x14ac:dyDescent="0.2">
      <c r="A44" s="2"/>
      <c r="B44" s="43"/>
      <c r="C44" s="44"/>
      <c r="D44" s="44"/>
      <c r="E44" s="44"/>
      <c r="F44" s="44"/>
      <c r="G44" s="44"/>
      <c r="H44" s="44"/>
      <c r="I44" s="45"/>
      <c r="J44" s="2"/>
      <c r="K44" s="2"/>
    </row>
    <row r="45" spans="1:11" x14ac:dyDescent="0.2">
      <c r="A45" s="2"/>
      <c r="B45" s="2"/>
      <c r="C45" s="2"/>
      <c r="D45" s="2"/>
      <c r="E45" s="2"/>
      <c r="F45" s="2"/>
      <c r="G45" s="2"/>
      <c r="H45" s="2"/>
      <c r="I45" s="2"/>
      <c r="J45" s="2"/>
      <c r="K45" s="2"/>
    </row>
    <row r="46" spans="1:11" x14ac:dyDescent="0.2">
      <c r="A46" s="2"/>
      <c r="B46" s="2"/>
      <c r="C46" s="2"/>
      <c r="D46" s="2"/>
      <c r="E46" s="2"/>
      <c r="F46" s="2"/>
      <c r="G46" s="2"/>
      <c r="H46" s="2"/>
      <c r="I46" s="2"/>
      <c r="J46" s="2"/>
      <c r="K46" s="2"/>
    </row>
    <row r="47" spans="1:11" x14ac:dyDescent="0.2">
      <c r="A47" s="2"/>
      <c r="B47" s="2"/>
      <c r="C47" s="2"/>
      <c r="D47" s="2"/>
      <c r="E47" s="2"/>
      <c r="F47" s="2"/>
      <c r="G47" s="2"/>
      <c r="H47" s="2"/>
      <c r="I47" s="2"/>
      <c r="J47" s="2"/>
      <c r="K47" s="2"/>
    </row>
    <row r="48" spans="1:11" x14ac:dyDescent="0.2">
      <c r="A48" s="2"/>
      <c r="B48" s="2"/>
      <c r="C48" s="2"/>
      <c r="D48" s="2"/>
      <c r="E48" s="2"/>
      <c r="F48" s="2"/>
      <c r="G48" s="2"/>
      <c r="H48" s="2"/>
      <c r="I48" s="2"/>
      <c r="J48" s="2"/>
      <c r="K48" s="2"/>
    </row>
    <row r="49" spans="1:11" x14ac:dyDescent="0.2">
      <c r="A49" s="2"/>
      <c r="B49" s="2"/>
      <c r="C49" s="2"/>
      <c r="D49" s="2"/>
      <c r="E49" s="2"/>
      <c r="F49" s="2"/>
      <c r="G49" s="2"/>
      <c r="H49" s="2"/>
      <c r="I49" s="2"/>
      <c r="J49" s="2"/>
      <c r="K49" s="2"/>
    </row>
    <row r="50" spans="1:11" x14ac:dyDescent="0.2">
      <c r="A50" s="2"/>
      <c r="B50" s="2"/>
      <c r="C50" s="2"/>
      <c r="D50" s="2"/>
      <c r="E50" s="2"/>
      <c r="F50" s="2"/>
      <c r="G50" s="2"/>
      <c r="H50" s="2"/>
      <c r="I50" s="2"/>
      <c r="J50" s="2"/>
      <c r="K50" s="2"/>
    </row>
    <row r="51" spans="1:11" x14ac:dyDescent="0.2">
      <c r="A51" s="2"/>
      <c r="B51" s="2"/>
      <c r="C51" s="2"/>
      <c r="D51" s="2"/>
      <c r="E51" s="2"/>
      <c r="F51" s="2"/>
      <c r="G51" s="2"/>
      <c r="H51" s="2"/>
      <c r="I51" s="2"/>
      <c r="J51" s="2"/>
      <c r="K51" s="2"/>
    </row>
    <row r="52" spans="1:11" x14ac:dyDescent="0.2">
      <c r="A52" s="2"/>
      <c r="B52" s="2"/>
      <c r="C52" s="2"/>
      <c r="D52" s="2"/>
      <c r="E52" s="2"/>
      <c r="F52" s="2"/>
      <c r="G52" s="2"/>
      <c r="H52" s="2"/>
      <c r="I52" s="2"/>
      <c r="J52" s="2"/>
      <c r="K52" s="2"/>
    </row>
    <row r="53" spans="1:11" x14ac:dyDescent="0.2">
      <c r="A53" s="2"/>
      <c r="B53" s="2"/>
      <c r="C53" s="2"/>
      <c r="D53" s="2"/>
      <c r="E53" s="2"/>
      <c r="F53" s="2"/>
      <c r="G53" s="2"/>
      <c r="H53" s="2"/>
      <c r="I53" s="2"/>
      <c r="J53" s="2"/>
      <c r="K53" s="2"/>
    </row>
    <row r="54" spans="1:11" x14ac:dyDescent="0.2">
      <c r="A54" s="2"/>
      <c r="B54" s="36"/>
      <c r="C54" s="37"/>
      <c r="D54" s="37"/>
      <c r="E54" s="37"/>
      <c r="F54" s="37"/>
      <c r="G54" s="37"/>
      <c r="H54" s="37"/>
      <c r="I54" s="38"/>
      <c r="J54" s="2"/>
      <c r="K54" s="2"/>
    </row>
    <row r="55" spans="1:11" ht="24" x14ac:dyDescent="0.3">
      <c r="A55" s="2"/>
      <c r="B55" s="39"/>
      <c r="C55" s="140" t="s">
        <v>107</v>
      </c>
      <c r="D55" s="14"/>
      <c r="E55" s="14"/>
      <c r="F55" s="14"/>
      <c r="G55" s="14"/>
      <c r="H55" s="14"/>
      <c r="I55" s="40"/>
      <c r="J55" s="2"/>
      <c r="K55" s="2"/>
    </row>
    <row r="56" spans="1:11" x14ac:dyDescent="0.2">
      <c r="A56" s="2"/>
      <c r="B56" s="39"/>
      <c r="C56" s="14"/>
      <c r="D56" s="14"/>
      <c r="E56" s="14"/>
      <c r="F56" s="14"/>
      <c r="G56" s="14"/>
      <c r="H56" s="14"/>
      <c r="I56" s="40"/>
      <c r="J56" s="2"/>
      <c r="K56" s="2"/>
    </row>
    <row r="57" spans="1:11" x14ac:dyDescent="0.2">
      <c r="A57" s="2"/>
      <c r="B57" s="39"/>
      <c r="C57" s="14" t="s">
        <v>108</v>
      </c>
      <c r="D57" s="14"/>
      <c r="E57" s="14"/>
      <c r="F57" s="14"/>
      <c r="G57" s="14"/>
      <c r="H57" s="14"/>
      <c r="I57" s="40"/>
      <c r="J57" s="2"/>
      <c r="K57" s="2"/>
    </row>
    <row r="58" spans="1:11" x14ac:dyDescent="0.2">
      <c r="A58" s="2"/>
      <c r="B58" s="39"/>
      <c r="C58" s="14" t="s">
        <v>109</v>
      </c>
      <c r="D58" s="14"/>
      <c r="E58" s="14"/>
      <c r="F58" s="14"/>
      <c r="G58" s="14"/>
      <c r="H58" s="14"/>
      <c r="I58" s="40"/>
      <c r="J58" s="2"/>
      <c r="K58" s="2"/>
    </row>
    <row r="59" spans="1:11" x14ac:dyDescent="0.2">
      <c r="A59" s="2"/>
      <c r="B59" s="39"/>
      <c r="C59" s="14"/>
      <c r="D59" s="14"/>
      <c r="E59" s="14"/>
      <c r="F59" s="14"/>
      <c r="G59" s="14"/>
      <c r="H59" s="14"/>
      <c r="I59" s="40"/>
      <c r="J59" s="2"/>
      <c r="K59" s="2"/>
    </row>
    <row r="60" spans="1:11" x14ac:dyDescent="0.2">
      <c r="A60" s="2"/>
      <c r="B60" s="39"/>
      <c r="C60" s="14" t="s">
        <v>110</v>
      </c>
      <c r="D60" s="14"/>
      <c r="E60" s="14"/>
      <c r="F60" s="14"/>
      <c r="G60" s="14"/>
      <c r="H60" s="14"/>
      <c r="I60" s="40"/>
      <c r="J60" s="2"/>
      <c r="K60" s="2"/>
    </row>
    <row r="61" spans="1:11" x14ac:dyDescent="0.2">
      <c r="A61" s="2"/>
      <c r="B61" s="39"/>
      <c r="C61" s="14"/>
      <c r="D61" s="14"/>
      <c r="E61" s="14"/>
      <c r="F61" s="14"/>
      <c r="G61" s="14"/>
      <c r="H61" s="14"/>
      <c r="I61" s="40"/>
      <c r="J61" s="2"/>
      <c r="K61" s="2"/>
    </row>
    <row r="62" spans="1:11" x14ac:dyDescent="0.2">
      <c r="A62" s="2"/>
      <c r="B62" s="39"/>
      <c r="C62" s="14" t="s">
        <v>111</v>
      </c>
      <c r="D62" s="14"/>
      <c r="E62" s="14"/>
      <c r="F62" s="14"/>
      <c r="G62" s="14"/>
      <c r="H62" s="14"/>
      <c r="I62" s="40"/>
      <c r="J62" s="2"/>
      <c r="K62" s="2"/>
    </row>
    <row r="63" spans="1:11" x14ac:dyDescent="0.2">
      <c r="A63" s="2"/>
      <c r="B63" s="39"/>
      <c r="C63" s="14"/>
      <c r="D63" s="14"/>
      <c r="E63" s="14"/>
      <c r="F63" s="14"/>
      <c r="G63" s="14"/>
      <c r="H63" s="14"/>
      <c r="I63" s="40"/>
      <c r="J63" s="2"/>
      <c r="K63" s="2"/>
    </row>
    <row r="64" spans="1:11" x14ac:dyDescent="0.2">
      <c r="A64" s="2"/>
      <c r="B64" s="39"/>
      <c r="C64" s="14" t="s">
        <v>112</v>
      </c>
      <c r="D64" s="14"/>
      <c r="E64" s="14"/>
      <c r="F64" s="14"/>
      <c r="G64" s="14"/>
      <c r="H64" s="14"/>
      <c r="I64" s="40"/>
      <c r="J64" s="2"/>
      <c r="K64" s="2"/>
    </row>
    <row r="65" spans="1:11" x14ac:dyDescent="0.2">
      <c r="A65" s="2"/>
      <c r="B65" s="39"/>
      <c r="C65" s="14"/>
      <c r="D65" s="14"/>
      <c r="E65" s="14"/>
      <c r="F65" s="14"/>
      <c r="G65" s="14"/>
      <c r="H65" s="14"/>
      <c r="I65" s="40"/>
      <c r="J65" s="2"/>
      <c r="K65" s="2"/>
    </row>
    <row r="66" spans="1:11" x14ac:dyDescent="0.2">
      <c r="A66" s="2"/>
      <c r="B66" s="39"/>
      <c r="C66" s="14" t="s">
        <v>113</v>
      </c>
      <c r="D66" s="14"/>
      <c r="E66" s="14"/>
      <c r="F66" s="14"/>
      <c r="G66" s="14"/>
      <c r="H66" s="14"/>
      <c r="I66" s="40"/>
      <c r="J66" s="2"/>
      <c r="K66" s="2"/>
    </row>
    <row r="67" spans="1:11" x14ac:dyDescent="0.2">
      <c r="A67" s="2"/>
      <c r="B67" s="39"/>
      <c r="C67" s="14"/>
      <c r="D67" s="14"/>
      <c r="E67" s="14"/>
      <c r="F67" s="14"/>
      <c r="G67" s="14"/>
      <c r="H67" s="14"/>
      <c r="I67" s="40"/>
      <c r="J67" s="2"/>
      <c r="K67" s="2"/>
    </row>
    <row r="68" spans="1:11" x14ac:dyDescent="0.2">
      <c r="A68" s="2"/>
      <c r="B68" s="39"/>
      <c r="C68" s="14" t="s">
        <v>114</v>
      </c>
      <c r="D68" s="14"/>
      <c r="E68" s="14"/>
      <c r="F68" s="14"/>
      <c r="G68" s="14"/>
      <c r="H68" s="14"/>
      <c r="I68" s="40"/>
      <c r="J68" s="2"/>
      <c r="K68" s="2"/>
    </row>
    <row r="69" spans="1:11" x14ac:dyDescent="0.2">
      <c r="A69" s="2"/>
      <c r="B69" s="39"/>
      <c r="C69" s="14"/>
      <c r="D69" s="14"/>
      <c r="E69" s="14"/>
      <c r="F69" s="14"/>
      <c r="G69" s="14"/>
      <c r="H69" s="14"/>
      <c r="I69" s="40"/>
      <c r="J69" s="2"/>
      <c r="K69" s="2"/>
    </row>
    <row r="70" spans="1:11" x14ac:dyDescent="0.2">
      <c r="A70" s="2"/>
      <c r="B70" s="39"/>
      <c r="C70" s="14" t="s">
        <v>115</v>
      </c>
      <c r="D70" s="14"/>
      <c r="E70" s="14"/>
      <c r="F70" s="14"/>
      <c r="G70" s="14"/>
      <c r="H70" s="14"/>
      <c r="I70" s="40"/>
      <c r="J70" s="2"/>
      <c r="K70" s="2"/>
    </row>
    <row r="71" spans="1:11" x14ac:dyDescent="0.2">
      <c r="A71" s="2"/>
      <c r="B71" s="39"/>
      <c r="C71" s="14"/>
      <c r="D71" s="14"/>
      <c r="E71" s="14"/>
      <c r="F71" s="14"/>
      <c r="G71" s="14"/>
      <c r="H71" s="14"/>
      <c r="I71" s="40"/>
      <c r="J71" s="2"/>
      <c r="K71" s="2"/>
    </row>
    <row r="72" spans="1:11" x14ac:dyDescent="0.2">
      <c r="A72" s="2"/>
      <c r="B72" s="39"/>
      <c r="C72" s="14" t="s">
        <v>116</v>
      </c>
      <c r="D72" s="14"/>
      <c r="E72" s="14"/>
      <c r="F72" s="14"/>
      <c r="G72" s="14"/>
      <c r="H72" s="14"/>
      <c r="I72" s="40"/>
      <c r="J72" s="2"/>
      <c r="K72" s="2"/>
    </row>
    <row r="73" spans="1:11" x14ac:dyDescent="0.2">
      <c r="A73" s="2"/>
      <c r="B73" s="39"/>
      <c r="C73" s="14" t="s">
        <v>117</v>
      </c>
      <c r="D73" s="14"/>
      <c r="E73" s="14"/>
      <c r="F73" s="14"/>
      <c r="G73" s="14"/>
      <c r="H73" s="14"/>
      <c r="I73" s="40"/>
      <c r="J73" s="2"/>
      <c r="K73" s="2"/>
    </row>
    <row r="74" spans="1:11" x14ac:dyDescent="0.2">
      <c r="A74" s="2"/>
      <c r="B74" s="43"/>
      <c r="C74" s="44"/>
      <c r="D74" s="44"/>
      <c r="E74" s="44"/>
      <c r="F74" s="44"/>
      <c r="G74" s="44"/>
      <c r="H74" s="44"/>
      <c r="I74" s="45"/>
      <c r="J74" s="2"/>
      <c r="K74" s="2"/>
    </row>
    <row r="75" spans="1:11" x14ac:dyDescent="0.2">
      <c r="A75" s="2"/>
      <c r="B75" s="2"/>
      <c r="C75" s="2"/>
      <c r="D75" s="2"/>
      <c r="E75" s="2"/>
      <c r="F75" s="2"/>
      <c r="G75" s="2"/>
      <c r="H75" s="2"/>
      <c r="I75" s="2"/>
      <c r="J75" s="2"/>
      <c r="K75" s="2"/>
    </row>
    <row r="76" spans="1:11" x14ac:dyDescent="0.2">
      <c r="A76" s="2"/>
      <c r="B76" s="2"/>
      <c r="C76" s="2"/>
      <c r="D76" s="2"/>
      <c r="E76" s="2"/>
      <c r="F76" s="2"/>
      <c r="G76" s="2"/>
      <c r="H76" s="2"/>
      <c r="I76" s="2"/>
      <c r="J76" s="2"/>
      <c r="K76" s="2"/>
    </row>
    <row r="77" spans="1:11" x14ac:dyDescent="0.2">
      <c r="A77" s="2"/>
      <c r="B77" s="2"/>
      <c r="C77" s="2"/>
      <c r="D77" s="2"/>
      <c r="E77" s="2"/>
      <c r="F77" s="2"/>
      <c r="G77" s="2"/>
      <c r="H77" s="2"/>
      <c r="I77" s="2"/>
      <c r="J77" s="2"/>
      <c r="K77" s="2"/>
    </row>
    <row r="78" spans="1:11" x14ac:dyDescent="0.2">
      <c r="A78" s="2"/>
      <c r="B78" s="2"/>
      <c r="C78" s="2"/>
      <c r="D78" s="2"/>
      <c r="E78" s="2"/>
      <c r="F78" s="2"/>
      <c r="G78" s="2"/>
      <c r="H78" s="2"/>
      <c r="I78" s="2"/>
      <c r="J78" s="2"/>
      <c r="K78" s="2"/>
    </row>
    <row r="79" spans="1:11" x14ac:dyDescent="0.2">
      <c r="A79" s="2"/>
      <c r="B79" s="2"/>
      <c r="C79" s="2"/>
      <c r="D79" s="2"/>
      <c r="E79" s="2"/>
      <c r="F79" s="2"/>
      <c r="G79" s="2"/>
      <c r="H79" s="2"/>
      <c r="I79" s="2"/>
      <c r="J79" s="2"/>
      <c r="K79" s="2"/>
    </row>
    <row r="80" spans="1:11" x14ac:dyDescent="0.2">
      <c r="A80" s="2"/>
      <c r="B80" s="2"/>
      <c r="C80" s="2"/>
      <c r="D80" s="2"/>
      <c r="E80" s="2"/>
      <c r="F80" s="2"/>
      <c r="G80" s="2"/>
      <c r="H80" s="2"/>
      <c r="I80" s="2"/>
      <c r="J80" s="2"/>
      <c r="K80" s="2"/>
    </row>
    <row r="81" spans="1:11" x14ac:dyDescent="0.2">
      <c r="A81" s="2"/>
      <c r="B81" s="2"/>
      <c r="C81" s="2"/>
      <c r="D81" s="2"/>
      <c r="E81" s="2"/>
      <c r="F81" s="2"/>
      <c r="G81" s="2"/>
      <c r="H81" s="2"/>
      <c r="I81" s="2"/>
      <c r="J81" s="2"/>
      <c r="K81" s="2"/>
    </row>
    <row r="82" spans="1:11" x14ac:dyDescent="0.2">
      <c r="A82" s="2"/>
      <c r="B82" s="2"/>
      <c r="C82" s="2"/>
      <c r="D82" s="2"/>
      <c r="E82" s="2"/>
      <c r="F82" s="2"/>
      <c r="G82" s="2"/>
      <c r="H82" s="2"/>
      <c r="I82" s="2"/>
      <c r="J82" s="2"/>
      <c r="K82" s="2"/>
    </row>
    <row r="83" spans="1:11" x14ac:dyDescent="0.2">
      <c r="A83" s="2"/>
      <c r="B83" s="2"/>
      <c r="C83" s="2"/>
      <c r="D83" s="2"/>
      <c r="E83" s="2"/>
      <c r="F83" s="2"/>
      <c r="G83" s="2"/>
      <c r="H83" s="2"/>
      <c r="I83" s="2"/>
      <c r="J83" s="2"/>
      <c r="K83" s="2"/>
    </row>
    <row r="84" spans="1:11" x14ac:dyDescent="0.2">
      <c r="A84" s="2"/>
      <c r="B84" s="2"/>
      <c r="C84" s="2"/>
      <c r="D84" s="2"/>
      <c r="E84" s="2"/>
      <c r="F84" s="2"/>
      <c r="G84" s="2"/>
      <c r="H84" s="2"/>
      <c r="I84" s="2"/>
      <c r="J84" s="2"/>
      <c r="K84" s="2"/>
    </row>
    <row r="85" spans="1:11" x14ac:dyDescent="0.2">
      <c r="A85" s="2"/>
      <c r="B85" s="2"/>
      <c r="C85" s="2"/>
      <c r="D85" s="2"/>
      <c r="E85" s="2"/>
      <c r="F85" s="2"/>
      <c r="G85" s="2"/>
      <c r="H85" s="2"/>
      <c r="I85" s="2"/>
      <c r="J85" s="2"/>
      <c r="K85" s="2"/>
    </row>
    <row r="86" spans="1:11" x14ac:dyDescent="0.2">
      <c r="A86" s="2"/>
      <c r="B86" s="2"/>
      <c r="C86" s="2"/>
      <c r="D86" s="2"/>
      <c r="E86" s="2"/>
      <c r="F86" s="2"/>
      <c r="G86" s="2"/>
      <c r="H86" s="2"/>
      <c r="I86" s="2"/>
      <c r="J86" s="2"/>
      <c r="K86" s="2"/>
    </row>
    <row r="87" spans="1:11" x14ac:dyDescent="0.2">
      <c r="A87" s="2"/>
      <c r="B87" s="2"/>
      <c r="C87" s="2"/>
      <c r="D87" s="2"/>
      <c r="E87" s="2"/>
      <c r="F87" s="2"/>
      <c r="G87" s="2"/>
      <c r="H87" s="2"/>
      <c r="I87" s="2"/>
      <c r="J87" s="2"/>
      <c r="K87" s="2"/>
    </row>
    <row r="88" spans="1:11" x14ac:dyDescent="0.2">
      <c r="A88" s="2"/>
      <c r="B88" s="2"/>
      <c r="C88" s="2"/>
      <c r="D88" s="2"/>
      <c r="E88" s="2"/>
      <c r="F88" s="2"/>
      <c r="G88" s="2"/>
      <c r="H88" s="2"/>
      <c r="I88" s="2"/>
      <c r="J88" s="2"/>
      <c r="K88" s="2"/>
    </row>
    <row r="89" spans="1:11" x14ac:dyDescent="0.2">
      <c r="A89" s="2"/>
      <c r="B89" s="2"/>
      <c r="C89" s="2"/>
      <c r="D89" s="2"/>
      <c r="E89" s="2"/>
      <c r="F89" s="2"/>
      <c r="G89" s="2"/>
      <c r="H89" s="2"/>
      <c r="I89" s="2"/>
      <c r="J89" s="2"/>
      <c r="K89" s="2"/>
    </row>
    <row r="90" spans="1:11" x14ac:dyDescent="0.2">
      <c r="A90" s="2"/>
      <c r="B90" s="2"/>
      <c r="C90" s="2"/>
      <c r="D90" s="2"/>
      <c r="E90" s="2"/>
      <c r="F90" s="2"/>
      <c r="G90" s="2"/>
      <c r="H90" s="2"/>
      <c r="I90" s="2"/>
      <c r="J90" s="2"/>
      <c r="K90" s="2"/>
    </row>
    <row r="91" spans="1:11" x14ac:dyDescent="0.2">
      <c r="A91" s="2"/>
      <c r="B91" s="2"/>
      <c r="C91" s="2"/>
      <c r="D91" s="2"/>
      <c r="E91" s="2"/>
      <c r="F91" s="2"/>
      <c r="G91" s="2"/>
      <c r="H91" s="2"/>
      <c r="I91" s="2"/>
      <c r="J91" s="2"/>
      <c r="K91" s="2"/>
    </row>
    <row r="92" spans="1:11" x14ac:dyDescent="0.2">
      <c r="A92" s="2"/>
      <c r="B92" s="2"/>
      <c r="C92" s="2"/>
      <c r="D92" s="2"/>
      <c r="E92" s="2"/>
      <c r="F92" s="2"/>
      <c r="G92" s="2"/>
      <c r="H92" s="2"/>
      <c r="I92" s="2"/>
      <c r="J92" s="2"/>
      <c r="K92" s="2"/>
    </row>
    <row r="93" spans="1:11" x14ac:dyDescent="0.2">
      <c r="A93" s="2"/>
      <c r="B93" s="2"/>
      <c r="C93" s="2"/>
      <c r="D93" s="2"/>
      <c r="E93" s="2"/>
      <c r="F93" s="2"/>
      <c r="G93" s="2"/>
      <c r="H93" s="2"/>
      <c r="I93" s="2"/>
      <c r="J93" s="2"/>
      <c r="K93" s="2"/>
    </row>
    <row r="94" spans="1:11" x14ac:dyDescent="0.2">
      <c r="A94" s="2"/>
      <c r="B94" s="2"/>
      <c r="C94" s="2"/>
      <c r="D94" s="2"/>
      <c r="E94" s="2"/>
      <c r="F94" s="2"/>
      <c r="G94" s="2"/>
      <c r="H94" s="2"/>
      <c r="I94" s="2"/>
      <c r="J94" s="2"/>
      <c r="K94" s="2"/>
    </row>
    <row r="95" spans="1:11" x14ac:dyDescent="0.2">
      <c r="A95" s="2"/>
      <c r="B95" s="2"/>
      <c r="C95" s="2"/>
      <c r="D95" s="2"/>
      <c r="E95" s="2"/>
      <c r="F95" s="2"/>
      <c r="G95" s="2"/>
      <c r="H95" s="2"/>
      <c r="I95" s="2"/>
      <c r="J95" s="2"/>
      <c r="K95" s="2"/>
    </row>
    <row r="96" spans="1:11" x14ac:dyDescent="0.2">
      <c r="A96" s="2"/>
      <c r="B96" s="2"/>
      <c r="C96" s="2"/>
      <c r="D96" s="2"/>
      <c r="E96" s="2"/>
      <c r="F96" s="2"/>
      <c r="G96" s="2"/>
      <c r="H96" s="2"/>
      <c r="I96" s="2"/>
      <c r="J96" s="2"/>
      <c r="K96" s="2"/>
    </row>
    <row r="97" spans="1:11" x14ac:dyDescent="0.2">
      <c r="A97" s="2"/>
      <c r="B97" s="2"/>
      <c r="C97" s="2"/>
      <c r="D97" s="2"/>
      <c r="E97" s="2"/>
      <c r="F97" s="2"/>
      <c r="G97" s="2"/>
      <c r="H97" s="2"/>
      <c r="I97" s="2"/>
      <c r="J97" s="2"/>
      <c r="K97" s="2"/>
    </row>
    <row r="98" spans="1:11" x14ac:dyDescent="0.2">
      <c r="A98" s="2"/>
      <c r="B98" s="2"/>
      <c r="C98" s="2"/>
      <c r="D98" s="2"/>
      <c r="E98" s="2"/>
      <c r="F98" s="2"/>
      <c r="G98" s="2"/>
      <c r="H98" s="2"/>
      <c r="I98" s="2"/>
      <c r="J98" s="2"/>
      <c r="K98" s="2"/>
    </row>
    <row r="99" spans="1:11" x14ac:dyDescent="0.2">
      <c r="A99" s="2"/>
      <c r="B99" s="2"/>
      <c r="C99" s="2"/>
      <c r="D99" s="2"/>
      <c r="E99" s="2"/>
      <c r="F99" s="2"/>
      <c r="G99" s="2"/>
      <c r="H99" s="2"/>
      <c r="I99" s="2"/>
      <c r="J99" s="2"/>
      <c r="K99" s="2"/>
    </row>
    <row r="100" spans="1:11" x14ac:dyDescent="0.2">
      <c r="A100" s="2"/>
      <c r="B100" s="2"/>
      <c r="C100" s="2"/>
      <c r="D100" s="2"/>
      <c r="E100" s="2"/>
      <c r="F100" s="2"/>
      <c r="G100" s="2"/>
      <c r="H100" s="2"/>
      <c r="I100" s="2"/>
      <c r="J100" s="2"/>
      <c r="K100" s="2"/>
    </row>
  </sheetData>
  <sheetProtection sheet="1" objects="1" scenarios="1"/>
  <phoneticPr fontId="16" type="noConversion"/>
  <hyperlinks>
    <hyperlink ref="C11" location="NoMacros!B48" display="If you have Excel 2003, click Here"/>
    <hyperlink ref="C13" location="NoMacros!B75" display="If you have Excel 2007, click Here"/>
  </hyperlinks>
  <pageMargins left="0.75" right="0.75" top="1" bottom="1" header="0.5" footer="0.5"/>
  <pageSetup paperSize="9"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19</vt:i4>
      </vt:variant>
      <vt:variant>
        <vt:lpstr>Named Ranges</vt:lpstr>
      </vt:variant>
      <vt:variant>
        <vt:i4>12</vt:i4>
      </vt:variant>
    </vt:vector>
  </HeadingPairs>
  <TitlesOfParts>
    <vt:vector size="31" baseType="lpstr">
      <vt:lpstr>Welcome!</vt:lpstr>
      <vt:lpstr>Group Name and Year</vt:lpstr>
      <vt:lpstr>Paddock Names</vt:lpstr>
      <vt:lpstr>Growth Rates</vt:lpstr>
      <vt:lpstr>Herbage Mass Residual</vt:lpstr>
      <vt:lpstr>Jan</vt:lpstr>
      <vt:lpstr>Feb</vt:lpstr>
      <vt:lpstr>Mar</vt:lpstr>
      <vt:lpstr>Apr</vt:lpstr>
      <vt:lpstr>May</vt:lpstr>
      <vt:lpstr>Jun</vt:lpstr>
      <vt:lpstr>Jul</vt:lpstr>
      <vt:lpstr>Aug</vt:lpstr>
      <vt:lpstr>Sep</vt:lpstr>
      <vt:lpstr>Oct</vt:lpstr>
      <vt:lpstr>Nov</vt:lpstr>
      <vt:lpstr>Dec</vt:lpstr>
      <vt:lpstr>Documentation</vt:lpstr>
      <vt:lpstr>NoMacros</vt:lpstr>
      <vt:lpstr>Apr!Print_Area</vt:lpstr>
      <vt:lpstr>Aug!Print_Area</vt:lpstr>
      <vt:lpstr>Dec!Print_Area</vt:lpstr>
      <vt:lpstr>Feb!Print_Area</vt:lpstr>
      <vt:lpstr>Jan!Print_Area</vt:lpstr>
      <vt:lpstr>Jul!Print_Area</vt:lpstr>
      <vt:lpstr>Jun!Print_Area</vt:lpstr>
      <vt:lpstr>Mar!Print_Area</vt:lpstr>
      <vt:lpstr>May!Print_Area</vt:lpstr>
      <vt:lpstr>Nov!Print_Area</vt:lpstr>
      <vt:lpstr>Oct!Print_Area</vt:lpstr>
      <vt:lpstr>Sep!Print_Area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Kean</dc:creator>
  <cp:lastModifiedBy>Microsoft Office User</cp:lastModifiedBy>
  <cp:lastPrinted>2008-06-07T01:05:27Z</cp:lastPrinted>
  <dcterms:created xsi:type="dcterms:W3CDTF">2008-01-21T23:17:49Z</dcterms:created>
  <dcterms:modified xsi:type="dcterms:W3CDTF">2022-10-06T20:26:11Z</dcterms:modified>
</cp:coreProperties>
</file>